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momo.pref.okayama.jp\統合共有\0320_医療推進課\01 医事班\武久\02　統計\00　衛生統計年報作成\令和2年衛生統計年報（令和4年度作成）\05_ホームページ\08_業務統計\"/>
    </mc:Choice>
  </mc:AlternateContent>
  <bookViews>
    <workbookView xWindow="0" yWindow="0" windowWidth="20490" windowHeight="7530"/>
  </bookViews>
  <sheets>
    <sheet name="8-1,2,3" sheetId="2" r:id="rId1"/>
    <sheet name="8-4,5" sheetId="3" r:id="rId2"/>
    <sheet name="8-6" sheetId="4" r:id="rId3"/>
    <sheet name="8-7,8" sheetId="5" r:id="rId4"/>
    <sheet name="8-9,10" sheetId="6" r:id="rId5"/>
    <sheet name="8-11,12" sheetId="7" r:id="rId6"/>
    <sheet name="8-13,14,15,16" sheetId="26" r:id="rId7"/>
    <sheet name="8-17" sheetId="9" r:id="rId8"/>
    <sheet name="8-18" sheetId="10" r:id="rId9"/>
    <sheet name="8-19,20" sheetId="11" r:id="rId10"/>
    <sheet name="8-21" sheetId="27" r:id="rId11"/>
    <sheet name="8-22" sheetId="13" r:id="rId12"/>
    <sheet name="8-23" sheetId="14" r:id="rId13"/>
    <sheet name="8-24" sheetId="15" r:id="rId14"/>
    <sheet name="8-25,26" sheetId="16" r:id="rId15"/>
    <sheet name="8-27,28" sheetId="17" r:id="rId16"/>
    <sheet name="8-29" sheetId="18" r:id="rId17"/>
    <sheet name="8-30,31" sheetId="19" r:id="rId18"/>
    <sheet name="8-32,33" sheetId="20" r:id="rId19"/>
    <sheet name="8-34,35" sheetId="21" r:id="rId20"/>
    <sheet name="8-36,37" sheetId="22" r:id="rId21"/>
    <sheet name="8-38" sheetId="23" r:id="rId22"/>
    <sheet name="8-39" sheetId="24" r:id="rId23"/>
    <sheet name="8-40,41" sheetId="25" r:id="rId24"/>
  </sheets>
  <externalReferences>
    <externalReference r:id="rId25"/>
    <externalReference r:id="rId26"/>
    <externalReference r:id="rId27"/>
    <externalReference r:id="rId28"/>
    <externalReference r:id="rId29"/>
    <externalReference r:id="rId30"/>
  </externalReferences>
  <definedNames>
    <definedName name="dataarea" localSheetId="10">[1]Master!$A$3:$AO$29</definedName>
    <definedName name="dataarea">[2]Master!$A$3:$AO$29</definedName>
    <definedName name="_xlnm.Print_Area" localSheetId="0">'8-1,2,3'!$A$1:$L$37</definedName>
    <definedName name="_xlnm.Print_Area" localSheetId="5">'8-11,12'!$B$1:$Q$44</definedName>
    <definedName name="_xlnm.Print_Area" localSheetId="6">'8-13,14,15,16'!$A$1:$M$88</definedName>
    <definedName name="_xlnm.Print_Area" localSheetId="7">'8-17'!$A$1:$N$36</definedName>
    <definedName name="_xlnm.Print_Area" localSheetId="8">'8-18'!$A$1:$I$67</definedName>
    <definedName name="_xlnm.Print_Area" localSheetId="9">'8-19,20'!$A$1:$Q$70</definedName>
    <definedName name="_xlnm.Print_Area" localSheetId="10">'8-21'!$A$1:$V$48</definedName>
    <definedName name="_xlnm.Print_Area" localSheetId="11">'8-22'!$A$1:$R$51</definedName>
    <definedName name="_xlnm.Print_Area" localSheetId="12">'8-23'!$A$1:$I$24</definedName>
    <definedName name="_xlnm.Print_Area" localSheetId="13">'8-24'!$A$1:$L$31</definedName>
    <definedName name="_xlnm.Print_Area" localSheetId="14">'8-25,26'!$A$1:$M$33</definedName>
    <definedName name="_xlnm.Print_Area" localSheetId="15">'8-27,28'!$A$1:$W$63</definedName>
    <definedName name="_xlnm.Print_Area" localSheetId="16">'8-29'!$A$1:$R$138</definedName>
    <definedName name="_xlnm.Print_Area" localSheetId="17">'8-30,31'!$A$1:$Q$66</definedName>
    <definedName name="_xlnm.Print_Area" localSheetId="18">'8-32,33'!$A$1:$K$40</definedName>
    <definedName name="_xlnm.Print_Area" localSheetId="19">'8-34,35'!$A$1:$X$56</definedName>
    <definedName name="_xlnm.Print_Area" localSheetId="20">'8-36,37'!$A$1:$O$32</definedName>
    <definedName name="_xlnm.Print_Area" localSheetId="21">'8-38'!$A$1:$O$19</definedName>
    <definedName name="_xlnm.Print_Area" localSheetId="22">'8-39'!$A$1:$H$63</definedName>
    <definedName name="_xlnm.Print_Area" localSheetId="1">'8-4,5'!$A$1:$T$44</definedName>
    <definedName name="_xlnm.Print_Area" localSheetId="23">'8-40,41'!$A$1:$U$41</definedName>
    <definedName name="_xlnm.Print_Area" localSheetId="2">'8-6'!$A$1:$W$58</definedName>
    <definedName name="_xlnm.Print_Area" localSheetId="3">'8-7,8'!$A$1:$O$42</definedName>
    <definedName name="_xlnm.Print_Area" localSheetId="4">'8-9,10'!$A$1:$Y$44</definedName>
    <definedName name="_xlnm.Print_Titles" localSheetId="2">'8-6'!$2:$2</definedName>
    <definedName name="ttt">#REF!</definedName>
    <definedName name="印刷範囲" localSheetId="9">'8-19,20'!$1:$3974</definedName>
    <definedName name="印刷範囲" localSheetId="10">#REF!</definedName>
    <definedName name="印刷範囲" localSheetId="15">'8-27,28'!$1:$4003</definedName>
    <definedName name="印刷範囲" localSheetId="16">'8-29'!$1:$4010</definedName>
    <definedName name="印刷範囲" localSheetId="17">'8-30,31'!$1:$4006</definedName>
    <definedName name="印刷範囲">#REF!</definedName>
    <definedName name="第_1_精神.申請" localSheetId="20">#REF!</definedName>
    <definedName name="第_1_精神.申請">'[3]1'!$B$2</definedName>
    <definedName name="第_2_精神.措置入院" localSheetId="20">#REF!</definedName>
    <definedName name="第_2_精神.措置入院">'[3]2'!$B$2</definedName>
    <definedName name="第_3_医療保護入院" localSheetId="12">#REF!</definedName>
    <definedName name="第_3_医療保護入院" localSheetId="13">#REF!</definedName>
    <definedName name="第_3_医療保護入院" localSheetId="19">#REF!</definedName>
    <definedName name="第_3_医療保護入院">#REF!</definedName>
    <definedName name="第_4_精神医療審査会" localSheetId="12">#REF!</definedName>
    <definedName name="第_4_精神医療審査会" localSheetId="13">#REF!</definedName>
    <definedName name="第_4_精神医療審査会" localSheetId="19">#REF!</definedName>
    <definedName name="第_4_精神医療審査会">#REF!</definedName>
    <definedName name="第_5_精神.通院医療" localSheetId="12">#REF!</definedName>
    <definedName name="第_5_精神.通院医療" localSheetId="13">#REF!</definedName>
    <definedName name="第_5_精神.通院医療" localSheetId="19">#REF!</definedName>
    <definedName name="第_5_精神.通院医療">#REF!</definedName>
    <definedName name="第_5_精神手帳交付" localSheetId="12">#REF!</definedName>
    <definedName name="第_5_精神手帳交付" localSheetId="13">#REF!</definedName>
    <definedName name="第_5_精神手帳交付" localSheetId="19">#REF!</definedName>
    <definedName name="第_5_精神手帳交付">#REF!</definedName>
    <definedName name="第_6_精神.セ.相談" localSheetId="12">#REF!</definedName>
    <definedName name="第_6_精神.セ.相談" localSheetId="13">#REF!</definedName>
    <definedName name="第_6_精神.セ.相談" localSheetId="19">#REF!</definedName>
    <definedName name="第_6_精神.セ.相談">#REF!</definedName>
    <definedName name="第_6_精神手帳交付" localSheetId="12">#REF!</definedName>
    <definedName name="第_6_精神手帳交付" localSheetId="13">#REF!</definedName>
    <definedName name="第_6_精神手帳交付" localSheetId="19">#REF!</definedName>
    <definedName name="第_6_精神手帳交付">#REF!</definedName>
    <definedName name="第_7_精神.セ.技術" localSheetId="12">#REF!</definedName>
    <definedName name="第_7_精神.セ.技術" localSheetId="13">#REF!</definedName>
    <definedName name="第_7_精神.セ.技術" localSheetId="19">#REF!</definedName>
    <definedName name="第_7_精神.セ.技術">#REF!</definedName>
    <definedName name="第_7_精神.セ.相談">'[3]7'!$B$2</definedName>
    <definedName name="第_8_精神.セ.技術">'[3]8'!$B$2</definedName>
    <definedName name="第_8_精神.セ.職員" localSheetId="12">#REF!</definedName>
    <definedName name="第_8_精神.セ.職員" localSheetId="13">#REF!</definedName>
    <definedName name="第_8_精神.セ.職員" localSheetId="19">#REF!</definedName>
    <definedName name="第_8_精神.セ.職員">#REF!</definedName>
    <definedName name="第_9_栄養士免許交付" localSheetId="12">#REF!</definedName>
    <definedName name="第_9_栄養士免許交付" localSheetId="13">#REF!</definedName>
    <definedName name="第_9_栄養士免許交付" localSheetId="19">#REF!</definedName>
    <definedName name="第_9_栄養士免許交付" localSheetId="20">#REF!</definedName>
    <definedName name="第_9_栄養士免許交付">#REF!</definedName>
    <definedName name="第_9_精神.セ.職員" localSheetId="12">#REF!</definedName>
    <definedName name="第_9_精神.セ.職員" localSheetId="13">#REF!</definedName>
    <definedName name="第_9_精神.セ.職員" localSheetId="19">#REF!</definedName>
    <definedName name="第_9_精神.セ.職員">#REF!</definedName>
    <definedName name="第10_栄養士免許交付" localSheetId="12">#REF!</definedName>
    <definedName name="第10_栄養士免許交付" localSheetId="13">#REF!</definedName>
    <definedName name="第10_栄養士免許交付" localSheetId="19">#REF!</definedName>
    <definedName name="第10_栄養士免許交付">#REF!</definedName>
    <definedName name="第10_調理師免許交付" localSheetId="12">#REF!</definedName>
    <definedName name="第10_調理師免許交付" localSheetId="13">#REF!</definedName>
    <definedName name="第10_調理師免許交付" localSheetId="19">#REF!</definedName>
    <definedName name="第10_調理師免許交付" localSheetId="20">#REF!</definedName>
    <definedName name="第10_調理師免許交付">#REF!</definedName>
    <definedName name="第11_調理師免許交付" localSheetId="12">#REF!</definedName>
    <definedName name="第11_調理師免許交付" localSheetId="13">#REF!</definedName>
    <definedName name="第11_調理師免許交付" localSheetId="14">#REF!</definedName>
    <definedName name="第11_調理師免許交付" localSheetId="19">#REF!</definedName>
    <definedName name="第11_調理師免許交付">#REF!</definedName>
    <definedName name="第12_給食施設" localSheetId="12">#REF!</definedName>
    <definedName name="第12_給食施設" localSheetId="13">#REF!</definedName>
    <definedName name="第12_給食施設" localSheetId="19">#REF!</definedName>
    <definedName name="第12_給食施設" localSheetId="20">#REF!</definedName>
    <definedName name="第12_給食施設">#REF!</definedName>
    <definedName name="第13_給食施設" localSheetId="12">#REF!</definedName>
    <definedName name="第13_給食施設" localSheetId="13">#REF!</definedName>
    <definedName name="第13_給食施設" localSheetId="14">#REF!</definedName>
    <definedName name="第13_給食施設" localSheetId="19">#REF!</definedName>
    <definedName name="第13_給食施設">#REF!</definedName>
    <definedName name="第13_特定給食施設" localSheetId="12">#REF!</definedName>
    <definedName name="第13_特定給食施設" localSheetId="13">#REF!</definedName>
    <definedName name="第13_特定給食施設" localSheetId="19">#REF!</definedName>
    <definedName name="第13_特定給食施設" localSheetId="20">#REF!</definedName>
    <definedName name="第13_特定給食施設">#REF!</definedName>
    <definedName name="第13の2_特定給食施設" localSheetId="12">#REF!</definedName>
    <definedName name="第13の2_特定給食施設" localSheetId="13">#REF!</definedName>
    <definedName name="第13の2_特定給食施設" localSheetId="14">#REF!</definedName>
    <definedName name="第13の2_特定給食施設" localSheetId="19">#REF!</definedName>
    <definedName name="第13の2_特定給食施設">#REF!</definedName>
    <definedName name="第14_衛生検査" localSheetId="12">#REF!</definedName>
    <definedName name="第14_衛生検査" localSheetId="13">#REF!</definedName>
    <definedName name="第14_衛生検査" localSheetId="19">#REF!</definedName>
    <definedName name="第14_衛生検査" localSheetId="20">#REF!</definedName>
    <definedName name="第14_衛生検査">#REF!</definedName>
    <definedName name="第14の2_衛生検査" localSheetId="12">#REF!</definedName>
    <definedName name="第14の2_衛生検査" localSheetId="13">#REF!</definedName>
    <definedName name="第14の2_衛生検査" localSheetId="14">#REF!</definedName>
    <definedName name="第14の2_衛生検査" localSheetId="19">#REF!</definedName>
    <definedName name="第14の2_衛生検査">#REF!</definedName>
    <definedName name="第15_衛生検査機関" localSheetId="12">#REF!</definedName>
    <definedName name="第15_衛生検査機関" localSheetId="13">#REF!</definedName>
    <definedName name="第15_衛生検査機関" localSheetId="19">#REF!</definedName>
    <definedName name="第15_衛生検査機関">#REF!</definedName>
    <definedName name="第15_地方衛生研究所">'[4]15'!$B$2</definedName>
    <definedName name="第16_建築物" localSheetId="12">#REF!</definedName>
    <definedName name="第16_建築物" localSheetId="13">#REF!</definedName>
    <definedName name="第16_建築物" localSheetId="14">#REF!</definedName>
    <definedName name="第16_建築物" localSheetId="19">#REF!</definedName>
    <definedName name="第16_建築物">#REF!</definedName>
    <definedName name="第16_地方衛生研究所" localSheetId="12">#REF!</definedName>
    <definedName name="第16_地方衛生研究所" localSheetId="13">#REF!</definedName>
    <definedName name="第16_地方衛生研究所" localSheetId="19">#REF!</definedName>
    <definedName name="第16_地方衛生研究所" localSheetId="20">#REF!</definedName>
    <definedName name="第16_地方衛生研究所">#REF!</definedName>
    <definedName name="第17_建築物" localSheetId="12">#REF!</definedName>
    <definedName name="第17_建築物" localSheetId="13">#REF!</definedName>
    <definedName name="第17_建築物" localSheetId="19">#REF!</definedName>
    <definedName name="第17_建築物">#REF!</definedName>
    <definedName name="第17_建築物.営業所" localSheetId="12">#REF!</definedName>
    <definedName name="第17_建築物.営業所" localSheetId="13">#REF!</definedName>
    <definedName name="第17_建築物.営業所" localSheetId="14">#REF!</definedName>
    <definedName name="第17_建築物.営業所" localSheetId="19">#REF!</definedName>
    <definedName name="第17_建築物.営業所">#REF!</definedName>
    <definedName name="第17_特定建築物" localSheetId="12">#REF!</definedName>
    <definedName name="第17_特定建築物" localSheetId="13">#REF!</definedName>
    <definedName name="第17_特定建築物" localSheetId="19">#REF!</definedName>
    <definedName name="第17_特定建築物">#REF!</definedName>
    <definedName name="第18_建築物環境衛生" localSheetId="12">#REF!</definedName>
    <definedName name="第18_建築物環境衛生" localSheetId="13">#REF!</definedName>
    <definedName name="第18_建築物環境衛生" localSheetId="19">#REF!</definedName>
    <definedName name="第18_建築物環境衛生" localSheetId="20">#REF!</definedName>
    <definedName name="第18_建築物環境衛生">#REF!</definedName>
    <definedName name="第18_墓地.火葬場" localSheetId="12">#REF!</definedName>
    <definedName name="第18_墓地.火葬場" localSheetId="13">#REF!</definedName>
    <definedName name="第18_墓地.火葬場" localSheetId="19">#REF!</definedName>
    <definedName name="第18_墓地.火葬場">#REF!</definedName>
    <definedName name="第19_墓地.火葬場" localSheetId="12">#REF!</definedName>
    <definedName name="第19_墓地.火葬場" localSheetId="13">#REF!</definedName>
    <definedName name="第19_墓地.火葬場" localSheetId="19">#REF!</definedName>
    <definedName name="第19_墓地.火葬場" localSheetId="20">#REF!</definedName>
    <definedName name="第19_墓地.火葬場">#REF!</definedName>
    <definedName name="第19_埋葬.火葬" localSheetId="12">#REF!</definedName>
    <definedName name="第19_埋葬.火葬" localSheetId="13">#REF!</definedName>
    <definedName name="第19_埋葬.火葬" localSheetId="19">#REF!</definedName>
    <definedName name="第19_埋葬.火葬">#REF!</definedName>
    <definedName name="第20_興行場" localSheetId="12">#REF!</definedName>
    <definedName name="第20_興行場" localSheetId="13">#REF!</definedName>
    <definedName name="第20_興行場" localSheetId="14">#REF!</definedName>
    <definedName name="第20_興行場" localSheetId="19">#REF!</definedName>
    <definedName name="第20_興行場">#REF!</definedName>
    <definedName name="第20_埋葬.火葬" localSheetId="12">#REF!</definedName>
    <definedName name="第20_埋葬.火葬" localSheetId="13">#REF!</definedName>
    <definedName name="第20_埋葬.火葬" localSheetId="19">#REF!</definedName>
    <definedName name="第20_埋葬.火葬" localSheetId="20">#REF!</definedName>
    <definedName name="第20_埋葬.火葬">#REF!</definedName>
    <definedName name="第21_ホテル営業" localSheetId="12">#REF!</definedName>
    <definedName name="第21_ホテル営業" localSheetId="13">#REF!</definedName>
    <definedName name="第21_ホテル営業" localSheetId="14">#REF!</definedName>
    <definedName name="第21_ホテル営業" localSheetId="19">#REF!</definedName>
    <definedName name="第21_ホテル営業">#REF!</definedName>
    <definedName name="第21_興行場" localSheetId="12">#REF!</definedName>
    <definedName name="第21_興行場" localSheetId="13">#REF!</definedName>
    <definedName name="第21_興行場" localSheetId="19">#REF!</definedName>
    <definedName name="第21_興行場" localSheetId="20">#REF!</definedName>
    <definedName name="第21_興行場">#REF!</definedName>
    <definedName name="第22_ホテル営業" localSheetId="12">#REF!</definedName>
    <definedName name="第22_ホテル営業" localSheetId="13">#REF!</definedName>
    <definedName name="第22_ホテル営業" localSheetId="19">#REF!</definedName>
    <definedName name="第22_ホテル営業" localSheetId="20">#REF!</definedName>
    <definedName name="第22_ホテル営業">#REF!</definedName>
    <definedName name="第22_公衆浴場" localSheetId="12">#REF!</definedName>
    <definedName name="第22_公衆浴場" localSheetId="13">#REF!</definedName>
    <definedName name="第22_公衆浴場" localSheetId="14">#REF!</definedName>
    <definedName name="第22_公衆浴場" localSheetId="19">#REF!</definedName>
    <definedName name="第22_公衆浴場">#REF!</definedName>
    <definedName name="第23_公衆浴場" localSheetId="12">#REF!</definedName>
    <definedName name="第23_公衆浴場" localSheetId="13">#REF!</definedName>
    <definedName name="第23_公衆浴場" localSheetId="19">#REF!</definedName>
    <definedName name="第23_公衆浴場" localSheetId="20">#REF!</definedName>
    <definedName name="第23_公衆浴場">#REF!</definedName>
    <definedName name="第23_理容所" localSheetId="12">#REF!</definedName>
    <definedName name="第23_理容所" localSheetId="13">#REF!</definedName>
    <definedName name="第23_理容所" localSheetId="14">#REF!</definedName>
    <definedName name="第23_理容所" localSheetId="19">#REF!</definedName>
    <definedName name="第23_理容所">#REF!</definedName>
    <definedName name="第24_美容所" localSheetId="12">#REF!</definedName>
    <definedName name="第24_美容所" localSheetId="13">#REF!</definedName>
    <definedName name="第24_美容所" localSheetId="14">#REF!</definedName>
    <definedName name="第24_美容所" localSheetId="19">#REF!</definedName>
    <definedName name="第24_美容所">#REF!</definedName>
    <definedName name="第24_理容所" localSheetId="12">#REF!</definedName>
    <definedName name="第24_理容所" localSheetId="13">#REF!</definedName>
    <definedName name="第24_理容所" localSheetId="19">#REF!</definedName>
    <definedName name="第24_理容所" localSheetId="20">#REF!</definedName>
    <definedName name="第24_理容所">#REF!</definedName>
    <definedName name="第25_クリーニング" localSheetId="12">#REF!</definedName>
    <definedName name="第25_クリーニング" localSheetId="13">#REF!</definedName>
    <definedName name="第25_クリーニング" localSheetId="14">#REF!</definedName>
    <definedName name="第25_クリーニング" localSheetId="19">#REF!</definedName>
    <definedName name="第25_クリーニング">#REF!</definedName>
    <definedName name="第25_美容所" localSheetId="12">#REF!</definedName>
    <definedName name="第25_美容所" localSheetId="13">#REF!</definedName>
    <definedName name="第25_美容所" localSheetId="19">#REF!</definedName>
    <definedName name="第25_美容所" localSheetId="20">#REF!</definedName>
    <definedName name="第25_美容所">#REF!</definedName>
    <definedName name="第26_クリーニング" localSheetId="12">#REF!</definedName>
    <definedName name="第26_クリーニング" localSheetId="13">#REF!</definedName>
    <definedName name="第26_クリーニング" localSheetId="19">#REF!</definedName>
    <definedName name="第26_クリーニング" localSheetId="20">#REF!</definedName>
    <definedName name="第26_クリーニング">#REF!</definedName>
    <definedName name="第26_許可.要.食品" localSheetId="12">#REF!</definedName>
    <definedName name="第26_許可.要.食品" localSheetId="13">#REF!</definedName>
    <definedName name="第26_許可.要.食品" localSheetId="14">#REF!</definedName>
    <definedName name="第26_許可.要.食品" localSheetId="19">#REF!</definedName>
    <definedName name="第26_許可.要.食品">#REF!</definedName>
    <definedName name="第27_許可.要.食品" localSheetId="12">#REF!</definedName>
    <definedName name="第27_許可.要.食品" localSheetId="13">#REF!</definedName>
    <definedName name="第27_許可.要.食品" localSheetId="19">#REF!</definedName>
    <definedName name="第27_許可.要.食品" localSheetId="20">#REF!</definedName>
    <definedName name="第27_許可.要.食品">#REF!</definedName>
    <definedName name="第27_許可.要しない食品" localSheetId="12">#REF!</definedName>
    <definedName name="第27_許可.要しない食品" localSheetId="13">'[5]（県）'!$B$2</definedName>
    <definedName name="第27_許可.要しない食品" localSheetId="14">#REF!</definedName>
    <definedName name="第27_許可.要しない食品" localSheetId="19">#REF!</definedName>
    <definedName name="第27_許可.要しない食品">#REF!</definedName>
    <definedName name="第28_許可.要しない食品" localSheetId="12">#REF!</definedName>
    <definedName name="第28_許可.要しない食品" localSheetId="13">#REF!</definedName>
    <definedName name="第28_許可.要しない食品" localSheetId="19">#REF!</definedName>
    <definedName name="第28_許可.要しない食品" localSheetId="20">#REF!</definedName>
    <definedName name="第28_許可.要しない食品">#REF!</definedName>
    <definedName name="第28_食品衛生管理者" localSheetId="12">#REF!</definedName>
    <definedName name="第28_食品衛生管理者" localSheetId="13">#REF!</definedName>
    <definedName name="第28_食品衛生管理者" localSheetId="14">#REF!</definedName>
    <definedName name="第28_食品衛生管理者" localSheetId="19">#REF!</definedName>
    <definedName name="第28_食品衛生管理者">#REF!</definedName>
    <definedName name="第29_食品衛生管理者" localSheetId="12">#REF!</definedName>
    <definedName name="第29_食品衛生管理者" localSheetId="13">#REF!</definedName>
    <definedName name="第29_食品衛生管理者" localSheetId="19">#REF!</definedName>
    <definedName name="第29_食品衛生管理者" localSheetId="20">#REF!</definedName>
    <definedName name="第29_食品衛生管理者">#REF!</definedName>
    <definedName name="第29_製菓衛生師免許" localSheetId="12">#REF!</definedName>
    <definedName name="第29_製菓衛生師免許" localSheetId="13">#REF!</definedName>
    <definedName name="第29_製菓衛生師免許" localSheetId="14">#REF!</definedName>
    <definedName name="第29_製菓衛生師免許" localSheetId="19">#REF!</definedName>
    <definedName name="第29_製菓衛生師免許">#REF!</definedName>
    <definedName name="第30_食品等.収去試験" localSheetId="12">#REF!</definedName>
    <definedName name="第30_食品等.収去試験" localSheetId="13">#REF!</definedName>
    <definedName name="第30_食品等.収去試験" localSheetId="14">#REF!</definedName>
    <definedName name="第30_食品等.収去試験" localSheetId="19">#REF!</definedName>
    <definedName name="第30_食品等.収去試験">#REF!</definedName>
    <definedName name="第30_製菓衛生師免許" localSheetId="12">#REF!</definedName>
    <definedName name="第30_製菓衛生師免許" localSheetId="13">#REF!</definedName>
    <definedName name="第30_製菓衛生師免許" localSheetId="19">#REF!</definedName>
    <definedName name="第30_製菓衛生師免許" localSheetId="20">#REF!</definedName>
    <definedName name="第30_製菓衛生師免許">#REF!</definedName>
    <definedName name="第31_食品等.収去試験" localSheetId="12">#REF!</definedName>
    <definedName name="第31_食品等.収去試験" localSheetId="13">#REF!</definedName>
    <definedName name="第31_食品等.収去試験" localSheetId="19">#REF!</definedName>
    <definedName name="第31_食品等.収去試験" localSheetId="20">#REF!</definedName>
    <definedName name="第31_食品等.収去試験">#REF!</definedName>
    <definedName name="第31_乳の収去試験" localSheetId="12">#REF!</definedName>
    <definedName name="第31_乳の収去試験" localSheetId="13">#REF!</definedName>
    <definedName name="第31_乳の収去試験" localSheetId="14">#REF!</definedName>
    <definedName name="第31_乳の収去試験" localSheetId="19">#REF!</definedName>
    <definedName name="第31_乳の収去試験">#REF!</definedName>
    <definedName name="第32_乳の収去試験" localSheetId="12">#REF!</definedName>
    <definedName name="第32_乳の収去試験" localSheetId="13">#REF!</definedName>
    <definedName name="第32_乳の収去試験" localSheetId="19">#REF!</definedName>
    <definedName name="第32_乳の収去試験" localSheetId="20">#REF!</definedName>
    <definedName name="第32_乳の収去試験">#REF!</definedName>
    <definedName name="第32_乳処理量" localSheetId="12">#REF!</definedName>
    <definedName name="第32_乳処理量" localSheetId="13">#REF!</definedName>
    <definedName name="第32_乳処理量" localSheetId="14">#REF!</definedName>
    <definedName name="第32_乳処理量" localSheetId="19">#REF!</definedName>
    <definedName name="第32_乳処理量">#REF!</definedName>
    <definedName name="第33_環境衛生.食品" localSheetId="12">#REF!</definedName>
    <definedName name="第33_環境衛生.食品" localSheetId="13">#REF!</definedName>
    <definedName name="第33_環境衛生.食品" localSheetId="14">#REF!</definedName>
    <definedName name="第33_環境衛生.食品" localSheetId="19">#REF!</definedName>
    <definedName name="第33_環境衛生.食品">#REF!</definedName>
    <definedName name="第33_乳処理量" localSheetId="12">#REF!</definedName>
    <definedName name="第33_乳処理量" localSheetId="13">#REF!</definedName>
    <definedName name="第33_乳処理量" localSheetId="19">#REF!</definedName>
    <definedName name="第33_乳処理量" localSheetId="20">#REF!</definedName>
    <definedName name="第33_乳処理量">#REF!</definedName>
    <definedName name="第34_医療監視" localSheetId="12">#REF!</definedName>
    <definedName name="第34_医療監視" localSheetId="13">#REF!</definedName>
    <definedName name="第34_医療監視" localSheetId="14">#REF!</definedName>
    <definedName name="第34_医療監視" localSheetId="19">#REF!</definedName>
    <definedName name="第34_医療監視">#REF!</definedName>
    <definedName name="第34_医療法第２５条" localSheetId="12">#REF!</definedName>
    <definedName name="第34_医療法第２５条" localSheetId="13">#REF!</definedName>
    <definedName name="第34_医療法第２５条" localSheetId="19">#REF!</definedName>
    <definedName name="第34_医療法第２５条">#REF!</definedName>
    <definedName name="第34_環境衛生.食品" localSheetId="12">#REF!</definedName>
    <definedName name="第34_環境衛生.食品" localSheetId="13">#REF!</definedName>
    <definedName name="第34_環境衛生.食品" localSheetId="19">#REF!</definedName>
    <definedName name="第34_環境衛生.食品">#REF!</definedName>
    <definedName name="第35_医療法人" localSheetId="12">#REF!</definedName>
    <definedName name="第35_医療法人" localSheetId="13">#REF!</definedName>
    <definedName name="第35_医療法人" localSheetId="19">#REF!</definedName>
    <definedName name="第35_医療法人">#REF!</definedName>
    <definedName name="第35_医療法第２５条" localSheetId="12">#REF!</definedName>
    <definedName name="第35_医療法第２５条" localSheetId="13">#REF!</definedName>
    <definedName name="第35_医療法第２５条" localSheetId="19">#REF!</definedName>
    <definedName name="第35_医療法第２５条" localSheetId="20">#REF!</definedName>
    <definedName name="第35_医療法第２５条">#REF!</definedName>
    <definedName name="第35の2_医療法人.指導" localSheetId="12">#REF!</definedName>
    <definedName name="第35の2_医療法人.指導" localSheetId="13">#REF!</definedName>
    <definedName name="第35の2_医療法人.指導" localSheetId="19">#REF!</definedName>
    <definedName name="第35の2_医療法人.指導">#REF!</definedName>
    <definedName name="第36_医療法人.指導" localSheetId="12">#REF!</definedName>
    <definedName name="第36_医療法人.指導" localSheetId="13">#REF!</definedName>
    <definedName name="第36_医療法人.指導" localSheetId="19">#REF!</definedName>
    <definedName name="第36_医療法人.指導" localSheetId="20">#REF!</definedName>
    <definedName name="第36_医療法人.指導">#REF!</definedName>
    <definedName name="第41_准看護師" localSheetId="12">#REF!</definedName>
    <definedName name="第41_准看護師" localSheetId="13">#REF!</definedName>
    <definedName name="第41_准看護師" localSheetId="19">#REF!</definedName>
    <definedName name="第41_准看護師">#REF!</definedName>
    <definedName name="第42_准看護師" localSheetId="12">#REF!</definedName>
    <definedName name="第42_准看護師" localSheetId="13">#REF!</definedName>
    <definedName name="第42_准看護師" localSheetId="19">#REF!</definedName>
    <definedName name="第42_准看護師">#REF!</definedName>
    <definedName name="第46_薬局" localSheetId="12">#REF!</definedName>
    <definedName name="第46_薬局" localSheetId="13">#REF!</definedName>
    <definedName name="第46_薬局" localSheetId="19">#REF!</definedName>
    <definedName name="第46_薬局">#REF!</definedName>
    <definedName name="第47_薬局" localSheetId="12">#REF!</definedName>
    <definedName name="第47_薬局" localSheetId="13">#REF!</definedName>
    <definedName name="第47_薬局" localSheetId="19">#REF!</definedName>
    <definedName name="第47_薬局">#REF!</definedName>
    <definedName name="第47_薬事監視" localSheetId="12">#REF!</definedName>
    <definedName name="第47_薬事監視" localSheetId="13">#REF!</definedName>
    <definedName name="第47_薬事監視" localSheetId="19">#REF!</definedName>
    <definedName name="第47_薬事監視">#REF!</definedName>
    <definedName name="第48_毒劇物監視" localSheetId="12">#REF!</definedName>
    <definedName name="第48_毒劇物監視" localSheetId="13">#REF!</definedName>
    <definedName name="第48_毒劇物監視" localSheetId="19">#REF!</definedName>
    <definedName name="第48_毒劇物監視">#REF!</definedName>
    <definedName name="第48_薬局" localSheetId="12">#REF!</definedName>
    <definedName name="第48_薬局" localSheetId="13">#REF!</definedName>
    <definedName name="第48_薬局" localSheetId="19">#REF!</definedName>
    <definedName name="第48_薬局" localSheetId="20">#REF!</definedName>
    <definedName name="第48_薬局">#REF!</definedName>
    <definedName name="第48_薬事監視" localSheetId="12">#REF!</definedName>
    <definedName name="第48_薬事監視" localSheetId="13">#REF!</definedName>
    <definedName name="第48_薬事監視" localSheetId="19">#REF!</definedName>
    <definedName name="第48_薬事監視">#REF!</definedName>
    <definedName name="第49_毒劇物監視" localSheetId="12">#REF!</definedName>
    <definedName name="第49_毒劇物監視" localSheetId="13">#REF!</definedName>
    <definedName name="第49_毒劇物監視" localSheetId="19">#REF!</definedName>
    <definedName name="第49_毒劇物監視">#REF!</definedName>
    <definedName name="第49_薬事監視" localSheetId="12">#REF!</definedName>
    <definedName name="第49_薬事監視" localSheetId="13">#REF!</definedName>
    <definedName name="第49_薬事監視" localSheetId="19">#REF!</definedName>
    <definedName name="第49_薬事監視" localSheetId="20">#REF!</definedName>
    <definedName name="第49_薬事監視">#REF!</definedName>
    <definedName name="第50_毒劇物監視" localSheetId="12">#REF!</definedName>
    <definedName name="第50_毒劇物監視" localSheetId="13">#REF!</definedName>
    <definedName name="第50_毒劇物監視" localSheetId="19">#REF!</definedName>
    <definedName name="第50_毒劇物監視" localSheetId="20">#REF!</definedName>
    <definedName name="第50_毒劇物監視">#REF!</definedName>
    <definedName name="第50_不妊手術" localSheetId="12">#REF!</definedName>
    <definedName name="第50_不妊手術" localSheetId="13">#REF!</definedName>
    <definedName name="第50_不妊手術" localSheetId="19">#REF!</definedName>
    <definedName name="第50_不妊手術">#REF!</definedName>
    <definedName name="第51_人工妊娠中絶" localSheetId="12">#REF!</definedName>
    <definedName name="第51_人工妊娠中絶" localSheetId="13">#REF!</definedName>
    <definedName name="第51_人工妊娠中絶" localSheetId="19">#REF!</definedName>
    <definedName name="第51_人工妊娠中絶">#REF!</definedName>
    <definedName name="第51_不妊手術" localSheetId="12">#REF!</definedName>
    <definedName name="第51_不妊手術" localSheetId="13">#REF!</definedName>
    <definedName name="第51_不妊手術" localSheetId="19">#REF!</definedName>
    <definedName name="第51_不妊手術" localSheetId="20">#REF!</definedName>
    <definedName name="第51_不妊手術">#REF!</definedName>
    <definedName name="第52_人工妊娠中絶" localSheetId="12">#REF!</definedName>
    <definedName name="第52_人工妊娠中絶" localSheetId="13">#REF!</definedName>
    <definedName name="第52_人工妊娠中絶" localSheetId="19">#REF!</definedName>
    <definedName name="第52_人工妊娠中絶" localSheetId="20">#REF!</definedName>
    <definedName name="第52_人工妊娠中絶">#REF!</definedName>
    <definedName name="第52_難病.医療" localSheetId="12">#REF!</definedName>
    <definedName name="第52_難病.医療" localSheetId="13">#REF!</definedName>
    <definedName name="第52_難病.医療" localSheetId="19">#REF!</definedName>
    <definedName name="第52_難病.医療">#REF!</definedName>
    <definedName name="第53_難病.医療" localSheetId="12">#REF!</definedName>
    <definedName name="第53_難病.医療" localSheetId="13">#REF!</definedName>
    <definedName name="第53_難病.医療" localSheetId="19">#REF!</definedName>
    <definedName name="第53_難病.医療" localSheetId="20">#REF!</definedName>
    <definedName name="第53_難病.医療">#REF!</definedName>
    <definedName name="第53_難病.登録" localSheetId="12">#REF!</definedName>
    <definedName name="第53_難病.登録" localSheetId="13">#REF!</definedName>
    <definedName name="第53_難病.登録" localSheetId="19">#REF!</definedName>
    <definedName name="第53_難病.登録">#REF!</definedName>
    <definedName name="第54_難病.登録" localSheetId="12">#REF!</definedName>
    <definedName name="第54_難病.登録" localSheetId="13">#REF!</definedName>
    <definedName name="第54_難病.登録" localSheetId="19">#REF!</definedName>
    <definedName name="第54_難病.登録" localSheetId="20">#REF!</definedName>
    <definedName name="第54_難病.登録">#REF!</definedName>
    <definedName name="第54_難病.変更" localSheetId="12">#REF!</definedName>
    <definedName name="第54_難病.変更" localSheetId="13">#REF!</definedName>
    <definedName name="第54_難病.変更" localSheetId="19">#REF!</definedName>
    <definedName name="第54_難病.変更">#REF!</definedName>
    <definedName name="第55_難病.状況">'[6]55'!$A$1:$IV$1</definedName>
    <definedName name="第55_難病.変更" localSheetId="12">#REF!</definedName>
    <definedName name="第55_難病.変更" localSheetId="13">#REF!</definedName>
    <definedName name="第55_難病.変更" localSheetId="19">#REF!</definedName>
    <definedName name="第55_難病.変更" localSheetId="20">#REF!</definedName>
    <definedName name="第55_難病.変更">#REF!</definedName>
    <definedName name="第56_狂犬病予防" localSheetId="12">#REF!</definedName>
    <definedName name="第56_狂犬病予防" localSheetId="13">#REF!</definedName>
    <definedName name="第56_狂犬病予防" localSheetId="19">#REF!</definedName>
    <definedName name="第56_狂犬病予防">#REF!</definedName>
    <definedName name="第56_難病.状況" localSheetId="12">#REF!</definedName>
    <definedName name="第56_難病.状況" localSheetId="13">#REF!</definedName>
    <definedName name="第56_難病.状況" localSheetId="19">#REF!</definedName>
    <definedName name="第56_難病.状況" localSheetId="20">#REF!</definedName>
    <definedName name="第56_難病.状況">#REF!</definedName>
    <definedName name="第57_狂犬病予防" localSheetId="12">#REF!</definedName>
    <definedName name="第57_狂犬病予防" localSheetId="13">#REF!</definedName>
    <definedName name="第57_狂犬病予防" localSheetId="19">#REF!</definedName>
    <definedName name="第57_狂犬病予防" localSheetId="20">#REF!</definedName>
    <definedName name="第57_狂犬病予防">#REF!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3" i="27" l="1"/>
  <c r="U43" i="27" s="1"/>
  <c r="P43" i="27"/>
  <c r="T42" i="27"/>
  <c r="U42" i="27" s="1"/>
  <c r="P42" i="27"/>
  <c r="T41" i="27"/>
  <c r="U41" i="27" s="1"/>
  <c r="P41" i="27"/>
  <c r="U40" i="27"/>
  <c r="T40" i="27"/>
  <c r="P40" i="27"/>
  <c r="T38" i="27"/>
  <c r="U38" i="27" s="1"/>
  <c r="P38" i="27"/>
  <c r="U37" i="27"/>
  <c r="T37" i="27"/>
  <c r="P37" i="27"/>
  <c r="T36" i="27"/>
  <c r="U36" i="27" s="1"/>
  <c r="P36" i="27"/>
  <c r="U35" i="27"/>
  <c r="T35" i="27"/>
  <c r="P35" i="27"/>
  <c r="T33" i="27"/>
  <c r="U33" i="27" s="1"/>
  <c r="P33" i="27"/>
  <c r="T32" i="27"/>
  <c r="U32" i="27" s="1"/>
  <c r="P32" i="27"/>
  <c r="T31" i="27"/>
  <c r="U31" i="27" s="1"/>
  <c r="P31" i="27"/>
  <c r="U30" i="27"/>
  <c r="T30" i="27"/>
  <c r="P30" i="27"/>
  <c r="T28" i="27"/>
  <c r="U28" i="27" s="1"/>
  <c r="P28" i="27"/>
  <c r="U27" i="27"/>
  <c r="T27" i="27"/>
  <c r="P27" i="27"/>
  <c r="T26" i="27"/>
  <c r="U26" i="27" s="1"/>
  <c r="P26" i="27"/>
  <c r="U25" i="27"/>
  <c r="T25" i="27"/>
  <c r="P25" i="27"/>
  <c r="T24" i="27"/>
  <c r="U24" i="27" s="1"/>
  <c r="P24" i="27"/>
  <c r="T22" i="27"/>
  <c r="U22" i="27" s="1"/>
  <c r="P22" i="27"/>
  <c r="T21" i="27"/>
  <c r="U21" i="27" s="1"/>
  <c r="P21" i="27"/>
  <c r="U20" i="27"/>
  <c r="T20" i="27"/>
  <c r="P20" i="27"/>
  <c r="T19" i="27"/>
  <c r="U19" i="27" s="1"/>
  <c r="P19" i="27"/>
  <c r="U18" i="27"/>
  <c r="T18" i="27"/>
  <c r="P18" i="27"/>
  <c r="T16" i="27"/>
  <c r="U16" i="27" s="1"/>
  <c r="P16" i="27"/>
  <c r="U15" i="27"/>
  <c r="T15" i="27"/>
  <c r="P15" i="27"/>
  <c r="T14" i="27"/>
  <c r="U14" i="27" s="1"/>
  <c r="P14" i="27"/>
  <c r="T13" i="27"/>
  <c r="U13" i="27" s="1"/>
  <c r="P13" i="27"/>
  <c r="T12" i="27"/>
  <c r="U12" i="27" s="1"/>
  <c r="P12" i="27"/>
  <c r="R10" i="27"/>
  <c r="O10" i="27"/>
  <c r="N10" i="27"/>
  <c r="M10" i="27"/>
  <c r="L10" i="27"/>
  <c r="K10" i="27"/>
  <c r="J10" i="27"/>
  <c r="I10" i="27"/>
  <c r="T10" i="27" s="1"/>
  <c r="U10" i="27" s="1"/>
  <c r="G10" i="27"/>
  <c r="G7" i="27" s="1"/>
  <c r="E10" i="27"/>
  <c r="P10" i="27" s="1"/>
  <c r="D10" i="27"/>
  <c r="R9" i="27"/>
  <c r="R7" i="27" s="1"/>
  <c r="O9" i="27"/>
  <c r="N9" i="27"/>
  <c r="N7" i="27" s="1"/>
  <c r="M9" i="27"/>
  <c r="M7" i="27" s="1"/>
  <c r="L9" i="27"/>
  <c r="K9" i="27"/>
  <c r="K7" i="27" s="1"/>
  <c r="J9" i="27"/>
  <c r="I9" i="27"/>
  <c r="T9" i="27" s="1"/>
  <c r="U9" i="27" s="1"/>
  <c r="G9" i="27"/>
  <c r="E9" i="27"/>
  <c r="P9" i="27" s="1"/>
  <c r="P7" i="27" s="1"/>
  <c r="D9" i="27"/>
  <c r="D7" i="27" s="1"/>
  <c r="O7" i="27"/>
  <c r="L7" i="27"/>
  <c r="J7" i="27"/>
  <c r="E7" i="27"/>
  <c r="E82" i="26"/>
  <c r="D82" i="26"/>
  <c r="E81" i="26"/>
  <c r="D81" i="26"/>
  <c r="E80" i="26"/>
  <c r="D80" i="26"/>
  <c r="E79" i="26"/>
  <c r="D79" i="26"/>
  <c r="E78" i="26"/>
  <c r="D78" i="26"/>
  <c r="E77" i="26"/>
  <c r="D77" i="26"/>
  <c r="E76" i="26"/>
  <c r="E68" i="26" s="1"/>
  <c r="D76" i="26"/>
  <c r="E75" i="26"/>
  <c r="E67" i="26" s="1"/>
  <c r="E66" i="26" s="1"/>
  <c r="D75" i="26"/>
  <c r="D67" i="26" s="1"/>
  <c r="D66" i="26" s="1"/>
  <c r="E74" i="26"/>
  <c r="D74" i="26"/>
  <c r="E73" i="26"/>
  <c r="D73" i="26"/>
  <c r="K72" i="26"/>
  <c r="J72" i="26"/>
  <c r="I72" i="26"/>
  <c r="E72" i="26" s="1"/>
  <c r="H72" i="26"/>
  <c r="G72" i="26"/>
  <c r="F72" i="26"/>
  <c r="E71" i="26"/>
  <c r="D71" i="26"/>
  <c r="K70" i="26"/>
  <c r="J70" i="26"/>
  <c r="I70" i="26"/>
  <c r="H70" i="26"/>
  <c r="G70" i="26"/>
  <c r="F70" i="26"/>
  <c r="D70" i="26" s="1"/>
  <c r="E69" i="26"/>
  <c r="D69" i="26"/>
  <c r="K68" i="26"/>
  <c r="J68" i="26"/>
  <c r="I68" i="26"/>
  <c r="H68" i="26"/>
  <c r="G68" i="26"/>
  <c r="F68" i="26"/>
  <c r="D68" i="26"/>
  <c r="K67" i="26"/>
  <c r="J67" i="26"/>
  <c r="J66" i="26" s="1"/>
  <c r="I67" i="26"/>
  <c r="I66" i="26" s="1"/>
  <c r="H67" i="26"/>
  <c r="G67" i="26"/>
  <c r="F67" i="26"/>
  <c r="F66" i="26" s="1"/>
  <c r="K66" i="26"/>
  <c r="H66" i="26"/>
  <c r="G66" i="26"/>
  <c r="J55" i="26"/>
  <c r="G55" i="26"/>
  <c r="J44" i="26"/>
  <c r="I44" i="26"/>
  <c r="I7" i="27" l="1"/>
  <c r="T7" i="27" s="1"/>
  <c r="U7" i="27" s="1"/>
  <c r="E70" i="26"/>
  <c r="D72" i="26"/>
  <c r="T31" i="25" l="1"/>
  <c r="S31" i="25"/>
  <c r="R31" i="25"/>
  <c r="Q31" i="25"/>
  <c r="P31" i="25"/>
  <c r="O31" i="25"/>
  <c r="N31" i="25"/>
  <c r="M31" i="25"/>
  <c r="L31" i="25"/>
  <c r="K31" i="25"/>
  <c r="J31" i="25"/>
  <c r="I31" i="25"/>
  <c r="H31" i="25"/>
  <c r="G31" i="25"/>
  <c r="F31" i="25"/>
  <c r="E31" i="25"/>
  <c r="D31" i="25"/>
  <c r="C31" i="25"/>
  <c r="Q7" i="25"/>
  <c r="M7" i="25"/>
  <c r="I7" i="25"/>
  <c r="E7" i="25"/>
  <c r="G56" i="24"/>
  <c r="F56" i="24"/>
  <c r="E56" i="24"/>
  <c r="D56" i="24"/>
  <c r="G51" i="24"/>
  <c r="F51" i="24"/>
  <c r="E51" i="24"/>
  <c r="D51" i="24"/>
  <c r="G37" i="24"/>
  <c r="F37" i="24"/>
  <c r="E37" i="24"/>
  <c r="D37" i="24"/>
  <c r="G31" i="24"/>
  <c r="F31" i="24"/>
  <c r="E31" i="24"/>
  <c r="D31" i="24"/>
  <c r="G25" i="24"/>
  <c r="F25" i="24"/>
  <c r="E25" i="24"/>
  <c r="D25" i="24"/>
  <c r="G9" i="24"/>
  <c r="F9" i="24"/>
  <c r="F7" i="24" s="1"/>
  <c r="E9" i="24"/>
  <c r="E7" i="24" s="1"/>
  <c r="D9" i="24"/>
  <c r="D7" i="24" s="1"/>
  <c r="G7" i="24"/>
  <c r="O6" i="23"/>
  <c r="N6" i="23"/>
  <c r="M6" i="23"/>
  <c r="L6" i="23"/>
  <c r="K6" i="23"/>
  <c r="J6" i="23"/>
  <c r="I6" i="23"/>
  <c r="H6" i="23"/>
  <c r="G6" i="23"/>
  <c r="F6" i="23"/>
  <c r="E6" i="23"/>
  <c r="D6" i="23"/>
  <c r="C6" i="23"/>
  <c r="M27" i="22"/>
  <c r="E27" i="22"/>
  <c r="M26" i="22"/>
  <c r="E26" i="22"/>
  <c r="M25" i="22"/>
  <c r="E25" i="22"/>
  <c r="O7" i="22"/>
  <c r="N7" i="22"/>
  <c r="M7" i="22"/>
  <c r="L7" i="22"/>
  <c r="K7" i="22"/>
  <c r="J7" i="22"/>
  <c r="I7" i="22"/>
  <c r="H7" i="22"/>
  <c r="G7" i="22"/>
  <c r="F7" i="22"/>
  <c r="E7" i="22"/>
  <c r="D7" i="22"/>
  <c r="C7" i="22"/>
  <c r="L52" i="21"/>
  <c r="C40" i="21"/>
  <c r="C39" i="21"/>
  <c r="C38" i="21"/>
  <c r="C37" i="21"/>
  <c r="C36" i="21"/>
  <c r="C35" i="21"/>
  <c r="C34" i="21"/>
  <c r="C33" i="21"/>
  <c r="C32" i="21"/>
  <c r="C31" i="21"/>
  <c r="C30" i="21"/>
  <c r="C29" i="21"/>
  <c r="C28" i="21"/>
  <c r="G27" i="21"/>
  <c r="F27" i="21"/>
  <c r="C27" i="21" s="1"/>
  <c r="E27" i="21"/>
  <c r="D27" i="21"/>
  <c r="S21" i="21"/>
  <c r="N21" i="21"/>
  <c r="I21" i="21"/>
  <c r="H21" i="21"/>
  <c r="G21" i="21"/>
  <c r="F21" i="21"/>
  <c r="E21" i="21"/>
  <c r="D21" i="21" s="1"/>
  <c r="C21" i="21" s="1"/>
  <c r="S20" i="21"/>
  <c r="N20" i="21"/>
  <c r="I20" i="21"/>
  <c r="H20" i="21"/>
  <c r="G20" i="21"/>
  <c r="F20" i="21"/>
  <c r="E20" i="21"/>
  <c r="D20" i="21" s="1"/>
  <c r="C20" i="21" s="1"/>
  <c r="S19" i="21"/>
  <c r="N19" i="21"/>
  <c r="I19" i="21"/>
  <c r="H19" i="21"/>
  <c r="G19" i="21"/>
  <c r="F19" i="21"/>
  <c r="E19" i="21"/>
  <c r="D19" i="21"/>
  <c r="C19" i="21" s="1"/>
  <c r="S18" i="21"/>
  <c r="N18" i="21"/>
  <c r="I18" i="21"/>
  <c r="H18" i="21"/>
  <c r="G18" i="21"/>
  <c r="F18" i="21"/>
  <c r="E18" i="21"/>
  <c r="D18" i="21" s="1"/>
  <c r="C18" i="21" s="1"/>
  <c r="S17" i="21"/>
  <c r="N17" i="21"/>
  <c r="I17" i="21"/>
  <c r="H17" i="21"/>
  <c r="G17" i="21"/>
  <c r="F17" i="21"/>
  <c r="E17" i="21"/>
  <c r="D17" i="21" s="1"/>
  <c r="C17" i="21" s="1"/>
  <c r="S16" i="21"/>
  <c r="N16" i="21"/>
  <c r="I16" i="21"/>
  <c r="H16" i="21"/>
  <c r="G16" i="21"/>
  <c r="F16" i="21"/>
  <c r="E16" i="21"/>
  <c r="D16" i="21"/>
  <c r="C16" i="21" s="1"/>
  <c r="S15" i="21"/>
  <c r="N15" i="21"/>
  <c r="I15" i="21"/>
  <c r="H15" i="21"/>
  <c r="G15" i="21"/>
  <c r="F15" i="21"/>
  <c r="E15" i="21"/>
  <c r="D15" i="21" s="1"/>
  <c r="C15" i="21" s="1"/>
  <c r="S14" i="21"/>
  <c r="N14" i="21"/>
  <c r="I14" i="21"/>
  <c r="H14" i="21"/>
  <c r="G14" i="21"/>
  <c r="F14" i="21"/>
  <c r="D14" i="21" s="1"/>
  <c r="C14" i="21" s="1"/>
  <c r="E14" i="21"/>
  <c r="S13" i="21"/>
  <c r="N13" i="21"/>
  <c r="I13" i="21"/>
  <c r="H13" i="21"/>
  <c r="G13" i="21"/>
  <c r="F13" i="21"/>
  <c r="E13" i="21"/>
  <c r="D13" i="21" s="1"/>
  <c r="C13" i="21" s="1"/>
  <c r="S12" i="21"/>
  <c r="N12" i="21"/>
  <c r="I12" i="21"/>
  <c r="H12" i="21"/>
  <c r="G12" i="21"/>
  <c r="F12" i="21"/>
  <c r="E12" i="21"/>
  <c r="D12" i="21" s="1"/>
  <c r="C12" i="21" s="1"/>
  <c r="S11" i="21"/>
  <c r="N11" i="21"/>
  <c r="I11" i="21"/>
  <c r="H11" i="21"/>
  <c r="G11" i="21"/>
  <c r="F11" i="21"/>
  <c r="E11" i="21"/>
  <c r="D11" i="21"/>
  <c r="C11" i="21" s="1"/>
  <c r="S10" i="21"/>
  <c r="N10" i="21"/>
  <c r="I10" i="21"/>
  <c r="H10" i="21"/>
  <c r="G10" i="21"/>
  <c r="F10" i="21"/>
  <c r="E10" i="21"/>
  <c r="D10" i="21" s="1"/>
  <c r="C10" i="21" s="1"/>
  <c r="S9" i="21"/>
  <c r="N9" i="21"/>
  <c r="I9" i="21"/>
  <c r="H9" i="21"/>
  <c r="G9" i="21"/>
  <c r="F9" i="21"/>
  <c r="E9" i="21"/>
  <c r="D9" i="21"/>
  <c r="C9" i="21"/>
  <c r="W8" i="21"/>
  <c r="V8" i="21"/>
  <c r="U8" i="21"/>
  <c r="T8" i="21"/>
  <c r="S8" i="21"/>
  <c r="R8" i="21"/>
  <c r="Q8" i="21"/>
  <c r="G8" i="21" s="1"/>
  <c r="P8" i="21"/>
  <c r="N8" i="21" s="1"/>
  <c r="O8" i="21"/>
  <c r="M8" i="21"/>
  <c r="L8" i="21"/>
  <c r="K8" i="21"/>
  <c r="F8" i="21" s="1"/>
  <c r="J8" i="21"/>
  <c r="E8" i="21" s="1"/>
  <c r="D8" i="21" s="1"/>
  <c r="C8" i="21" s="1"/>
  <c r="I8" i="21"/>
  <c r="H8" i="21"/>
  <c r="P65" i="19" l="1"/>
  <c r="O65" i="19"/>
  <c r="N65" i="19"/>
  <c r="M65" i="19"/>
  <c r="L65" i="19"/>
  <c r="K65" i="19"/>
  <c r="J65" i="19"/>
  <c r="I65" i="19"/>
  <c r="H65" i="19"/>
  <c r="G65" i="19"/>
  <c r="F65" i="19"/>
  <c r="E65" i="19"/>
  <c r="F10" i="17"/>
  <c r="E10" i="17"/>
  <c r="F9" i="17"/>
  <c r="E9" i="17"/>
  <c r="F8" i="17"/>
  <c r="E8" i="17"/>
  <c r="F7" i="17"/>
  <c r="E7" i="17"/>
  <c r="F6" i="17"/>
  <c r="E6" i="17"/>
  <c r="G32" i="16"/>
  <c r="C32" i="16" s="1"/>
  <c r="G31" i="16"/>
  <c r="C31" i="16"/>
  <c r="G30" i="16"/>
  <c r="C30" i="16"/>
  <c r="G29" i="16"/>
  <c r="C29" i="16"/>
  <c r="G28" i="16"/>
  <c r="C28" i="16" s="1"/>
  <c r="G27" i="16"/>
  <c r="C27" i="16"/>
  <c r="M7" i="16"/>
  <c r="L7" i="16"/>
  <c r="K7" i="16"/>
  <c r="J7" i="16"/>
  <c r="I7" i="16"/>
  <c r="H7" i="16"/>
  <c r="G7" i="16"/>
  <c r="F7" i="16"/>
  <c r="E7" i="16"/>
  <c r="D7" i="16"/>
  <c r="C7" i="16"/>
  <c r="L7" i="15"/>
  <c r="K7" i="15"/>
  <c r="J7" i="15"/>
  <c r="I7" i="15"/>
  <c r="H7" i="15"/>
  <c r="G7" i="15"/>
  <c r="F7" i="15"/>
  <c r="E7" i="15"/>
  <c r="D7" i="15"/>
  <c r="C7" i="15"/>
  <c r="I9" i="14"/>
  <c r="I7" i="14" s="1"/>
  <c r="H9" i="14"/>
  <c r="H7" i="14" s="1"/>
  <c r="G9" i="14"/>
  <c r="G7" i="14" s="1"/>
  <c r="F9" i="14"/>
  <c r="F7" i="14" s="1"/>
  <c r="E9" i="14"/>
  <c r="E7" i="14" s="1"/>
  <c r="D9" i="14"/>
  <c r="C9" i="14"/>
  <c r="C7" i="14" s="1"/>
  <c r="D7" i="14"/>
  <c r="Q9" i="13"/>
  <c r="P9" i="13"/>
  <c r="O9" i="13"/>
  <c r="N9" i="13"/>
  <c r="M9" i="13"/>
  <c r="L9" i="13"/>
  <c r="K9" i="13"/>
  <c r="F9" i="13"/>
  <c r="E9" i="13"/>
  <c r="D9" i="13"/>
  <c r="D7" i="13" s="1"/>
  <c r="C9" i="13"/>
  <c r="Q7" i="13"/>
  <c r="P7" i="13"/>
  <c r="O7" i="13"/>
  <c r="N7" i="13"/>
  <c r="M7" i="13"/>
  <c r="L7" i="13"/>
  <c r="K7" i="13"/>
  <c r="J7" i="13"/>
  <c r="I7" i="13"/>
  <c r="F7" i="13"/>
  <c r="E7" i="13"/>
  <c r="C7" i="13"/>
  <c r="P58" i="11" l="1"/>
  <c r="O58" i="11"/>
  <c r="N58" i="11"/>
  <c r="M58" i="11"/>
  <c r="L58" i="11"/>
  <c r="K58" i="11"/>
  <c r="J58" i="11"/>
  <c r="I58" i="11"/>
  <c r="H58" i="11"/>
  <c r="G58" i="11"/>
  <c r="F58" i="11"/>
  <c r="E58" i="11"/>
  <c r="D58" i="11"/>
  <c r="C58" i="11"/>
  <c r="C52" i="11"/>
  <c r="C51" i="11"/>
  <c r="C50" i="11"/>
  <c r="C49" i="11"/>
  <c r="C48" i="11"/>
  <c r="C47" i="11"/>
  <c r="C46" i="11"/>
  <c r="J44" i="11"/>
  <c r="I44" i="11"/>
  <c r="H44" i="11"/>
  <c r="G44" i="11"/>
  <c r="F44" i="11"/>
  <c r="E44" i="11"/>
  <c r="D44" i="11"/>
  <c r="C44" i="11" s="1"/>
  <c r="P23" i="11"/>
  <c r="O23" i="11"/>
  <c r="N23" i="11"/>
  <c r="M23" i="11"/>
  <c r="L23" i="11"/>
  <c r="K23" i="11"/>
  <c r="J23" i="11"/>
  <c r="I23" i="11"/>
  <c r="H23" i="11"/>
  <c r="G23" i="11"/>
  <c r="F23" i="11"/>
  <c r="E23" i="11"/>
  <c r="D23" i="11"/>
  <c r="C23" i="11"/>
  <c r="P7" i="11"/>
  <c r="O7" i="11"/>
  <c r="N7" i="11"/>
  <c r="M7" i="11"/>
  <c r="L7" i="11"/>
  <c r="K7" i="11"/>
  <c r="J7" i="11"/>
  <c r="I7" i="11"/>
  <c r="H7" i="11"/>
  <c r="G7" i="11"/>
  <c r="F7" i="11"/>
  <c r="E7" i="11"/>
  <c r="D7" i="11"/>
  <c r="C7" i="11"/>
  <c r="E5" i="10"/>
  <c r="F28" i="9"/>
  <c r="F27" i="9"/>
  <c r="F26" i="9"/>
  <c r="F25" i="9"/>
  <c r="F24" i="9"/>
  <c r="F23" i="9"/>
  <c r="F22" i="9"/>
  <c r="F21" i="9"/>
  <c r="F20" i="9"/>
  <c r="F19" i="9"/>
  <c r="F18" i="9"/>
  <c r="F17" i="9"/>
  <c r="F16" i="9"/>
  <c r="F15" i="9"/>
  <c r="F14" i="9"/>
  <c r="F13" i="9"/>
  <c r="F12" i="9"/>
  <c r="F11" i="9"/>
  <c r="F10" i="9"/>
  <c r="F9" i="9"/>
  <c r="F8" i="9"/>
  <c r="F7" i="9"/>
  <c r="F6" i="9"/>
  <c r="F5" i="9"/>
  <c r="M4" i="9"/>
  <c r="L4" i="9"/>
  <c r="K4" i="9"/>
  <c r="J4" i="9"/>
  <c r="I4" i="9"/>
  <c r="H4" i="9"/>
  <c r="G4" i="9"/>
  <c r="F4" i="9"/>
  <c r="D43" i="7" l="1"/>
  <c r="D42" i="7"/>
  <c r="D41" i="7"/>
  <c r="D40" i="7"/>
  <c r="D39" i="7"/>
  <c r="D38" i="7"/>
  <c r="D37" i="7"/>
  <c r="D36" i="7" s="1"/>
  <c r="H36" i="7"/>
  <c r="G36" i="7"/>
  <c r="F36" i="7"/>
  <c r="E36" i="7"/>
  <c r="Q12" i="7"/>
  <c r="P12" i="7"/>
  <c r="O12" i="7"/>
  <c r="N12" i="7"/>
  <c r="M12" i="7"/>
  <c r="L12" i="7"/>
  <c r="K12" i="7"/>
  <c r="J12" i="7"/>
  <c r="I12" i="7"/>
  <c r="H12" i="7"/>
  <c r="G12" i="7"/>
  <c r="F12" i="7"/>
  <c r="E12" i="7"/>
  <c r="D12" i="7"/>
  <c r="Q10" i="7"/>
  <c r="P10" i="7"/>
  <c r="O10" i="7"/>
  <c r="N10" i="7"/>
  <c r="M10" i="7"/>
  <c r="L10" i="7"/>
  <c r="K10" i="7"/>
  <c r="J10" i="7"/>
  <c r="I10" i="7"/>
  <c r="H10" i="7"/>
  <c r="G10" i="7"/>
  <c r="F10" i="7"/>
  <c r="E10" i="7"/>
  <c r="D10" i="7"/>
  <c r="Q8" i="7"/>
  <c r="P8" i="7"/>
  <c r="O8" i="7"/>
  <c r="N8" i="7"/>
  <c r="M8" i="7"/>
  <c r="L8" i="7"/>
  <c r="K8" i="7"/>
  <c r="K6" i="7" s="1"/>
  <c r="J8" i="7"/>
  <c r="I8" i="7"/>
  <c r="H8" i="7"/>
  <c r="G8" i="7"/>
  <c r="F8" i="7"/>
  <c r="E8" i="7"/>
  <c r="D8" i="7"/>
  <c r="Q7" i="7"/>
  <c r="Q6" i="7" s="1"/>
  <c r="P7" i="7"/>
  <c r="P6" i="7" s="1"/>
  <c r="O7" i="7"/>
  <c r="N7" i="7"/>
  <c r="M7" i="7"/>
  <c r="L7" i="7"/>
  <c r="L6" i="7" s="1"/>
  <c r="K7" i="7"/>
  <c r="J7" i="7"/>
  <c r="I7" i="7"/>
  <c r="I6" i="7" s="1"/>
  <c r="H7" i="7"/>
  <c r="H6" i="7" s="1"/>
  <c r="G7" i="7"/>
  <c r="F7" i="7"/>
  <c r="E7" i="7"/>
  <c r="D7" i="7"/>
  <c r="D6" i="7" s="1"/>
  <c r="O6" i="7"/>
  <c r="N6" i="7"/>
  <c r="M6" i="7"/>
  <c r="J6" i="7"/>
  <c r="G6" i="7"/>
  <c r="F6" i="7"/>
  <c r="E6" i="7"/>
  <c r="X28" i="6" l="1"/>
  <c r="V28" i="6"/>
  <c r="T28" i="6"/>
  <c r="R28" i="6"/>
  <c r="P28" i="6"/>
  <c r="N28" i="6"/>
  <c r="L28" i="6"/>
  <c r="J28" i="6"/>
  <c r="H28" i="6"/>
  <c r="F28" i="6"/>
  <c r="D28" i="6"/>
  <c r="X26" i="6"/>
  <c r="V26" i="6"/>
  <c r="T26" i="6"/>
  <c r="R26" i="6"/>
  <c r="P26" i="6"/>
  <c r="N26" i="6"/>
  <c r="L26" i="6"/>
  <c r="J26" i="6"/>
  <c r="H26" i="6"/>
  <c r="F26" i="6"/>
  <c r="D26" i="6"/>
  <c r="X24" i="6"/>
  <c r="V24" i="6"/>
  <c r="T24" i="6"/>
  <c r="R24" i="6"/>
  <c r="P24" i="6"/>
  <c r="N24" i="6"/>
  <c r="L24" i="6"/>
  <c r="J24" i="6"/>
  <c r="H24" i="6"/>
  <c r="F24" i="6"/>
  <c r="D24" i="6"/>
  <c r="X23" i="6"/>
  <c r="X22" i="6" s="1"/>
  <c r="V23" i="6"/>
  <c r="V22" i="6" s="1"/>
  <c r="T23" i="6"/>
  <c r="T22" i="6" s="1"/>
  <c r="R23" i="6"/>
  <c r="P23" i="6"/>
  <c r="N23" i="6"/>
  <c r="L23" i="6"/>
  <c r="L22" i="6" s="1"/>
  <c r="J23" i="6"/>
  <c r="H23" i="6"/>
  <c r="H22" i="6" s="1"/>
  <c r="F23" i="6"/>
  <c r="F22" i="6" s="1"/>
  <c r="D23" i="6"/>
  <c r="D22" i="6" s="1"/>
  <c r="R22" i="6"/>
  <c r="N22" i="6"/>
  <c r="J22" i="6"/>
  <c r="H10" i="6"/>
  <c r="H8" i="6"/>
  <c r="H7" i="6"/>
  <c r="H6" i="6"/>
  <c r="N38" i="5"/>
  <c r="M38" i="5"/>
  <c r="L38" i="5"/>
  <c r="K38" i="5"/>
  <c r="J38" i="5"/>
  <c r="I38" i="5"/>
  <c r="H38" i="5"/>
  <c r="G38" i="5"/>
  <c r="F38" i="5"/>
  <c r="D38" i="5"/>
  <c r="E37" i="5"/>
  <c r="E38" i="5" s="1"/>
  <c r="N36" i="5"/>
  <c r="M36" i="5"/>
  <c r="L36" i="5"/>
  <c r="K36" i="5"/>
  <c r="J36" i="5"/>
  <c r="I36" i="5"/>
  <c r="H36" i="5"/>
  <c r="G36" i="5"/>
  <c r="F36" i="5"/>
  <c r="D36" i="5"/>
  <c r="E35" i="5"/>
  <c r="E36" i="5" s="1"/>
  <c r="E34" i="5"/>
  <c r="E33" i="5"/>
  <c r="E32" i="5" s="1"/>
  <c r="N32" i="5"/>
  <c r="M32" i="5"/>
  <c r="L32" i="5"/>
  <c r="K32" i="5"/>
  <c r="J32" i="5"/>
  <c r="I32" i="5"/>
  <c r="H32" i="5"/>
  <c r="G32" i="5"/>
  <c r="F32" i="5"/>
  <c r="D32" i="5"/>
  <c r="M22" i="5"/>
  <c r="L22" i="5"/>
  <c r="K22" i="5"/>
  <c r="J22" i="5"/>
  <c r="I22" i="5"/>
  <c r="H22" i="5"/>
  <c r="G22" i="5"/>
  <c r="F22" i="5"/>
  <c r="E22" i="5"/>
  <c r="D22" i="5"/>
  <c r="M20" i="5"/>
  <c r="L20" i="5"/>
  <c r="K20" i="5"/>
  <c r="J20" i="5"/>
  <c r="I20" i="5"/>
  <c r="H20" i="5"/>
  <c r="G20" i="5"/>
  <c r="F20" i="5"/>
  <c r="E20" i="5"/>
  <c r="D20" i="5"/>
  <c r="M8" i="5"/>
  <c r="L8" i="5"/>
  <c r="K8" i="5"/>
  <c r="J8" i="5"/>
  <c r="J6" i="5" s="1"/>
  <c r="I8" i="5"/>
  <c r="H8" i="5"/>
  <c r="G8" i="5"/>
  <c r="F8" i="5"/>
  <c r="E8" i="5"/>
  <c r="D8" i="5"/>
  <c r="M7" i="5"/>
  <c r="M6" i="5" s="1"/>
  <c r="L7" i="5"/>
  <c r="L6" i="5" s="1"/>
  <c r="K7" i="5"/>
  <c r="J7" i="5"/>
  <c r="I7" i="5"/>
  <c r="H7" i="5"/>
  <c r="H6" i="5" s="1"/>
  <c r="G7" i="5"/>
  <c r="F7" i="5"/>
  <c r="F6" i="5" s="1"/>
  <c r="E7" i="5"/>
  <c r="E6" i="5" s="1"/>
  <c r="D7" i="5"/>
  <c r="D6" i="5" s="1"/>
  <c r="G6" i="5"/>
  <c r="T21" i="4"/>
  <c r="T13" i="4"/>
  <c r="T23" i="4" s="1"/>
  <c r="E40" i="3"/>
  <c r="E38" i="3"/>
  <c r="T24" i="3"/>
  <c r="S24" i="3"/>
  <c r="R24" i="3"/>
  <c r="Q24" i="3"/>
  <c r="P24" i="3"/>
  <c r="O24" i="3"/>
  <c r="N24" i="3"/>
  <c r="M24" i="3"/>
  <c r="L24" i="3"/>
  <c r="K24" i="3"/>
  <c r="J24" i="3"/>
  <c r="I24" i="3"/>
  <c r="H24" i="3"/>
  <c r="G24" i="3"/>
  <c r="F24" i="3"/>
  <c r="E24" i="3"/>
  <c r="D23" i="3"/>
  <c r="D24" i="3" s="1"/>
  <c r="T22" i="3"/>
  <c r="S22" i="3"/>
  <c r="R22" i="3"/>
  <c r="Q22" i="3"/>
  <c r="P22" i="3"/>
  <c r="O22" i="3"/>
  <c r="N22" i="3"/>
  <c r="M22" i="3"/>
  <c r="L22" i="3"/>
  <c r="K22" i="3"/>
  <c r="J22" i="3"/>
  <c r="I22" i="3"/>
  <c r="H22" i="3"/>
  <c r="G22" i="3"/>
  <c r="F22" i="3"/>
  <c r="E22" i="3"/>
  <c r="D21" i="3"/>
  <c r="T10" i="3"/>
  <c r="S10" i="3"/>
  <c r="S8" i="3" s="1"/>
  <c r="R10" i="3"/>
  <c r="Q10" i="3"/>
  <c r="P10" i="3"/>
  <c r="O10" i="3"/>
  <c r="N10" i="3"/>
  <c r="M10" i="3"/>
  <c r="L10" i="3"/>
  <c r="K10" i="3"/>
  <c r="K8" i="3" s="1"/>
  <c r="J10" i="3"/>
  <c r="I10" i="3"/>
  <c r="H10" i="3"/>
  <c r="G10" i="3"/>
  <c r="F10" i="3"/>
  <c r="E10" i="3"/>
  <c r="D10" i="3"/>
  <c r="T9" i="3"/>
  <c r="T8" i="3" s="1"/>
  <c r="S9" i="3"/>
  <c r="R9" i="3"/>
  <c r="Q9" i="3"/>
  <c r="P9" i="3"/>
  <c r="O9" i="3"/>
  <c r="O8" i="3" s="1"/>
  <c r="N9" i="3"/>
  <c r="M9" i="3"/>
  <c r="L9" i="3"/>
  <c r="L8" i="3" s="1"/>
  <c r="K9" i="3"/>
  <c r="J9" i="3"/>
  <c r="I9" i="3"/>
  <c r="H9" i="3"/>
  <c r="G9" i="3"/>
  <c r="G8" i="3" s="1"/>
  <c r="F9" i="3"/>
  <c r="F8" i="3" s="1"/>
  <c r="E9" i="3"/>
  <c r="D9" i="3"/>
  <c r="D8" i="3" s="1"/>
  <c r="R8" i="3"/>
  <c r="Q8" i="3"/>
  <c r="P8" i="3"/>
  <c r="N8" i="3"/>
  <c r="M8" i="3"/>
  <c r="J8" i="3"/>
  <c r="I8" i="3"/>
  <c r="H8" i="3"/>
  <c r="E8" i="3"/>
  <c r="L31" i="2"/>
  <c r="K31" i="2"/>
  <c r="J31" i="2"/>
  <c r="I31" i="2"/>
  <c r="H31" i="2"/>
  <c r="G31" i="2"/>
  <c r="F31" i="2"/>
  <c r="E31" i="2"/>
  <c r="D31" i="2"/>
  <c r="C31" i="2"/>
  <c r="P22" i="6" l="1"/>
  <c r="I6" i="5"/>
  <c r="K6" i="5"/>
  <c r="D22" i="3"/>
</calcChain>
</file>

<file path=xl/sharedStrings.xml><?xml version="1.0" encoding="utf-8"?>
<sst xmlns="http://schemas.openxmlformats.org/spreadsheetml/2006/main" count="2122" uniqueCount="1532">
  <si>
    <t>第８－１表　精神障害者措置入院患者数</t>
    <rPh sb="6" eb="8">
      <t>セイシン</t>
    </rPh>
    <rPh sb="8" eb="11">
      <t>ショウガイシャ</t>
    </rPh>
    <rPh sb="11" eb="13">
      <t>ソチ</t>
    </rPh>
    <rPh sb="13" eb="15">
      <t>ニュウイン</t>
    </rPh>
    <rPh sb="15" eb="18">
      <t>カンジャスウ</t>
    </rPh>
    <phoneticPr fontId="4"/>
  </si>
  <si>
    <t>令和２（2020）年度</t>
    <rPh sb="0" eb="2">
      <t>レイワ</t>
    </rPh>
    <phoneticPr fontId="4"/>
  </si>
  <si>
    <t>前年度末患者数</t>
    <rPh sb="0" eb="3">
      <t>ゼンネンド</t>
    </rPh>
    <rPh sb="3" eb="4">
      <t>マツ</t>
    </rPh>
    <rPh sb="4" eb="7">
      <t>カンジャスウ</t>
    </rPh>
    <phoneticPr fontId="4"/>
  </si>
  <si>
    <t>本年度中新規患者数</t>
    <rPh sb="0" eb="3">
      <t>ホンネンド</t>
    </rPh>
    <rPh sb="3" eb="4">
      <t>チュウ</t>
    </rPh>
    <rPh sb="4" eb="6">
      <t>シンキ</t>
    </rPh>
    <rPh sb="6" eb="9">
      <t>カンジャスウ</t>
    </rPh>
    <phoneticPr fontId="4"/>
  </si>
  <si>
    <t>本年度中解除患者数</t>
    <rPh sb="0" eb="3">
      <t>ホンネンド</t>
    </rPh>
    <rPh sb="3" eb="4">
      <t>チュウ</t>
    </rPh>
    <rPh sb="4" eb="6">
      <t>カイジョ</t>
    </rPh>
    <rPh sb="6" eb="9">
      <t>カンジャスウ</t>
    </rPh>
    <phoneticPr fontId="4"/>
  </si>
  <si>
    <t>本年度末患者数</t>
    <rPh sb="0" eb="3">
      <t>ホンネンド</t>
    </rPh>
    <rPh sb="3" eb="4">
      <t>マツ</t>
    </rPh>
    <rPh sb="4" eb="7">
      <t>カンジャスウ</t>
    </rPh>
    <phoneticPr fontId="4"/>
  </si>
  <si>
    <t>措置患者</t>
    <rPh sb="0" eb="2">
      <t>ソチ</t>
    </rPh>
    <rPh sb="2" eb="4">
      <t>カンジャ</t>
    </rPh>
    <phoneticPr fontId="4"/>
  </si>
  <si>
    <t>仮退院患者（再掲）</t>
    <rPh sb="0" eb="3">
      <t>カリタイイン</t>
    </rPh>
    <rPh sb="3" eb="5">
      <t>カンジャ</t>
    </rPh>
    <rPh sb="6" eb="8">
      <t>サイケイ</t>
    </rPh>
    <phoneticPr fontId="4"/>
  </si>
  <si>
    <t>.</t>
    <phoneticPr fontId="4"/>
  </si>
  <si>
    <t>資料　「衛生行政報告例」（厚生労働省）</t>
    <rPh sb="4" eb="6">
      <t>エイセイ</t>
    </rPh>
    <rPh sb="6" eb="8">
      <t>ギョウセイ</t>
    </rPh>
    <rPh sb="8" eb="11">
      <t>ホウコクレイ</t>
    </rPh>
    <rPh sb="13" eb="15">
      <t>コウセイ</t>
    </rPh>
    <rPh sb="15" eb="18">
      <t>ロウドウショウ</t>
    </rPh>
    <phoneticPr fontId="4"/>
  </si>
  <si>
    <t>第８－２表　医療保護入院状況等</t>
    <rPh sb="6" eb="8">
      <t>イリョウ</t>
    </rPh>
    <rPh sb="8" eb="10">
      <t>ホゴ</t>
    </rPh>
    <rPh sb="10" eb="12">
      <t>ニュウイン</t>
    </rPh>
    <rPh sb="12" eb="14">
      <t>ジョウキョウ</t>
    </rPh>
    <rPh sb="14" eb="15">
      <t>トウ</t>
    </rPh>
    <phoneticPr fontId="4"/>
  </si>
  <si>
    <t>医　療　保　護　入　院</t>
    <rPh sb="0" eb="3">
      <t>イリョウ</t>
    </rPh>
    <rPh sb="4" eb="7">
      <t>ホゴ</t>
    </rPh>
    <rPh sb="8" eb="11">
      <t>ニュウイン</t>
    </rPh>
    <phoneticPr fontId="4"/>
  </si>
  <si>
    <t>応急入院
届 出 数</t>
    <rPh sb="0" eb="2">
      <t>オウキュウ</t>
    </rPh>
    <rPh sb="2" eb="4">
      <t>ニュウイン</t>
    </rPh>
    <rPh sb="5" eb="6">
      <t>トドケ</t>
    </rPh>
    <rPh sb="7" eb="8">
      <t>デ</t>
    </rPh>
    <rPh sb="9" eb="10">
      <t>スウ</t>
    </rPh>
    <phoneticPr fontId="4"/>
  </si>
  <si>
    <t>移送による
入院(再掲)</t>
    <rPh sb="0" eb="2">
      <t>イソウ</t>
    </rPh>
    <rPh sb="6" eb="8">
      <t>ニュウイン</t>
    </rPh>
    <rPh sb="9" eb="11">
      <t>サイケイ</t>
    </rPh>
    <phoneticPr fontId="4"/>
  </si>
  <si>
    <t>指定医の診察に基づく同意書</t>
    <rPh sb="0" eb="2">
      <t>シテイ</t>
    </rPh>
    <rPh sb="2" eb="3">
      <t>イ</t>
    </rPh>
    <rPh sb="4" eb="6">
      <t>シンサツ</t>
    </rPh>
    <rPh sb="7" eb="8">
      <t>モト</t>
    </rPh>
    <rPh sb="10" eb="13">
      <t>ドウイショ</t>
    </rPh>
    <phoneticPr fontId="4"/>
  </si>
  <si>
    <t>退院届出数</t>
    <rPh sb="0" eb="2">
      <t>タイイン</t>
    </rPh>
    <rPh sb="2" eb="5">
      <t>トドケデスウ</t>
    </rPh>
    <phoneticPr fontId="4"/>
  </si>
  <si>
    <t>配偶者</t>
    <rPh sb="0" eb="3">
      <t>ハイグウシャ</t>
    </rPh>
    <phoneticPr fontId="4"/>
  </si>
  <si>
    <t>親権者</t>
    <rPh sb="0" eb="3">
      <t>シンケンシャ</t>
    </rPh>
    <phoneticPr fontId="4"/>
  </si>
  <si>
    <t>扶養義務者</t>
    <rPh sb="0" eb="2">
      <t>フヨウ</t>
    </rPh>
    <rPh sb="2" eb="4">
      <t>ギム</t>
    </rPh>
    <rPh sb="4" eb="5">
      <t>シャ</t>
    </rPh>
    <phoneticPr fontId="4"/>
  </si>
  <si>
    <t>後見人</t>
    <rPh sb="0" eb="3">
      <t>コウケンニン</t>
    </rPh>
    <phoneticPr fontId="4"/>
  </si>
  <si>
    <t>保佐人</t>
    <rPh sb="0" eb="1">
      <t>ホ</t>
    </rPh>
    <phoneticPr fontId="4"/>
  </si>
  <si>
    <t>市町村長</t>
    <rPh sb="0" eb="2">
      <t>シチョウ</t>
    </rPh>
    <rPh sb="1" eb="3">
      <t>チョウソン</t>
    </rPh>
    <rPh sb="3" eb="4">
      <t>チョウ</t>
    </rPh>
    <phoneticPr fontId="4"/>
  </si>
  <si>
    <t>第８－３表　精神障害者保健福祉手帳交付台帳登載数，障害の等級別</t>
    <rPh sb="6" eb="8">
      <t>セイシン</t>
    </rPh>
    <rPh sb="8" eb="11">
      <t>ショウガイシャ</t>
    </rPh>
    <rPh sb="11" eb="13">
      <t>ホケン</t>
    </rPh>
    <rPh sb="13" eb="15">
      <t>フクシ</t>
    </rPh>
    <rPh sb="15" eb="17">
      <t>テチョウ</t>
    </rPh>
    <rPh sb="17" eb="19">
      <t>コウフ</t>
    </rPh>
    <rPh sb="19" eb="21">
      <t>ダイチョウ</t>
    </rPh>
    <rPh sb="21" eb="23">
      <t>トウサイ</t>
    </rPh>
    <rPh sb="23" eb="24">
      <t>スウ</t>
    </rPh>
    <rPh sb="25" eb="27">
      <t>ショウガイ</t>
    </rPh>
    <rPh sb="28" eb="31">
      <t>トウキュウベツ</t>
    </rPh>
    <phoneticPr fontId="4"/>
  </si>
  <si>
    <t>前年度末
現在</t>
    <rPh sb="0" eb="3">
      <t>ゼンネンド</t>
    </rPh>
    <rPh sb="3" eb="4">
      <t>マツ</t>
    </rPh>
    <rPh sb="5" eb="7">
      <t>ゲンザイ</t>
    </rPh>
    <phoneticPr fontId="4"/>
  </si>
  <si>
    <t>新規交付　　（年度中）</t>
    <rPh sb="0" eb="2">
      <t>シンキ</t>
    </rPh>
    <rPh sb="2" eb="4">
      <t>コウフ</t>
    </rPh>
    <rPh sb="7" eb="9">
      <t>ネンド</t>
    </rPh>
    <rPh sb="9" eb="10">
      <t>チュウ</t>
    </rPh>
    <phoneticPr fontId="4"/>
  </si>
  <si>
    <t>転　入　　（年度中）</t>
    <rPh sb="0" eb="3">
      <t>テンニュウ</t>
    </rPh>
    <rPh sb="6" eb="8">
      <t>ネンド</t>
    </rPh>
    <rPh sb="8" eb="9">
      <t>チュウ</t>
    </rPh>
    <phoneticPr fontId="4"/>
  </si>
  <si>
    <t>転　出　　（年度中）</t>
    <rPh sb="0" eb="3">
      <t>テンニュウ</t>
    </rPh>
    <rPh sb="6" eb="8">
      <t>ネンド</t>
    </rPh>
    <rPh sb="8" eb="9">
      <t>チュウ</t>
    </rPh>
    <phoneticPr fontId="4"/>
  </si>
  <si>
    <t>返　還　　（年度中）</t>
    <rPh sb="0" eb="3">
      <t>ヘンカン</t>
    </rPh>
    <rPh sb="6" eb="8">
      <t>ネンド</t>
    </rPh>
    <rPh sb="8" eb="9">
      <t>チュウ</t>
    </rPh>
    <phoneticPr fontId="4"/>
  </si>
  <si>
    <t>障害の等級の変更
（年度中）</t>
    <rPh sb="0" eb="2">
      <t>ショウガイ</t>
    </rPh>
    <rPh sb="3" eb="5">
      <t>トウキュウ</t>
    </rPh>
    <rPh sb="6" eb="8">
      <t>ヘンコウ</t>
    </rPh>
    <rPh sb="10" eb="12">
      <t>ネンド</t>
    </rPh>
    <rPh sb="12" eb="13">
      <t>チュウ</t>
    </rPh>
    <phoneticPr fontId="4"/>
  </si>
  <si>
    <t>年度末現在</t>
    <rPh sb="0" eb="3">
      <t>ネンドマツ</t>
    </rPh>
    <rPh sb="3" eb="5">
      <t>ゲンザイ</t>
    </rPh>
    <phoneticPr fontId="4"/>
  </si>
  <si>
    <t>有効期限　切　れ</t>
    <rPh sb="0" eb="2">
      <t>ユウコウ</t>
    </rPh>
    <rPh sb="2" eb="4">
      <t>キゲン</t>
    </rPh>
    <rPh sb="5" eb="6">
      <t>ギ</t>
    </rPh>
    <phoneticPr fontId="4"/>
  </si>
  <si>
    <t>認定更新</t>
    <rPh sb="0" eb="2">
      <t>ニンテイ</t>
    </rPh>
    <rPh sb="2" eb="4">
      <t>コウシン</t>
    </rPh>
    <phoneticPr fontId="4"/>
  </si>
  <si>
    <t>増</t>
    <rPh sb="0" eb="1">
      <t>ゾウ</t>
    </rPh>
    <phoneticPr fontId="4"/>
  </si>
  <si>
    <t>減</t>
    <rPh sb="0" eb="1">
      <t>ゲン</t>
    </rPh>
    <phoneticPr fontId="4"/>
  </si>
  <si>
    <t>（年度末現在の再掲）</t>
    <rPh sb="1" eb="4">
      <t>ネンドマツ</t>
    </rPh>
    <rPh sb="4" eb="6">
      <t>ゲンザイ</t>
    </rPh>
    <rPh sb="7" eb="9">
      <t>サイケイ</t>
    </rPh>
    <phoneticPr fontId="4"/>
  </si>
  <si>
    <t>（年度中）</t>
    <rPh sb="1" eb="3">
      <t>ネンド</t>
    </rPh>
    <rPh sb="3" eb="4">
      <t>チュウ</t>
    </rPh>
    <phoneticPr fontId="4"/>
  </si>
  <si>
    <t>総数</t>
    <rPh sb="0" eb="2">
      <t>ソウスウ</t>
    </rPh>
    <phoneticPr fontId="4"/>
  </si>
  <si>
    <t>１級</t>
    <rPh sb="1" eb="2">
      <t>キュウ</t>
    </rPh>
    <phoneticPr fontId="4"/>
  </si>
  <si>
    <t>２級</t>
    <rPh sb="1" eb="2">
      <t>キュウ</t>
    </rPh>
    <phoneticPr fontId="4"/>
  </si>
  <si>
    <t>３級</t>
    <rPh sb="1" eb="2">
      <t>キュウ</t>
    </rPh>
    <phoneticPr fontId="4"/>
  </si>
  <si>
    <t>第８－４表　精神保健福祉相談・訪問指導・教室等実施状況，実施主体別</t>
    <rPh sb="6" eb="8">
      <t>セイシン</t>
    </rPh>
    <rPh sb="8" eb="10">
      <t>ホケン</t>
    </rPh>
    <rPh sb="10" eb="12">
      <t>フクシ</t>
    </rPh>
    <rPh sb="12" eb="14">
      <t>ソウダン</t>
    </rPh>
    <rPh sb="15" eb="17">
      <t>ホウモン</t>
    </rPh>
    <rPh sb="17" eb="19">
      <t>シドウ</t>
    </rPh>
    <rPh sb="20" eb="22">
      <t>キョウシツ</t>
    </rPh>
    <rPh sb="22" eb="23">
      <t>トウ</t>
    </rPh>
    <rPh sb="23" eb="25">
      <t>ジッシ</t>
    </rPh>
    <rPh sb="25" eb="27">
      <t>ジョウキョウ</t>
    </rPh>
    <rPh sb="28" eb="30">
      <t>ジッシ</t>
    </rPh>
    <rPh sb="30" eb="32">
      <t>シュタイ</t>
    </rPh>
    <rPh sb="32" eb="33">
      <t>ベツ</t>
    </rPh>
    <phoneticPr fontId="4"/>
  </si>
  <si>
    <t>相談・
デイケア・
訪問指導
実人員</t>
    <rPh sb="0" eb="2">
      <t>ソウダン</t>
    </rPh>
    <rPh sb="10" eb="12">
      <t>ホウモン</t>
    </rPh>
    <rPh sb="12" eb="14">
      <t>シドウ</t>
    </rPh>
    <rPh sb="15" eb="18">
      <t>ジツジンイン</t>
    </rPh>
    <phoneticPr fontId="4"/>
  </si>
  <si>
    <t>（再　　掲）</t>
    <rPh sb="1" eb="5">
      <t>サイケイ</t>
    </rPh>
    <phoneticPr fontId="4"/>
  </si>
  <si>
    <t>電話相談   (延人員)</t>
    <rPh sb="0" eb="2">
      <t>デンワ</t>
    </rPh>
    <rPh sb="2" eb="4">
      <t>ソウダン</t>
    </rPh>
    <rPh sb="8" eb="9">
      <t>ノ</t>
    </rPh>
    <rPh sb="9" eb="11">
      <t>ジンイン</t>
    </rPh>
    <phoneticPr fontId="4"/>
  </si>
  <si>
    <t>精神障害者
（家族）に
対する教室等</t>
    <rPh sb="0" eb="2">
      <t>セイシン</t>
    </rPh>
    <rPh sb="2" eb="5">
      <t>ショウガイシャ</t>
    </rPh>
    <rPh sb="7" eb="9">
      <t>カゾク</t>
    </rPh>
    <rPh sb="12" eb="13">
      <t>タイ</t>
    </rPh>
    <rPh sb="15" eb="17">
      <t>キョウシツ</t>
    </rPh>
    <rPh sb="17" eb="18">
      <t>トウ</t>
    </rPh>
    <phoneticPr fontId="4"/>
  </si>
  <si>
    <t>地 域 住 民 と
精神障害者との
地 域 交 流 会</t>
    <rPh sb="0" eb="3">
      <t>チイキ</t>
    </rPh>
    <rPh sb="4" eb="7">
      <t>ジュウミン</t>
    </rPh>
    <rPh sb="10" eb="12">
      <t>セイシン</t>
    </rPh>
    <rPh sb="12" eb="15">
      <t>ショウガイシャ</t>
    </rPh>
    <rPh sb="18" eb="21">
      <t>チイキ</t>
    </rPh>
    <rPh sb="22" eb="27">
      <t>コウリュウカイ</t>
    </rPh>
    <phoneticPr fontId="4"/>
  </si>
  <si>
    <t>相　談</t>
    <rPh sb="0" eb="3">
      <t>ソウダン</t>
    </rPh>
    <phoneticPr fontId="4"/>
  </si>
  <si>
    <t>デイケア</t>
    <phoneticPr fontId="4"/>
  </si>
  <si>
    <t>訪問指導</t>
    <rPh sb="0" eb="2">
      <t>ホウモン</t>
    </rPh>
    <rPh sb="2" eb="4">
      <t>シドウ</t>
    </rPh>
    <phoneticPr fontId="4"/>
  </si>
  <si>
    <t>実人員</t>
    <rPh sb="0" eb="3">
      <t>ジツジンイン</t>
    </rPh>
    <phoneticPr fontId="4"/>
  </si>
  <si>
    <t>延人員</t>
    <rPh sb="0" eb="1">
      <t>ノ</t>
    </rPh>
    <rPh sb="1" eb="3">
      <t>ジンイン</t>
    </rPh>
    <phoneticPr fontId="4"/>
  </si>
  <si>
    <t>開催
回数</t>
    <rPh sb="0" eb="2">
      <t>カイサイ</t>
    </rPh>
    <rPh sb="3" eb="5">
      <t>カイスウ</t>
    </rPh>
    <phoneticPr fontId="4"/>
  </si>
  <si>
    <t>延人数</t>
    <rPh sb="0" eb="1">
      <t>ノ</t>
    </rPh>
    <rPh sb="1" eb="3">
      <t>ニンズウ</t>
    </rPh>
    <phoneticPr fontId="4"/>
  </si>
  <si>
    <t>延人数</t>
    <phoneticPr fontId="4"/>
  </si>
  <si>
    <r>
      <t xml:space="preserve">（再掲）
</t>
    </r>
    <r>
      <rPr>
        <sz val="9"/>
        <rFont val="ＭＳ 明朝"/>
        <family val="1"/>
        <charset val="128"/>
      </rPr>
      <t>ひきこもり</t>
    </r>
    <rPh sb="1" eb="3">
      <t>サイケイ</t>
    </rPh>
    <phoneticPr fontId="4"/>
  </si>
  <si>
    <t>（再掲）
自殺関連</t>
    <rPh sb="1" eb="3">
      <t>サイケイ</t>
    </rPh>
    <rPh sb="5" eb="7">
      <t>ジサツ</t>
    </rPh>
    <rPh sb="7" eb="9">
      <t>カンレン</t>
    </rPh>
    <phoneticPr fontId="4"/>
  </si>
  <si>
    <t>岡山県総数</t>
    <rPh sb="0" eb="3">
      <t>オカヤマケン</t>
    </rPh>
    <rPh sb="3" eb="5">
      <t>ソウスウ</t>
    </rPh>
    <phoneticPr fontId="4"/>
  </si>
  <si>
    <t>保健所</t>
    <rPh sb="0" eb="3">
      <t>ホケンジョ</t>
    </rPh>
    <phoneticPr fontId="4"/>
  </si>
  <si>
    <t>市町村</t>
    <rPh sb="0" eb="3">
      <t>シチョウソン</t>
    </rPh>
    <phoneticPr fontId="4"/>
  </si>
  <si>
    <t>備前</t>
    <rPh sb="0" eb="2">
      <t>ビゼン</t>
    </rPh>
    <phoneticPr fontId="4"/>
  </si>
  <si>
    <t>備中</t>
    <rPh sb="0" eb="2">
      <t>ビッチュウ</t>
    </rPh>
    <phoneticPr fontId="4"/>
  </si>
  <si>
    <t>備北</t>
    <rPh sb="0" eb="2">
      <t>ビホク</t>
    </rPh>
    <phoneticPr fontId="4"/>
  </si>
  <si>
    <t>真庭</t>
    <rPh sb="0" eb="2">
      <t>マニワ</t>
    </rPh>
    <phoneticPr fontId="4"/>
  </si>
  <si>
    <t>美作</t>
    <rPh sb="0" eb="2">
      <t>ミマサカ</t>
    </rPh>
    <phoneticPr fontId="4"/>
  </si>
  <si>
    <t>岡山市</t>
    <rPh sb="0" eb="3">
      <t>オカヤマシ</t>
    </rPh>
    <phoneticPr fontId="4"/>
  </si>
  <si>
    <t>（再掲）保健所</t>
    <rPh sb="1" eb="3">
      <t>サイケイ</t>
    </rPh>
    <rPh sb="4" eb="7">
      <t>ホケンショ</t>
    </rPh>
    <phoneticPr fontId="4"/>
  </si>
  <si>
    <t>倉敷市</t>
    <rPh sb="0" eb="3">
      <t>クラシキシ</t>
    </rPh>
    <phoneticPr fontId="4"/>
  </si>
  <si>
    <t>注　1)　数値には老人保健法第12条に基づく老人保健事業分は含まない。　</t>
    <rPh sb="0" eb="1">
      <t>チュウ</t>
    </rPh>
    <rPh sb="5" eb="7">
      <t>スウチ</t>
    </rPh>
    <rPh sb="9" eb="11">
      <t>ロウジン</t>
    </rPh>
    <rPh sb="11" eb="14">
      <t>ホケンホウ</t>
    </rPh>
    <rPh sb="14" eb="15">
      <t>ダイ</t>
    </rPh>
    <rPh sb="17" eb="18">
      <t>ジョウ</t>
    </rPh>
    <rPh sb="19" eb="20">
      <t>モト</t>
    </rPh>
    <rPh sb="22" eb="24">
      <t>ロウジン</t>
    </rPh>
    <rPh sb="24" eb="26">
      <t>ホケン</t>
    </rPh>
    <rPh sb="26" eb="29">
      <t>ジギョウブン</t>
    </rPh>
    <rPh sb="30" eb="31">
      <t>フク</t>
    </rPh>
    <phoneticPr fontId="4"/>
  </si>
  <si>
    <t xml:space="preserve">    2)　総数保健所には岡山市保健所、倉敷市保健所を含まない。</t>
    <rPh sb="7" eb="9">
      <t>ソウスウ</t>
    </rPh>
    <rPh sb="9" eb="12">
      <t>ホケンショ</t>
    </rPh>
    <rPh sb="14" eb="17">
      <t>オカヤマシ</t>
    </rPh>
    <rPh sb="17" eb="20">
      <t>ホケンショ</t>
    </rPh>
    <rPh sb="21" eb="24">
      <t>クラシキシ</t>
    </rPh>
    <rPh sb="24" eb="27">
      <t>ホケンショ</t>
    </rPh>
    <rPh sb="28" eb="29">
      <t>フク</t>
    </rPh>
    <phoneticPr fontId="4"/>
  </si>
  <si>
    <t xml:space="preserve">    3)　総数市町村には岡山市、倉敷市を含まない。</t>
    <rPh sb="7" eb="9">
      <t>ソウスウ</t>
    </rPh>
    <rPh sb="9" eb="12">
      <t>シチョウソン</t>
    </rPh>
    <rPh sb="14" eb="17">
      <t>オカヤマシ</t>
    </rPh>
    <rPh sb="18" eb="21">
      <t>クラシキシ</t>
    </rPh>
    <rPh sb="22" eb="23">
      <t>フク</t>
    </rPh>
    <phoneticPr fontId="4"/>
  </si>
  <si>
    <t>資料　「地域保健・健康増進事業報告」（厚生労働省）</t>
    <rPh sb="4" eb="6">
      <t>チイキ</t>
    </rPh>
    <rPh sb="6" eb="8">
      <t>ホケン</t>
    </rPh>
    <rPh sb="9" eb="11">
      <t>ケンコウ</t>
    </rPh>
    <rPh sb="11" eb="13">
      <t>ゾウシン</t>
    </rPh>
    <rPh sb="13" eb="15">
      <t>ジギョウ</t>
    </rPh>
    <rPh sb="15" eb="17">
      <t>ホウコク</t>
    </rPh>
    <rPh sb="19" eb="21">
      <t>コウセイ</t>
    </rPh>
    <rPh sb="21" eb="24">
      <t>ロウドウショウ</t>
    </rPh>
    <phoneticPr fontId="4"/>
  </si>
  <si>
    <t>第８－５表　保健所が実施した精神保健福祉相談・訪問指導件数，内容別</t>
    <rPh sb="6" eb="9">
      <t>ホケンジョ</t>
    </rPh>
    <rPh sb="10" eb="12">
      <t>ジッシ</t>
    </rPh>
    <rPh sb="14" eb="16">
      <t>セイシン</t>
    </rPh>
    <rPh sb="16" eb="18">
      <t>ホケン</t>
    </rPh>
    <rPh sb="18" eb="20">
      <t>フクシ</t>
    </rPh>
    <rPh sb="20" eb="22">
      <t>ソウダン</t>
    </rPh>
    <rPh sb="23" eb="25">
      <t>ホウモン</t>
    </rPh>
    <rPh sb="25" eb="27">
      <t>シドウ</t>
    </rPh>
    <rPh sb="27" eb="29">
      <t>ケンスウ</t>
    </rPh>
    <rPh sb="30" eb="33">
      <t>ナイヨウベツ</t>
    </rPh>
    <phoneticPr fontId="4"/>
  </si>
  <si>
    <t>実 人 員</t>
    <rPh sb="0" eb="5">
      <t>ジツジンイン</t>
    </rPh>
    <phoneticPr fontId="4"/>
  </si>
  <si>
    <t>延　　　　　　　　人　　　　　　　　員</t>
    <rPh sb="0" eb="1">
      <t>ノ</t>
    </rPh>
    <rPh sb="9" eb="19">
      <t>ジンイン</t>
    </rPh>
    <phoneticPr fontId="4"/>
  </si>
  <si>
    <t>総　数</t>
    <rPh sb="0" eb="3">
      <t>ソウスウ</t>
    </rPh>
    <phoneticPr fontId="4"/>
  </si>
  <si>
    <t>老人精神保健</t>
    <rPh sb="0" eb="2">
      <t>ロウジン</t>
    </rPh>
    <rPh sb="2" eb="4">
      <t>セイシン</t>
    </rPh>
    <rPh sb="4" eb="6">
      <t>ホケン</t>
    </rPh>
    <phoneticPr fontId="4"/>
  </si>
  <si>
    <t>社会復帰</t>
    <rPh sb="0" eb="2">
      <t>シャカイ</t>
    </rPh>
    <rPh sb="2" eb="4">
      <t>フッキ</t>
    </rPh>
    <phoneticPr fontId="4"/>
  </si>
  <si>
    <t>アル
コール</t>
    <phoneticPr fontId="4"/>
  </si>
  <si>
    <t>薬物</t>
    <rPh sb="0" eb="2">
      <t>ヤクブツ</t>
    </rPh>
    <phoneticPr fontId="4"/>
  </si>
  <si>
    <t>ギャンブル</t>
    <phoneticPr fontId="4"/>
  </si>
  <si>
    <t>ゲーム</t>
    <phoneticPr fontId="4"/>
  </si>
  <si>
    <t>思春期</t>
    <rPh sb="0" eb="3">
      <t>シシュンキ</t>
    </rPh>
    <phoneticPr fontId="4"/>
  </si>
  <si>
    <t>心の健康づくり</t>
    <rPh sb="0" eb="1">
      <t>ココロ</t>
    </rPh>
    <rPh sb="2" eb="4">
      <t>ケンコウ</t>
    </rPh>
    <phoneticPr fontId="4"/>
  </si>
  <si>
    <t>うつ・
うつ状態</t>
    <rPh sb="6" eb="8">
      <t>ジョウタイ</t>
    </rPh>
    <phoneticPr fontId="9"/>
  </si>
  <si>
    <t>摂食障害</t>
    <rPh sb="0" eb="2">
      <t>セッショク</t>
    </rPh>
    <rPh sb="2" eb="4">
      <t>ショウガイ</t>
    </rPh>
    <phoneticPr fontId="4"/>
  </si>
  <si>
    <t>てんかん</t>
    <phoneticPr fontId="4"/>
  </si>
  <si>
    <t>その他</t>
    <rPh sb="2" eb="3">
      <t>タ</t>
    </rPh>
    <phoneticPr fontId="4"/>
  </si>
  <si>
    <t>相談</t>
    <rPh sb="0" eb="2">
      <t>ソウダン</t>
    </rPh>
    <phoneticPr fontId="4"/>
  </si>
  <si>
    <t>・</t>
    <phoneticPr fontId="9"/>
  </si>
  <si>
    <t>注　1)　相談内容は同一時における相談の主たる内容により区分して計上。　</t>
    <rPh sb="0" eb="1">
      <t>チュウ</t>
    </rPh>
    <rPh sb="5" eb="7">
      <t>ソウダン</t>
    </rPh>
    <rPh sb="7" eb="9">
      <t>ナイヨウ</t>
    </rPh>
    <rPh sb="10" eb="12">
      <t>ドウイツ</t>
    </rPh>
    <rPh sb="12" eb="13">
      <t>ジ</t>
    </rPh>
    <rPh sb="17" eb="19">
      <t>ソウダン</t>
    </rPh>
    <rPh sb="20" eb="21">
      <t>シュ</t>
    </rPh>
    <rPh sb="23" eb="25">
      <t>ナイヨウ</t>
    </rPh>
    <rPh sb="28" eb="30">
      <t>クブン</t>
    </rPh>
    <rPh sb="32" eb="34">
      <t>ケイジョウ</t>
    </rPh>
    <phoneticPr fontId="4"/>
  </si>
  <si>
    <t xml:space="preserve">    2)　「相談」には電話相談は含まない。　</t>
    <rPh sb="8" eb="10">
      <t>ソウダン</t>
    </rPh>
    <rPh sb="13" eb="15">
      <t>デンワ</t>
    </rPh>
    <rPh sb="15" eb="17">
      <t>ソウダン</t>
    </rPh>
    <rPh sb="18" eb="19">
      <t>フク</t>
    </rPh>
    <phoneticPr fontId="4"/>
  </si>
  <si>
    <t>第８－６表　特定医療費（指定難病）・特定疾患医療受給者証所持者数,対象疾病（疾患）別</t>
    <rPh sb="0" eb="1">
      <t>ダイ</t>
    </rPh>
    <rPh sb="4" eb="5">
      <t>ヒョウ</t>
    </rPh>
    <rPh sb="6" eb="8">
      <t>トクテイ</t>
    </rPh>
    <rPh sb="8" eb="11">
      <t>イリョウヒ</t>
    </rPh>
    <rPh sb="12" eb="14">
      <t>シテイ</t>
    </rPh>
    <rPh sb="14" eb="16">
      <t>ナンビョウ</t>
    </rPh>
    <rPh sb="18" eb="20">
      <t>トクテイ</t>
    </rPh>
    <rPh sb="20" eb="22">
      <t>シッカン</t>
    </rPh>
    <rPh sb="22" eb="24">
      <t>イリョウ</t>
    </rPh>
    <rPh sb="24" eb="27">
      <t>ジュキュウシャ</t>
    </rPh>
    <rPh sb="27" eb="28">
      <t>ショウ</t>
    </rPh>
    <rPh sb="28" eb="31">
      <t>ショジシャ</t>
    </rPh>
    <rPh sb="31" eb="32">
      <t>スウ</t>
    </rPh>
    <rPh sb="33" eb="35">
      <t>タイショウ</t>
    </rPh>
    <rPh sb="35" eb="37">
      <t>シッペイ</t>
    </rPh>
    <rPh sb="38" eb="40">
      <t>シッカン</t>
    </rPh>
    <rPh sb="41" eb="42">
      <t>ベツ</t>
    </rPh>
    <phoneticPr fontId="12"/>
  </si>
  <si>
    <t>令和２（2020）年度末</t>
    <rPh sb="0" eb="2">
      <t>レイワ</t>
    </rPh>
    <rPh sb="9" eb="12">
      <t>ネンドマツ</t>
    </rPh>
    <phoneticPr fontId="12"/>
  </si>
  <si>
    <t>疾病名</t>
    <rPh sb="0" eb="2">
      <t>シッペイ</t>
    </rPh>
    <rPh sb="2" eb="3">
      <t>メイ</t>
    </rPh>
    <phoneticPr fontId="12"/>
  </si>
  <si>
    <t>人数</t>
    <rPh sb="0" eb="2">
      <t>ニンズウ</t>
    </rPh>
    <phoneticPr fontId="12"/>
  </si>
  <si>
    <t>球脊髄性筋萎縮症</t>
    <rPh sb="0" eb="1">
      <t>キュウ</t>
    </rPh>
    <rPh sb="1" eb="3">
      <t>セキズイ</t>
    </rPh>
    <rPh sb="3" eb="4">
      <t>セイ</t>
    </rPh>
    <rPh sb="4" eb="5">
      <t>キン</t>
    </rPh>
    <rPh sb="5" eb="8">
      <t>イシュクショウ</t>
    </rPh>
    <phoneticPr fontId="12"/>
  </si>
  <si>
    <t>再発性多発軟骨炎</t>
  </si>
  <si>
    <t>非典型溶血性尿毒症症候群</t>
  </si>
  <si>
    <t>特発性後天性全身性無汗症</t>
  </si>
  <si>
    <t>エプスタイン病</t>
  </si>
  <si>
    <t>強直性脊椎炎</t>
  </si>
  <si>
    <t>遺伝性自己炎症疾患</t>
    <rPh sb="0" eb="3">
      <t>イデンセイ</t>
    </rPh>
    <rPh sb="3" eb="5">
      <t>ジコ</t>
    </rPh>
    <rPh sb="5" eb="7">
      <t>エンショウ</t>
    </rPh>
    <rPh sb="7" eb="9">
      <t>シッカン</t>
    </rPh>
    <phoneticPr fontId="12"/>
  </si>
  <si>
    <t>筋萎縮性側索硬化症</t>
    <rPh sb="0" eb="1">
      <t>キン</t>
    </rPh>
    <rPh sb="1" eb="3">
      <t>イシュク</t>
    </rPh>
    <rPh sb="3" eb="4">
      <t>セイ</t>
    </rPh>
    <rPh sb="4" eb="5">
      <t>ソク</t>
    </rPh>
    <rPh sb="5" eb="6">
      <t>サク</t>
    </rPh>
    <rPh sb="6" eb="8">
      <t>コウカ</t>
    </rPh>
    <rPh sb="8" eb="9">
      <t>ショウ</t>
    </rPh>
    <phoneticPr fontId="12"/>
  </si>
  <si>
    <t>ベーチェット病</t>
    <rPh sb="6" eb="7">
      <t>ビョウ</t>
    </rPh>
    <phoneticPr fontId="12"/>
  </si>
  <si>
    <t>ブラウ症候群</t>
  </si>
  <si>
    <t>眼皮膚白皮症</t>
  </si>
  <si>
    <t>アルポート症候群</t>
  </si>
  <si>
    <t>進行性骨化性線維異形成症</t>
  </si>
  <si>
    <t>大理石骨病</t>
    <rPh sb="0" eb="3">
      <t>ダイリセキ</t>
    </rPh>
    <rPh sb="3" eb="4">
      <t>コツ</t>
    </rPh>
    <rPh sb="4" eb="5">
      <t>ビョウ</t>
    </rPh>
    <phoneticPr fontId="12"/>
  </si>
  <si>
    <t>脊髄性筋萎縮症</t>
    <rPh sb="0" eb="2">
      <t>セキズイ</t>
    </rPh>
    <rPh sb="2" eb="3">
      <t>セイ</t>
    </rPh>
    <rPh sb="3" eb="4">
      <t>キン</t>
    </rPh>
    <rPh sb="4" eb="6">
      <t>イシュク</t>
    </rPh>
    <rPh sb="6" eb="7">
      <t>ショウ</t>
    </rPh>
    <phoneticPr fontId="12"/>
  </si>
  <si>
    <t>特発性拡張型心筋症</t>
    <rPh sb="0" eb="2">
      <t>トクハツ</t>
    </rPh>
    <rPh sb="2" eb="3">
      <t>セイ</t>
    </rPh>
    <rPh sb="3" eb="5">
      <t>カクチョウ</t>
    </rPh>
    <rPh sb="5" eb="6">
      <t>ガタ</t>
    </rPh>
    <rPh sb="6" eb="8">
      <t>シンキン</t>
    </rPh>
    <rPh sb="8" eb="9">
      <t>ショウ</t>
    </rPh>
    <phoneticPr fontId="12"/>
  </si>
  <si>
    <t>先天性ミオパチー</t>
  </si>
  <si>
    <t>肥厚性皮膚骨膜症</t>
  </si>
  <si>
    <t>ギャロウェイ・モワト症候群</t>
  </si>
  <si>
    <t>肋骨異常を伴う先天性側弯症</t>
  </si>
  <si>
    <t>特発性血栓症（遺伝性血栓性素因によるものに限る。）</t>
    <phoneticPr fontId="12"/>
  </si>
  <si>
    <t>原発性側索硬化症</t>
  </si>
  <si>
    <t>肥大型心筋症</t>
    <rPh sb="0" eb="2">
      <t>ヒダイ</t>
    </rPh>
    <rPh sb="2" eb="3">
      <t>ガタ</t>
    </rPh>
    <rPh sb="3" eb="6">
      <t>シンキンショウ</t>
    </rPh>
    <phoneticPr fontId="12"/>
  </si>
  <si>
    <t>マリネスコ・シェーグレン症候群</t>
  </si>
  <si>
    <t>弾性線維性仮性黄色腫</t>
  </si>
  <si>
    <t>急速進行性糸球体腎炎</t>
  </si>
  <si>
    <t>骨形成不全症</t>
  </si>
  <si>
    <t>前眼部形成異常</t>
    <phoneticPr fontId="12"/>
  </si>
  <si>
    <t>進行性核上性麻痺</t>
    <rPh sb="0" eb="3">
      <t>シンコウセイ</t>
    </rPh>
    <rPh sb="3" eb="4">
      <t>カク</t>
    </rPh>
    <rPh sb="4" eb="5">
      <t>ジョウ</t>
    </rPh>
    <rPh sb="5" eb="6">
      <t>セイ</t>
    </rPh>
    <rPh sb="6" eb="8">
      <t>マヒ</t>
    </rPh>
    <phoneticPr fontId="12"/>
  </si>
  <si>
    <t>拘束型心筋症</t>
    <rPh sb="0" eb="2">
      <t>コウソク</t>
    </rPh>
    <rPh sb="2" eb="3">
      <t>ガタ</t>
    </rPh>
    <rPh sb="3" eb="6">
      <t>シンキンショウ</t>
    </rPh>
    <phoneticPr fontId="12"/>
  </si>
  <si>
    <t>筋ジストロフィー</t>
  </si>
  <si>
    <t>マルファン症候群</t>
  </si>
  <si>
    <t>抗糸球体基底膜腎炎</t>
  </si>
  <si>
    <t>タナトフォリック骨異形成症</t>
  </si>
  <si>
    <t>無虹彩症</t>
    <rPh sb="0" eb="1">
      <t>ム</t>
    </rPh>
    <rPh sb="1" eb="2">
      <t>ニジ</t>
    </rPh>
    <rPh sb="2" eb="3">
      <t>サイ</t>
    </rPh>
    <rPh sb="3" eb="4">
      <t>ショウ</t>
    </rPh>
    <phoneticPr fontId="12"/>
  </si>
  <si>
    <t>パーキンソン病</t>
    <rPh sb="6" eb="7">
      <t>ビョウ</t>
    </rPh>
    <phoneticPr fontId="12"/>
  </si>
  <si>
    <t>再生不良性貧血</t>
    <rPh sb="0" eb="2">
      <t>サイセイ</t>
    </rPh>
    <rPh sb="2" eb="5">
      <t>フリョウセイ</t>
    </rPh>
    <rPh sb="5" eb="7">
      <t>ヒンケツ</t>
    </rPh>
    <phoneticPr fontId="12"/>
  </si>
  <si>
    <t>非ジストロフィー性ミオトニー症候群</t>
  </si>
  <si>
    <t>エーラス・ダンロス症候群</t>
  </si>
  <si>
    <t>一次性ネフローゼ症候群</t>
  </si>
  <si>
    <t>軟骨無形成症</t>
  </si>
  <si>
    <t>先天性気管狭窄症／先天性声門下狭窄症</t>
    <rPh sb="0" eb="3">
      <t>センテンセイ</t>
    </rPh>
    <rPh sb="3" eb="5">
      <t>キカン</t>
    </rPh>
    <rPh sb="5" eb="8">
      <t>キョウサクショウ</t>
    </rPh>
    <rPh sb="9" eb="12">
      <t>センテンセイ</t>
    </rPh>
    <rPh sb="12" eb="14">
      <t>セイモン</t>
    </rPh>
    <rPh sb="14" eb="15">
      <t>カ</t>
    </rPh>
    <rPh sb="15" eb="18">
      <t>キョウサクショウ</t>
    </rPh>
    <phoneticPr fontId="12"/>
  </si>
  <si>
    <t>大脳皮質基底核変性症</t>
    <rPh sb="0" eb="2">
      <t>ダイノウ</t>
    </rPh>
    <rPh sb="2" eb="4">
      <t>ヒシツ</t>
    </rPh>
    <rPh sb="4" eb="7">
      <t>キテイカク</t>
    </rPh>
    <rPh sb="7" eb="10">
      <t>ヘンセイショウ</t>
    </rPh>
    <phoneticPr fontId="12"/>
  </si>
  <si>
    <t>自己免疫性溶血性貧血</t>
  </si>
  <si>
    <t>遺伝性周期性四肢麻痺</t>
  </si>
  <si>
    <t>メンケス病</t>
  </si>
  <si>
    <t>一次性膜性増殖性糸球体腎炎</t>
  </si>
  <si>
    <t>リンパ管腫症/ゴーハム病</t>
  </si>
  <si>
    <t>特発性多中心性キャッスルマン病</t>
    <rPh sb="0" eb="3">
      <t>トクハツセイ</t>
    </rPh>
    <rPh sb="3" eb="4">
      <t>タ</t>
    </rPh>
    <rPh sb="4" eb="7">
      <t>チュウシンセイ</t>
    </rPh>
    <rPh sb="14" eb="15">
      <t>ビョウ</t>
    </rPh>
    <phoneticPr fontId="12"/>
  </si>
  <si>
    <t>ハンチントン病</t>
    <rPh sb="6" eb="7">
      <t>ビョウ</t>
    </rPh>
    <phoneticPr fontId="12"/>
  </si>
  <si>
    <t>発作性夜間ヘモグロビン尿症</t>
  </si>
  <si>
    <t>アトピー性脊髄炎</t>
  </si>
  <si>
    <t>オクシピタル・ホーン症候群</t>
  </si>
  <si>
    <t>紫斑病性腎炎</t>
  </si>
  <si>
    <t>巨大リンパ管奇形（頚部顔面病変）</t>
  </si>
  <si>
    <t>膠様滴状角膜ジストロフィー</t>
    <rPh sb="4" eb="6">
      <t>カクマク</t>
    </rPh>
    <phoneticPr fontId="12"/>
  </si>
  <si>
    <t>神経有棘赤血球症</t>
  </si>
  <si>
    <t>特発性血小板減少性紫斑病</t>
  </si>
  <si>
    <t>脊髄空洞症</t>
  </si>
  <si>
    <t>ウィルソン病</t>
  </si>
  <si>
    <t>先天性腎性尿崩症</t>
  </si>
  <si>
    <t>巨大静脈奇形（頚部口腔咽頭びまん性病変）</t>
  </si>
  <si>
    <t>ハッチンソン・ギルフォード症候群</t>
    <rPh sb="13" eb="16">
      <t>ショウコウグン</t>
    </rPh>
    <phoneticPr fontId="12"/>
  </si>
  <si>
    <t>シャルコー・マリー・トゥース病</t>
  </si>
  <si>
    <t>血栓性血小板減少性紫斑病</t>
  </si>
  <si>
    <t>脊髄髄膜瘤</t>
  </si>
  <si>
    <t>低ホスファターゼ症</t>
  </si>
  <si>
    <t>間質性膀胱炎（ハンナ型）</t>
  </si>
  <si>
    <t>巨大動静脈奇形（頚部顔面又は四肢病変）</t>
  </si>
  <si>
    <t>計</t>
    <rPh sb="0" eb="1">
      <t>ケイ</t>
    </rPh>
    <phoneticPr fontId="12"/>
  </si>
  <si>
    <t>重症筋無力症</t>
    <rPh sb="0" eb="2">
      <t>ジュウショウ</t>
    </rPh>
    <rPh sb="2" eb="3">
      <t>キン</t>
    </rPh>
    <rPh sb="3" eb="5">
      <t>ムリョク</t>
    </rPh>
    <rPh sb="5" eb="6">
      <t>ショウ</t>
    </rPh>
    <phoneticPr fontId="12"/>
  </si>
  <si>
    <t>原発性免疫不全症候群</t>
  </si>
  <si>
    <t>アイザックス症候群</t>
  </si>
  <si>
    <t>VATER症候群</t>
  </si>
  <si>
    <t>オスラー病</t>
  </si>
  <si>
    <t>クリッペル・トレノネー・ウェーバー症候群</t>
  </si>
  <si>
    <t>先天性筋無力症候群</t>
    <rPh sb="0" eb="3">
      <t>センテンセイ</t>
    </rPh>
    <rPh sb="3" eb="4">
      <t>キン</t>
    </rPh>
    <rPh sb="4" eb="6">
      <t>ムリョク</t>
    </rPh>
    <rPh sb="6" eb="9">
      <t>ショウコウグン</t>
    </rPh>
    <phoneticPr fontId="12"/>
  </si>
  <si>
    <t>IgA腎症</t>
  </si>
  <si>
    <t>遺伝性ジストニア</t>
  </si>
  <si>
    <t>那須・ハコラ病</t>
  </si>
  <si>
    <t>閉塞性細気管支炎</t>
  </si>
  <si>
    <t>先天性赤血球形成異常性貧血</t>
  </si>
  <si>
    <t>疾患名</t>
    <rPh sb="0" eb="2">
      <t>シッカン</t>
    </rPh>
    <rPh sb="2" eb="3">
      <t>メイ</t>
    </rPh>
    <phoneticPr fontId="12"/>
  </si>
  <si>
    <t>多発性硬化症／視神経脊髄炎</t>
    <rPh sb="0" eb="3">
      <t>タハツセイ</t>
    </rPh>
    <rPh sb="3" eb="5">
      <t>コウカ</t>
    </rPh>
    <rPh sb="5" eb="6">
      <t>ショウ</t>
    </rPh>
    <rPh sb="7" eb="10">
      <t>シシンケイ</t>
    </rPh>
    <rPh sb="10" eb="13">
      <t>セキズイエン</t>
    </rPh>
    <phoneticPr fontId="12"/>
  </si>
  <si>
    <t>多発性嚢胞腎</t>
  </si>
  <si>
    <t>神経フェリチン症</t>
  </si>
  <si>
    <t>ウィーバー症候群</t>
  </si>
  <si>
    <t>肺胞蛋白症（自己免疫性又は先天性）</t>
  </si>
  <si>
    <t>後天性赤芽球癆</t>
  </si>
  <si>
    <t>スモン</t>
    <phoneticPr fontId="12"/>
  </si>
  <si>
    <t>慢性炎症性脱随性多発神経炎／
多巣性運動ニューロパチー</t>
    <rPh sb="0" eb="2">
      <t>マンセイ</t>
    </rPh>
    <rPh sb="2" eb="4">
      <t>エンショウ</t>
    </rPh>
    <rPh sb="4" eb="5">
      <t>セイ</t>
    </rPh>
    <rPh sb="5" eb="6">
      <t>ダツ</t>
    </rPh>
    <rPh sb="6" eb="7">
      <t>ズイ</t>
    </rPh>
    <rPh sb="7" eb="8">
      <t>セイ</t>
    </rPh>
    <rPh sb="8" eb="10">
      <t>タハツ</t>
    </rPh>
    <rPh sb="10" eb="13">
      <t>シンケイエン</t>
    </rPh>
    <rPh sb="15" eb="18">
      <t>タソウセイ</t>
    </rPh>
    <rPh sb="18" eb="20">
      <t>ウンドウ</t>
    </rPh>
    <phoneticPr fontId="12"/>
  </si>
  <si>
    <t>黄色靱帯骨化症</t>
    <rPh sb="0" eb="2">
      <t>オウショク</t>
    </rPh>
    <rPh sb="2" eb="4">
      <t>ジンタイ</t>
    </rPh>
    <rPh sb="4" eb="5">
      <t>コツ</t>
    </rPh>
    <rPh sb="5" eb="6">
      <t>カ</t>
    </rPh>
    <rPh sb="6" eb="7">
      <t>ショウ</t>
    </rPh>
    <phoneticPr fontId="12"/>
  </si>
  <si>
    <t>脳表ヘモジデリン沈着症</t>
  </si>
  <si>
    <t>コフィン・ローリー症候群</t>
  </si>
  <si>
    <t>肺胞低換気症候群</t>
  </si>
  <si>
    <t>ダイアモンド・ブラックファン貧血</t>
  </si>
  <si>
    <t>難治性肝炎のうち劇症肝炎</t>
    <rPh sb="0" eb="3">
      <t>ナンチセイ</t>
    </rPh>
    <rPh sb="3" eb="5">
      <t>カンエン</t>
    </rPh>
    <rPh sb="8" eb="10">
      <t>ゲキショウ</t>
    </rPh>
    <rPh sb="10" eb="12">
      <t>カンエン</t>
    </rPh>
    <phoneticPr fontId="12"/>
  </si>
  <si>
    <t>封入体筋炎</t>
  </si>
  <si>
    <t>後縦靱帯骨化症</t>
    <rPh sb="0" eb="1">
      <t>ウシ</t>
    </rPh>
    <rPh sb="1" eb="2">
      <t>ジュウ</t>
    </rPh>
    <rPh sb="2" eb="4">
      <t>ジンタイ</t>
    </rPh>
    <rPh sb="4" eb="5">
      <t>コツ</t>
    </rPh>
    <rPh sb="5" eb="6">
      <t>カ</t>
    </rPh>
    <rPh sb="6" eb="7">
      <t>ショウ</t>
    </rPh>
    <phoneticPr fontId="12"/>
  </si>
  <si>
    <t>禿頭と変形性脊椎症を伴う常染色体劣性白質脳症</t>
  </si>
  <si>
    <t>ジュベール症候群関連疾患</t>
    <rPh sb="5" eb="8">
      <t>ショウコウグン</t>
    </rPh>
    <rPh sb="8" eb="10">
      <t>カンレン</t>
    </rPh>
    <rPh sb="10" eb="12">
      <t>シッカン</t>
    </rPh>
    <phoneticPr fontId="12"/>
  </si>
  <si>
    <t>α1－アンチトリプシン欠乏症</t>
  </si>
  <si>
    <t>ファンコニ貧血</t>
  </si>
  <si>
    <t>重症急性膵炎</t>
    <rPh sb="0" eb="2">
      <t>ジュウショウ</t>
    </rPh>
    <rPh sb="2" eb="4">
      <t>キュウセイ</t>
    </rPh>
    <rPh sb="4" eb="6">
      <t>スイエン</t>
    </rPh>
    <phoneticPr fontId="12"/>
  </si>
  <si>
    <t>クロウ・深瀬症候群</t>
  </si>
  <si>
    <t>広範脊柱管狭窄症</t>
    <rPh sb="0" eb="1">
      <t>ヒロ</t>
    </rPh>
    <rPh sb="1" eb="2">
      <t>ハン</t>
    </rPh>
    <rPh sb="2" eb="4">
      <t>セキチュウ</t>
    </rPh>
    <rPh sb="4" eb="5">
      <t>カン</t>
    </rPh>
    <rPh sb="5" eb="7">
      <t>キョウサク</t>
    </rPh>
    <rPh sb="7" eb="8">
      <t>ショウ</t>
    </rPh>
    <phoneticPr fontId="12"/>
  </si>
  <si>
    <t>皮質下梗塞と白質脳症を伴う常染色体優性脳動脈症</t>
  </si>
  <si>
    <t>モワット・ウィルソン症候群</t>
  </si>
  <si>
    <t>カーニー複合</t>
  </si>
  <si>
    <t>遺伝性鉄芽球性貧血</t>
  </si>
  <si>
    <t>プリオン病（ヒト由来乾燥硬膜移植によるクロイツフェルト・ヤコブ病に限る。）</t>
    <phoneticPr fontId="12"/>
  </si>
  <si>
    <t>多系統萎縮症</t>
    <rPh sb="0" eb="1">
      <t>タ</t>
    </rPh>
    <rPh sb="1" eb="3">
      <t>ケイトウ</t>
    </rPh>
    <rPh sb="3" eb="5">
      <t>イシュク</t>
    </rPh>
    <rPh sb="5" eb="6">
      <t>ショウ</t>
    </rPh>
    <phoneticPr fontId="12"/>
  </si>
  <si>
    <t>特発性大腿骨頭壊死症</t>
    <rPh sb="0" eb="2">
      <t>トクハツ</t>
    </rPh>
    <rPh sb="2" eb="3">
      <t>セイ</t>
    </rPh>
    <rPh sb="3" eb="6">
      <t>ダイタイコツ</t>
    </rPh>
    <rPh sb="6" eb="7">
      <t>トウ</t>
    </rPh>
    <rPh sb="7" eb="9">
      <t>エシ</t>
    </rPh>
    <rPh sb="9" eb="10">
      <t>ショウ</t>
    </rPh>
    <phoneticPr fontId="12"/>
  </si>
  <si>
    <t>神経軸索スフェロイド形成を伴う遺伝性びまん性白質脳症</t>
  </si>
  <si>
    <t>ウィリアムズ症候群</t>
  </si>
  <si>
    <t>ウォルフラム症候群</t>
  </si>
  <si>
    <t>エプスタイン症候群</t>
  </si>
  <si>
    <t>脊髄小脳変性症
（多系統萎縮症を除く。）</t>
    <rPh sb="0" eb="2">
      <t>セキズイ</t>
    </rPh>
    <rPh sb="2" eb="4">
      <t>ショウノウ</t>
    </rPh>
    <rPh sb="4" eb="7">
      <t>ヘンセイショウ</t>
    </rPh>
    <rPh sb="9" eb="10">
      <t>タ</t>
    </rPh>
    <rPh sb="10" eb="12">
      <t>ケイトウ</t>
    </rPh>
    <rPh sb="12" eb="15">
      <t>イシュクショウ</t>
    </rPh>
    <rPh sb="16" eb="17">
      <t>ノゾ</t>
    </rPh>
    <phoneticPr fontId="12"/>
  </si>
  <si>
    <t>下垂体性ADH分泌異常症</t>
    <rPh sb="0" eb="3">
      <t>カスイタイ</t>
    </rPh>
    <rPh sb="3" eb="4">
      <t>セイ</t>
    </rPh>
    <rPh sb="7" eb="9">
      <t>ブンピツ</t>
    </rPh>
    <rPh sb="9" eb="11">
      <t>イジョウ</t>
    </rPh>
    <rPh sb="11" eb="12">
      <t>ショウ</t>
    </rPh>
    <phoneticPr fontId="12"/>
  </si>
  <si>
    <t>ペリー症候群</t>
  </si>
  <si>
    <t>ＡＴＲ－Ｘ症候群</t>
  </si>
  <si>
    <t>ペルオキシソーム病（副腎白質ジストロフィーを除く。）</t>
  </si>
  <si>
    <t>自己免疫性後天性凝固因子欠乏症</t>
    <phoneticPr fontId="12"/>
  </si>
  <si>
    <t>ライソゾーム病</t>
    <rPh sb="6" eb="7">
      <t>ビョウ</t>
    </rPh>
    <phoneticPr fontId="12"/>
  </si>
  <si>
    <t>下垂体性TSH分泌亢進症</t>
    <rPh sb="0" eb="3">
      <t>カスイタイ</t>
    </rPh>
    <rPh sb="3" eb="4">
      <t>セイ</t>
    </rPh>
    <rPh sb="7" eb="9">
      <t>ブンピツ</t>
    </rPh>
    <rPh sb="9" eb="12">
      <t>コウシンショウ</t>
    </rPh>
    <phoneticPr fontId="12"/>
  </si>
  <si>
    <t>前頭側頭葉変性症</t>
  </si>
  <si>
    <t>クルーゾン症候群</t>
  </si>
  <si>
    <t>副甲状腺機能低下症</t>
  </si>
  <si>
    <t>クロンカイト・カナダ症候群</t>
  </si>
  <si>
    <t>副腎白質ジストロフィー</t>
    <rPh sb="0" eb="2">
      <t>フクジン</t>
    </rPh>
    <rPh sb="2" eb="3">
      <t>ハク</t>
    </rPh>
    <rPh sb="3" eb="4">
      <t>シツ</t>
    </rPh>
    <phoneticPr fontId="12"/>
  </si>
  <si>
    <t>下垂体性PRL分泌亢進症</t>
    <rPh sb="0" eb="3">
      <t>カスイタイ</t>
    </rPh>
    <rPh sb="3" eb="4">
      <t>セイ</t>
    </rPh>
    <rPh sb="7" eb="9">
      <t>ブンピツ</t>
    </rPh>
    <rPh sb="9" eb="12">
      <t>コウシンショウ</t>
    </rPh>
    <phoneticPr fontId="12"/>
  </si>
  <si>
    <t>ビッカースタッフ脳幹脳炎</t>
  </si>
  <si>
    <t>アペール症候群</t>
  </si>
  <si>
    <t>偽性副甲状腺機能低下症</t>
  </si>
  <si>
    <t>非特異性多発性小腸潰瘍症</t>
  </si>
  <si>
    <t>全計</t>
    <rPh sb="0" eb="1">
      <t>ゼン</t>
    </rPh>
    <rPh sb="1" eb="2">
      <t>ケイ</t>
    </rPh>
    <phoneticPr fontId="12"/>
  </si>
  <si>
    <t>ミトコンドリア病</t>
    <rPh sb="7" eb="8">
      <t>ビョウ</t>
    </rPh>
    <phoneticPr fontId="12"/>
  </si>
  <si>
    <t>クッシング病</t>
    <rPh sb="5" eb="6">
      <t>ビョウ</t>
    </rPh>
    <phoneticPr fontId="12"/>
  </si>
  <si>
    <t>痙攣重積型（二相性）急性脳症</t>
  </si>
  <si>
    <t>ファイファー症候群</t>
  </si>
  <si>
    <t>副腎皮質刺激ホルモン不応症</t>
  </si>
  <si>
    <t>ヒルシュスプルング病（全結腸型又は小腸型）</t>
  </si>
  <si>
    <t>もやもや病</t>
    <rPh sb="4" eb="5">
      <t>ビョウ</t>
    </rPh>
    <phoneticPr fontId="12"/>
  </si>
  <si>
    <t>下垂体性ゴナドトロピン分泌亢進症</t>
    <rPh sb="0" eb="3">
      <t>カスイタイ</t>
    </rPh>
    <rPh sb="3" eb="4">
      <t>セイ</t>
    </rPh>
    <rPh sb="11" eb="13">
      <t>ブンピツ</t>
    </rPh>
    <rPh sb="13" eb="16">
      <t>コウシンショウ</t>
    </rPh>
    <phoneticPr fontId="12"/>
  </si>
  <si>
    <t>先天性無痛無汗症</t>
  </si>
  <si>
    <t>アントレー・ビクスラー症候群</t>
  </si>
  <si>
    <t>ビタミンＤ抵抗性くる病/骨軟化症</t>
  </si>
  <si>
    <t>総排泄腔外反症</t>
    <phoneticPr fontId="12"/>
  </si>
  <si>
    <t>プリオン病</t>
    <rPh sb="4" eb="5">
      <t>ビョウ</t>
    </rPh>
    <phoneticPr fontId="12"/>
  </si>
  <si>
    <t>下垂体性成長ホルモン分泌亢進症</t>
    <rPh sb="0" eb="3">
      <t>カスイタイ</t>
    </rPh>
    <rPh sb="3" eb="4">
      <t>セイ</t>
    </rPh>
    <rPh sb="4" eb="6">
      <t>セイチョウ</t>
    </rPh>
    <rPh sb="10" eb="12">
      <t>ブンピツ</t>
    </rPh>
    <rPh sb="12" eb="15">
      <t>コウシンショウ</t>
    </rPh>
    <phoneticPr fontId="12"/>
  </si>
  <si>
    <t>アレキサンダー病</t>
  </si>
  <si>
    <t>コフィン・シリス症候群</t>
  </si>
  <si>
    <t>ビタミンＤ依存性くる病/骨軟化症</t>
  </si>
  <si>
    <t>総排泄腔遺残</t>
  </si>
  <si>
    <t>亜急性硬化性全脳炎</t>
    <rPh sb="0" eb="1">
      <t>ア</t>
    </rPh>
    <rPh sb="1" eb="3">
      <t>キュウセイ</t>
    </rPh>
    <rPh sb="3" eb="5">
      <t>コウカ</t>
    </rPh>
    <rPh sb="5" eb="6">
      <t>セイ</t>
    </rPh>
    <rPh sb="6" eb="7">
      <t>ゼン</t>
    </rPh>
    <rPh sb="7" eb="9">
      <t>ノウエン</t>
    </rPh>
    <phoneticPr fontId="12"/>
  </si>
  <si>
    <t>下垂体前葉機能低下症</t>
    <rPh sb="0" eb="3">
      <t>カスイタイ</t>
    </rPh>
    <rPh sb="3" eb="5">
      <t>ゼンヨウ</t>
    </rPh>
    <rPh sb="5" eb="7">
      <t>キノウ</t>
    </rPh>
    <rPh sb="7" eb="10">
      <t>テイカショウ</t>
    </rPh>
    <phoneticPr fontId="12"/>
  </si>
  <si>
    <t>先天性核上性球麻痺</t>
  </si>
  <si>
    <t>ロスムンド・トムソン症候群</t>
  </si>
  <si>
    <t>フェニルケトン尿症</t>
  </si>
  <si>
    <t>先天性横隔膜ヘルニア</t>
  </si>
  <si>
    <t>進行性多巣性白質脳症</t>
  </si>
  <si>
    <t>家族性高コレステロール血症
（ホモ接合体）</t>
    <rPh sb="0" eb="3">
      <t>カゾクセイ</t>
    </rPh>
    <rPh sb="3" eb="4">
      <t>タカ</t>
    </rPh>
    <rPh sb="11" eb="12">
      <t>チ</t>
    </rPh>
    <rPh sb="12" eb="13">
      <t>ショウ</t>
    </rPh>
    <rPh sb="17" eb="20">
      <t>セツゴウタイ</t>
    </rPh>
    <phoneticPr fontId="12"/>
  </si>
  <si>
    <t>メビウス症候群</t>
  </si>
  <si>
    <t>歌舞伎症候群</t>
  </si>
  <si>
    <t>高チロシン血症1型</t>
  </si>
  <si>
    <t>乳幼児肝巨大血管腫</t>
  </si>
  <si>
    <t>HTLV-1関連脊髄症</t>
  </si>
  <si>
    <t>甲状腺ホルモン不応症</t>
  </si>
  <si>
    <t>中隔視神経形成異常症/ドモルシア症候群</t>
  </si>
  <si>
    <t>多脾症候群</t>
  </si>
  <si>
    <t>高チロシン血症2型</t>
  </si>
  <si>
    <t>胆道閉鎖症</t>
  </si>
  <si>
    <t>特発性基底核石灰化症</t>
  </si>
  <si>
    <t>先天性副腎皮質酵素欠損症</t>
  </si>
  <si>
    <t>アイカルディ症候群</t>
  </si>
  <si>
    <t>無脾症候群</t>
  </si>
  <si>
    <t>高チロシン血症3型</t>
  </si>
  <si>
    <t>アラジール症候群</t>
  </si>
  <si>
    <t>全身性アミロイドーシス</t>
    <rPh sb="0" eb="3">
      <t>ゼンシンセイ</t>
    </rPh>
    <phoneticPr fontId="12"/>
  </si>
  <si>
    <t>先天性副腎低形成症</t>
  </si>
  <si>
    <t>片側巨脳症</t>
  </si>
  <si>
    <t>鰓耳腎症候群</t>
  </si>
  <si>
    <t>メープルシロップ尿症</t>
  </si>
  <si>
    <t>遺伝性膵炎</t>
  </si>
  <si>
    <t>ウルリッヒ病</t>
  </si>
  <si>
    <t>アジソン病</t>
  </si>
  <si>
    <t>限局性皮質異形成</t>
  </si>
  <si>
    <t>ウェルナー症候群</t>
  </si>
  <si>
    <t>プロピオン酸血症</t>
  </si>
  <si>
    <t>嚢胞性線維症</t>
  </si>
  <si>
    <t>遠位型ミオパチー</t>
  </si>
  <si>
    <t>サルコイドーシス</t>
    <phoneticPr fontId="12"/>
  </si>
  <si>
    <t>神経細胞移動異常症</t>
  </si>
  <si>
    <t>コケイン症候群</t>
  </si>
  <si>
    <t>メチルマロン酸血症</t>
  </si>
  <si>
    <t>ＩｇＧ４関連疾患</t>
  </si>
  <si>
    <t>ベスレムミオパチー</t>
  </si>
  <si>
    <t>特発性間質性肺炎</t>
    <rPh sb="0" eb="2">
      <t>トクハツ</t>
    </rPh>
    <rPh sb="2" eb="3">
      <t>セイ</t>
    </rPh>
    <rPh sb="3" eb="5">
      <t>カンシツ</t>
    </rPh>
    <rPh sb="5" eb="6">
      <t>セイ</t>
    </rPh>
    <rPh sb="6" eb="8">
      <t>ハイエン</t>
    </rPh>
    <phoneticPr fontId="12"/>
  </si>
  <si>
    <t>先天性大脳白質形成不全症</t>
  </si>
  <si>
    <t>プラダー・ウィリ症候群</t>
  </si>
  <si>
    <t>イソ吉草酸血症</t>
  </si>
  <si>
    <t>黄斑ジストロフィー</t>
  </si>
  <si>
    <t>自己貪食空胞性ミオパチー</t>
  </si>
  <si>
    <t>肺動脈性肺高血圧症</t>
    <rPh sb="0" eb="1">
      <t>ハイ</t>
    </rPh>
    <rPh sb="1" eb="3">
      <t>ドウミャク</t>
    </rPh>
    <rPh sb="3" eb="4">
      <t>セイ</t>
    </rPh>
    <rPh sb="4" eb="5">
      <t>ハイ</t>
    </rPh>
    <rPh sb="5" eb="8">
      <t>コウケツアツ</t>
    </rPh>
    <rPh sb="8" eb="9">
      <t>ショウ</t>
    </rPh>
    <phoneticPr fontId="12"/>
  </si>
  <si>
    <t>ドラベ症候群</t>
  </si>
  <si>
    <t>ソトス症候群</t>
  </si>
  <si>
    <t>グルコーストランスポーター1欠損症</t>
  </si>
  <si>
    <t>レーベル遺伝性視神経症</t>
  </si>
  <si>
    <t>シュワルツ・ヤンペル症候群</t>
  </si>
  <si>
    <t>肺静脈閉塞症／肺毛細血管腫症</t>
    <rPh sb="0" eb="3">
      <t>ハイジョウミャク</t>
    </rPh>
    <rPh sb="3" eb="6">
      <t>ヘイソクショウ</t>
    </rPh>
    <rPh sb="7" eb="8">
      <t>ハイ</t>
    </rPh>
    <rPh sb="8" eb="10">
      <t>モウサイ</t>
    </rPh>
    <rPh sb="10" eb="12">
      <t>ケッカン</t>
    </rPh>
    <rPh sb="12" eb="13">
      <t>シュ</t>
    </rPh>
    <rPh sb="13" eb="14">
      <t>ショウ</t>
    </rPh>
    <phoneticPr fontId="12"/>
  </si>
  <si>
    <t>海馬硬化を伴う内側側頭葉てんかん</t>
  </si>
  <si>
    <t>ヌーナン症候群</t>
  </si>
  <si>
    <t>グルタル酸血症1型</t>
  </si>
  <si>
    <t>アッシャー症候群</t>
  </si>
  <si>
    <t>神経線維腫症</t>
    <rPh sb="0" eb="2">
      <t>シンケイ</t>
    </rPh>
    <rPh sb="2" eb="4">
      <t>センイ</t>
    </rPh>
    <rPh sb="4" eb="5">
      <t>シュ</t>
    </rPh>
    <rPh sb="5" eb="6">
      <t>ショウ</t>
    </rPh>
    <phoneticPr fontId="12"/>
  </si>
  <si>
    <t>慢性血栓塞栓性肺高血圧症</t>
    <rPh sb="0" eb="2">
      <t>マンセイ</t>
    </rPh>
    <rPh sb="2" eb="4">
      <t>ケッセン</t>
    </rPh>
    <rPh sb="4" eb="6">
      <t>ソクセン</t>
    </rPh>
    <rPh sb="6" eb="7">
      <t>セイ</t>
    </rPh>
    <rPh sb="7" eb="8">
      <t>ハイ</t>
    </rPh>
    <rPh sb="8" eb="11">
      <t>コウケツアツ</t>
    </rPh>
    <rPh sb="11" eb="12">
      <t>ショウ</t>
    </rPh>
    <phoneticPr fontId="12"/>
  </si>
  <si>
    <t>ミオクロニー欠神てんかん</t>
  </si>
  <si>
    <t>ヤング・シンプソン症候群</t>
  </si>
  <si>
    <t xml:space="preserve">グルタル酸血症2型 </t>
  </si>
  <si>
    <t>若年発症型両側性感音難聴</t>
  </si>
  <si>
    <t>天疱瘡</t>
    <rPh sb="0" eb="1">
      <t>テン</t>
    </rPh>
    <rPh sb="1" eb="3">
      <t>ホウソウ</t>
    </rPh>
    <phoneticPr fontId="12"/>
  </si>
  <si>
    <t>リンパ脈管筋腫症</t>
    <rPh sb="3" eb="4">
      <t>ミャク</t>
    </rPh>
    <rPh sb="4" eb="5">
      <t>カン</t>
    </rPh>
    <rPh sb="5" eb="7">
      <t>キンシュ</t>
    </rPh>
    <rPh sb="7" eb="8">
      <t>ショウ</t>
    </rPh>
    <phoneticPr fontId="12"/>
  </si>
  <si>
    <t>ミオクロニー脱力発作を伴うてんかん</t>
  </si>
  <si>
    <t>１p36欠失症候群</t>
  </si>
  <si>
    <t>尿素サイクル異常症</t>
  </si>
  <si>
    <t>遅発性内リンパ水腫</t>
  </si>
  <si>
    <t>表皮水疱症</t>
    <rPh sb="0" eb="2">
      <t>ヒョウヒ</t>
    </rPh>
    <rPh sb="2" eb="5">
      <t>スイホウショウ</t>
    </rPh>
    <phoneticPr fontId="12"/>
  </si>
  <si>
    <t>網膜色素変性症</t>
    <rPh sb="0" eb="2">
      <t>モウマク</t>
    </rPh>
    <rPh sb="2" eb="4">
      <t>シキソ</t>
    </rPh>
    <rPh sb="4" eb="7">
      <t>ヘンセイショウ</t>
    </rPh>
    <phoneticPr fontId="12"/>
  </si>
  <si>
    <t>レノックス・ガストー症候群</t>
  </si>
  <si>
    <t>４p欠失症候群</t>
  </si>
  <si>
    <t>リジン尿性蛋白不耐症</t>
  </si>
  <si>
    <t>好酸球性副鼻腔炎</t>
  </si>
  <si>
    <t>膿疱性乾癬（汎発型）</t>
    <rPh sb="0" eb="1">
      <t>ノウ</t>
    </rPh>
    <rPh sb="1" eb="2">
      <t>モガサ</t>
    </rPh>
    <rPh sb="2" eb="3">
      <t>セイ</t>
    </rPh>
    <rPh sb="3" eb="5">
      <t>カンセン</t>
    </rPh>
    <rPh sb="6" eb="8">
      <t>ハンパツ</t>
    </rPh>
    <rPh sb="8" eb="9">
      <t>ガタ</t>
    </rPh>
    <phoneticPr fontId="12"/>
  </si>
  <si>
    <t>バッド・キアリ症候群</t>
    <rPh sb="7" eb="10">
      <t>ショウコウグン</t>
    </rPh>
    <phoneticPr fontId="12"/>
  </si>
  <si>
    <t>ウエスト症候群</t>
  </si>
  <si>
    <t>５p欠失症候群</t>
  </si>
  <si>
    <t>先天性葉酸吸収不全</t>
  </si>
  <si>
    <t>カナバン病</t>
    <rPh sb="4" eb="5">
      <t>ビョウ</t>
    </rPh>
    <phoneticPr fontId="12"/>
  </si>
  <si>
    <t>スティーブンス・ジョンソン症候群</t>
    <rPh sb="13" eb="16">
      <t>ショウコウグン</t>
    </rPh>
    <phoneticPr fontId="12"/>
  </si>
  <si>
    <t>特発性門脈圧亢進症</t>
  </si>
  <si>
    <t>大田原症候群</t>
  </si>
  <si>
    <t>第14番染色体父親性ダイソミー症候群</t>
  </si>
  <si>
    <t>ポルフィリン症</t>
  </si>
  <si>
    <t>進行性白質脳症</t>
    <rPh sb="0" eb="3">
      <t>シンコウセイ</t>
    </rPh>
    <rPh sb="3" eb="7">
      <t>ハクシツノウショウ</t>
    </rPh>
    <phoneticPr fontId="12"/>
  </si>
  <si>
    <t>中毒性表皮壊死症</t>
    <rPh sb="0" eb="3">
      <t>チュウドクセイ</t>
    </rPh>
    <rPh sb="3" eb="5">
      <t>ヒョウヒ</t>
    </rPh>
    <rPh sb="5" eb="8">
      <t>エシショウ</t>
    </rPh>
    <phoneticPr fontId="12"/>
  </si>
  <si>
    <t>原発性胆汁性肝硬変</t>
  </si>
  <si>
    <t>早期ミオクロニー脳症</t>
  </si>
  <si>
    <t>アンジェルマン症候群</t>
  </si>
  <si>
    <t xml:space="preserve">複合カルボキシラーゼ欠損症 </t>
  </si>
  <si>
    <t>進行性オクローヌスてんかん</t>
    <rPh sb="0" eb="3">
      <t>シンコウセイ</t>
    </rPh>
    <phoneticPr fontId="12"/>
  </si>
  <si>
    <t>高安動脈炎</t>
    <rPh sb="0" eb="2">
      <t>タカヤス</t>
    </rPh>
    <rPh sb="2" eb="5">
      <t>ドウミャクエン</t>
    </rPh>
    <phoneticPr fontId="12"/>
  </si>
  <si>
    <t>原発性硬化性胆管炎</t>
  </si>
  <si>
    <t>遊走性焦点発作を伴う乳児てんかん</t>
  </si>
  <si>
    <t>スミス・マギニス症候群</t>
  </si>
  <si>
    <t>筋型糖原病</t>
  </si>
  <si>
    <t>先天異常症候群</t>
    <rPh sb="0" eb="7">
      <t>センテンイジョウショウコウグン</t>
    </rPh>
    <phoneticPr fontId="12"/>
  </si>
  <si>
    <t>巨細胞性動脈炎</t>
  </si>
  <si>
    <t>自己免疫性肝炎</t>
  </si>
  <si>
    <t>片側痙攣・片麻痺・てんかん症候群</t>
  </si>
  <si>
    <t>22q11.2欠失症候群</t>
  </si>
  <si>
    <t>肝型糖原病</t>
  </si>
  <si>
    <t>先天性三尖弁狭窄症</t>
    <phoneticPr fontId="12"/>
  </si>
  <si>
    <t>結節性多発動脈炎</t>
    <rPh sb="0" eb="2">
      <t>ケッセツ</t>
    </rPh>
    <rPh sb="2" eb="3">
      <t>セイ</t>
    </rPh>
    <rPh sb="3" eb="5">
      <t>タハツ</t>
    </rPh>
    <rPh sb="5" eb="7">
      <t>ドウミャク</t>
    </rPh>
    <rPh sb="7" eb="8">
      <t>エン</t>
    </rPh>
    <phoneticPr fontId="12"/>
  </si>
  <si>
    <t>クローン病</t>
    <rPh sb="4" eb="5">
      <t>ビョウ</t>
    </rPh>
    <phoneticPr fontId="12"/>
  </si>
  <si>
    <t>環状20番染色体症候群</t>
  </si>
  <si>
    <t>エマヌエル症候群</t>
  </si>
  <si>
    <t>ガラクトース－1－リン酸ウリジルトランスフェラーゼ欠損症</t>
  </si>
  <si>
    <t>先天性僧帽弁狭窄症</t>
    <phoneticPr fontId="12"/>
  </si>
  <si>
    <t>顕微鏡的多発血管炎</t>
    <rPh sb="0" eb="3">
      <t>ケンビキョウ</t>
    </rPh>
    <rPh sb="3" eb="4">
      <t>テキ</t>
    </rPh>
    <rPh sb="4" eb="6">
      <t>タハツ</t>
    </rPh>
    <rPh sb="6" eb="9">
      <t>ケッカンエン</t>
    </rPh>
    <phoneticPr fontId="12"/>
  </si>
  <si>
    <t>潰瘍性大腸炎</t>
    <rPh sb="0" eb="3">
      <t>カイヨウセイ</t>
    </rPh>
    <rPh sb="3" eb="6">
      <t>ダイチョウエン</t>
    </rPh>
    <phoneticPr fontId="12"/>
  </si>
  <si>
    <t>ラスムッセン脳炎</t>
  </si>
  <si>
    <t>脆弱Ｘ症候群関連疾患</t>
  </si>
  <si>
    <t>レシチンコレステロールアシルトランスフェラーゼ欠損症</t>
  </si>
  <si>
    <t>先天性肺静脈狭窄症</t>
    <phoneticPr fontId="12"/>
  </si>
  <si>
    <t>多発血管炎性肉芽腫症</t>
    <rPh sb="0" eb="2">
      <t>タハツ</t>
    </rPh>
    <rPh sb="2" eb="5">
      <t>ケッカンエン</t>
    </rPh>
    <rPh sb="5" eb="6">
      <t>セイ</t>
    </rPh>
    <rPh sb="6" eb="9">
      <t>ニクガシュ</t>
    </rPh>
    <rPh sb="9" eb="10">
      <t>ショウ</t>
    </rPh>
    <phoneticPr fontId="12"/>
  </si>
  <si>
    <t>好酸球性消化管疾患</t>
  </si>
  <si>
    <t>ＰＣＤＨ19関連症候群</t>
  </si>
  <si>
    <t>脆弱X症候群</t>
  </si>
  <si>
    <t>シトステロール血症</t>
  </si>
  <si>
    <t>左肺動脈右肺動脈起始症</t>
    <rPh sb="0" eb="8">
      <t>ヒダリハイドウミャクミギハイドウミャク</t>
    </rPh>
    <rPh sb="8" eb="11">
      <t>キシショウ</t>
    </rPh>
    <phoneticPr fontId="12"/>
  </si>
  <si>
    <t>好酸球性多発血管炎性肉芽腫症</t>
  </si>
  <si>
    <t>慢性特発性偽性腸閉塞症</t>
  </si>
  <si>
    <t>難治頻回部分発作重積型急性脳炎</t>
  </si>
  <si>
    <t>総動脈幹遺残症</t>
  </si>
  <si>
    <t>タンジール病</t>
  </si>
  <si>
    <t>ネイルパテラ症候群（爪膝蓋骨症候群）／ＬＭＸ１Ｂ関連腎症</t>
  </si>
  <si>
    <t>悪性関節リウマチ</t>
  </si>
  <si>
    <t>巨大膀胱短小結腸腸管蠕動不全症</t>
  </si>
  <si>
    <t>徐波睡眠期持続性棘徐波を示すてんかん性脳症</t>
  </si>
  <si>
    <t>修正大血管転位症</t>
  </si>
  <si>
    <t>原発性高カイロミクロン血症</t>
  </si>
  <si>
    <t>カルニチン回路異常症</t>
    <rPh sb="5" eb="7">
      <t>カイロ</t>
    </rPh>
    <rPh sb="7" eb="9">
      <t>イジョウ</t>
    </rPh>
    <rPh sb="9" eb="10">
      <t>ショウ</t>
    </rPh>
    <phoneticPr fontId="12"/>
  </si>
  <si>
    <t>バージャー病</t>
  </si>
  <si>
    <t>腸管神経節細胞僅少症</t>
  </si>
  <si>
    <t>ランドウ・クレフナー症候群</t>
  </si>
  <si>
    <t>完全大血管転位症</t>
  </si>
  <si>
    <t>脳腱黄色腫症</t>
  </si>
  <si>
    <t>三頭酵素欠損症</t>
    <rPh sb="0" eb="7">
      <t>サントウコウソケッソンショウ</t>
    </rPh>
    <phoneticPr fontId="12"/>
  </si>
  <si>
    <t>原発性抗リン脂質抗体症候群</t>
  </si>
  <si>
    <t>ルビンシュタイン・テイビ症候群</t>
  </si>
  <si>
    <t>レット症候群</t>
  </si>
  <si>
    <t>単心室症</t>
  </si>
  <si>
    <t>無βリポタンパク血症</t>
  </si>
  <si>
    <t>シトリン欠損症</t>
    <rPh sb="4" eb="7">
      <t>ケッソンショウ</t>
    </rPh>
    <phoneticPr fontId="12"/>
  </si>
  <si>
    <t>全身性エリテマトーデス</t>
    <rPh sb="0" eb="2">
      <t>ゼンシン</t>
    </rPh>
    <rPh sb="2" eb="3">
      <t>セイ</t>
    </rPh>
    <phoneticPr fontId="12"/>
  </si>
  <si>
    <t>CFC症候群</t>
  </si>
  <si>
    <t>スタージ・ウェーバー症候群</t>
  </si>
  <si>
    <t>左心低形成症候群</t>
  </si>
  <si>
    <t>脂肪萎縮症</t>
  </si>
  <si>
    <t>セピアプテリン還元酵素（SR）欠損症</t>
    <phoneticPr fontId="12"/>
  </si>
  <si>
    <t>皮膚筋炎／多発性筋炎</t>
    <rPh sb="0" eb="2">
      <t>ヒフ</t>
    </rPh>
    <rPh sb="2" eb="3">
      <t>キン</t>
    </rPh>
    <rPh sb="3" eb="4">
      <t>エン</t>
    </rPh>
    <rPh sb="5" eb="8">
      <t>タハツセイ</t>
    </rPh>
    <rPh sb="8" eb="9">
      <t>キン</t>
    </rPh>
    <rPh sb="9" eb="10">
      <t>エン</t>
    </rPh>
    <phoneticPr fontId="12"/>
  </si>
  <si>
    <t>コステロ症候群</t>
  </si>
  <si>
    <t>結節性硬化症</t>
  </si>
  <si>
    <t>三尖弁閉鎖症</t>
  </si>
  <si>
    <t>家族性地中海熱</t>
  </si>
  <si>
    <t>先天性グリコシルホスファチジルイノシトール（GPI）欠損症</t>
    <phoneticPr fontId="12"/>
  </si>
  <si>
    <t>全身性強皮症</t>
    <rPh sb="0" eb="3">
      <t>ゼンシンセイ</t>
    </rPh>
    <rPh sb="3" eb="4">
      <t>キョウ</t>
    </rPh>
    <rPh sb="4" eb="5">
      <t>ヒ</t>
    </rPh>
    <rPh sb="5" eb="6">
      <t>ショウ</t>
    </rPh>
    <phoneticPr fontId="12"/>
  </si>
  <si>
    <t>チャージ症候群</t>
  </si>
  <si>
    <t>色素性乾皮症</t>
  </si>
  <si>
    <t>心室中隔欠損を伴わない肺動脈閉鎖症</t>
  </si>
  <si>
    <t>高ＩｇＤ症候群</t>
  </si>
  <si>
    <t>非ケトーシス型高グリシン血症</t>
    <rPh sb="0" eb="1">
      <t>ヒ</t>
    </rPh>
    <rPh sb="6" eb="7">
      <t>ガタ</t>
    </rPh>
    <rPh sb="7" eb="8">
      <t>コウ</t>
    </rPh>
    <rPh sb="12" eb="14">
      <t>ケッショウ</t>
    </rPh>
    <phoneticPr fontId="12"/>
  </si>
  <si>
    <t>混合性結合組織病</t>
    <rPh sb="0" eb="2">
      <t>コンゴウ</t>
    </rPh>
    <rPh sb="2" eb="3">
      <t>セイ</t>
    </rPh>
    <rPh sb="3" eb="5">
      <t>ケツゴウ</t>
    </rPh>
    <rPh sb="5" eb="7">
      <t>ソシキ</t>
    </rPh>
    <rPh sb="7" eb="8">
      <t>ビョウ</t>
    </rPh>
    <phoneticPr fontId="12"/>
  </si>
  <si>
    <t>クリオピリン関連周期熱症候群</t>
  </si>
  <si>
    <t>先天性魚鱗癬</t>
  </si>
  <si>
    <t>心室中隔欠損を伴う肺動脈閉鎖症</t>
  </si>
  <si>
    <t>中條・西村症候群</t>
  </si>
  <si>
    <t>β-ケトチオラーゼ欠損症</t>
    <phoneticPr fontId="12"/>
  </si>
  <si>
    <t>シェーグレン症候群</t>
  </si>
  <si>
    <t>全身型若年性特発性関節炎</t>
  </si>
  <si>
    <t>家族性良性慢性天疱瘡</t>
  </si>
  <si>
    <t>ファロー四徴症</t>
  </si>
  <si>
    <t>化膿性無菌性関節炎・壊疽性膿皮症・アクネ症候群</t>
  </si>
  <si>
    <t>芳香族Ｌ－アミノ酸脱炭酸酵素欠損症</t>
    <phoneticPr fontId="12"/>
  </si>
  <si>
    <t>成人スチル病</t>
  </si>
  <si>
    <t>TNF受容体関連周期性症候群</t>
  </si>
  <si>
    <t>類天疱瘡（後天性表皮水疱症を含む。）</t>
  </si>
  <si>
    <t>両大血管右室起始症</t>
  </si>
  <si>
    <t>慢性再発性多発性骨髄炎</t>
  </si>
  <si>
    <t>メチルグルタコン酸尿症</t>
    <phoneticPr fontId="12"/>
  </si>
  <si>
    <t>資料　「衛生行政報告例」（厚生労働省）</t>
    <rPh sb="0" eb="2">
      <t>シリョウ</t>
    </rPh>
    <rPh sb="4" eb="11">
      <t>エイセイギョウセイホウコクレイ</t>
    </rPh>
    <rPh sb="13" eb="15">
      <t>コウセイ</t>
    </rPh>
    <rPh sb="15" eb="18">
      <t>ロウドウショウ</t>
    </rPh>
    <phoneticPr fontId="12"/>
  </si>
  <si>
    <t>第８－７表　難病患者相談・訪問指導・学習会等実施状況，実施主体別</t>
    <rPh sb="13" eb="15">
      <t>ホウモン</t>
    </rPh>
    <rPh sb="15" eb="17">
      <t>シドウ</t>
    </rPh>
    <rPh sb="18" eb="21">
      <t>ガクシュウカイ</t>
    </rPh>
    <rPh sb="21" eb="22">
      <t>トウ</t>
    </rPh>
    <phoneticPr fontId="4"/>
  </si>
  <si>
    <t>相談・　　
機能訓練・
訪問指導
被指導等
実人員　</t>
    <rPh sb="17" eb="18">
      <t>ヒ</t>
    </rPh>
    <rPh sb="18" eb="20">
      <t>シドウ</t>
    </rPh>
    <rPh sb="20" eb="21">
      <t>トウ</t>
    </rPh>
    <phoneticPr fontId="4"/>
  </si>
  <si>
    <t>（再掲）</t>
  </si>
  <si>
    <t>電話相談　　　(延人員)</t>
  </si>
  <si>
    <t>患者・家族に
対する学習会</t>
    <phoneticPr fontId="4"/>
  </si>
  <si>
    <t>相談</t>
  </si>
  <si>
    <t>機能訓練</t>
  </si>
  <si>
    <t>訪問指導</t>
  </si>
  <si>
    <t>実人員</t>
  </si>
  <si>
    <t>延人員</t>
  </si>
  <si>
    <t>開催回数</t>
  </si>
  <si>
    <t>-</t>
  </si>
  <si>
    <t>倉敷市</t>
    <rPh sb="0" eb="2">
      <t>クラシキ</t>
    </rPh>
    <rPh sb="2" eb="3">
      <t>シ</t>
    </rPh>
    <phoneticPr fontId="4"/>
  </si>
  <si>
    <t>注  1)　総数保健所には岡山市保健所、倉敷市保健所を含まない。</t>
    <rPh sb="0" eb="1">
      <t>チュウ</t>
    </rPh>
    <phoneticPr fontId="4"/>
  </si>
  <si>
    <t xml:space="preserve">    2)　総数市町村には岡山市、倉敷市を含まない。</t>
    <phoneticPr fontId="4"/>
  </si>
  <si>
    <t>資料  「地域保健・健康増進事業報告」（厚生労働省）</t>
    <rPh sb="5" eb="7">
      <t>チイキ</t>
    </rPh>
    <rPh sb="7" eb="9">
      <t>ホケン</t>
    </rPh>
    <rPh sb="10" eb="12">
      <t>ケンコウ</t>
    </rPh>
    <rPh sb="12" eb="14">
      <t>ゾウシン</t>
    </rPh>
    <rPh sb="14" eb="16">
      <t>ジギョウ</t>
    </rPh>
    <rPh sb="16" eb="18">
      <t>ホウコク</t>
    </rPh>
    <rPh sb="20" eb="22">
      <t>コウセイ</t>
    </rPh>
    <rPh sb="22" eb="25">
      <t>ロウドウショウ</t>
    </rPh>
    <phoneticPr fontId="4"/>
  </si>
  <si>
    <t>第８－８表　保健所・市町村が実施した難病相談件数，内容別</t>
    <rPh sb="10" eb="13">
      <t>シチョウソン</t>
    </rPh>
    <phoneticPr fontId="4"/>
  </si>
  <si>
    <t>延　　　　　　　　人　　　　　　　　員</t>
  </si>
  <si>
    <t>総　数</t>
  </si>
  <si>
    <t>申請等の相談</t>
    <rPh sb="4" eb="6">
      <t>ソウダン</t>
    </rPh>
    <phoneticPr fontId="4"/>
  </si>
  <si>
    <t>医　療</t>
  </si>
  <si>
    <t>家庭看護</t>
  </si>
  <si>
    <t>福祉制度</t>
  </si>
  <si>
    <t>就　労</t>
  </si>
  <si>
    <t>就　学</t>
  </si>
  <si>
    <t>食事・　　栄養</t>
  </si>
  <si>
    <t>歯　科</t>
  </si>
  <si>
    <t>その他</t>
  </si>
  <si>
    <t>保健所</t>
  </si>
  <si>
    <t>市町村</t>
  </si>
  <si>
    <t>岡山市</t>
  </si>
  <si>
    <t>倉敷市</t>
  </si>
  <si>
    <t>注　1)　相談内容は同一時における相談の主たる内容により区分して計上。　</t>
    <phoneticPr fontId="4"/>
  </si>
  <si>
    <t>　  2)　総数保健所には岡山市保健所、倉敷市保健所を含まない。</t>
    <phoneticPr fontId="4"/>
  </si>
  <si>
    <t xml:space="preserve">    3)　総数市町村には岡山市、倉敷市を含まない。</t>
    <phoneticPr fontId="4"/>
  </si>
  <si>
    <t>第８－９表　市町村が実施した妊産婦・乳幼児一般・精密健康診査実施状況</t>
    <phoneticPr fontId="4"/>
  </si>
  <si>
    <t>妊　　婦</t>
  </si>
  <si>
    <t>産　　婦</t>
  </si>
  <si>
    <t>乳　　　児</t>
    <phoneticPr fontId="4"/>
  </si>
  <si>
    <t>幼　　　児</t>
    <phoneticPr fontId="4"/>
  </si>
  <si>
    <t>総　数</t>
    <rPh sb="0" eb="1">
      <t>フサ</t>
    </rPh>
    <rPh sb="2" eb="3">
      <t>カズ</t>
    </rPh>
    <phoneticPr fontId="4"/>
  </si>
  <si>
    <t>１～２か月児健診</t>
    <rPh sb="4" eb="5">
      <t>ゲツ</t>
    </rPh>
    <rPh sb="5" eb="6">
      <t>ジ</t>
    </rPh>
    <rPh sb="6" eb="8">
      <t>ケンシン</t>
    </rPh>
    <phoneticPr fontId="4"/>
  </si>
  <si>
    <t>３～５か月児健診</t>
    <rPh sb="4" eb="5">
      <t>ゲツ</t>
    </rPh>
    <rPh sb="5" eb="6">
      <t>ジ</t>
    </rPh>
    <rPh sb="6" eb="8">
      <t>ケンシン</t>
    </rPh>
    <phoneticPr fontId="4"/>
  </si>
  <si>
    <t>６～８か月児健診</t>
    <rPh sb="4" eb="5">
      <t>ゲツ</t>
    </rPh>
    <rPh sb="5" eb="6">
      <t>ジ</t>
    </rPh>
    <rPh sb="6" eb="8">
      <t>ケンシン</t>
    </rPh>
    <phoneticPr fontId="4"/>
  </si>
  <si>
    <t>９～1２か月児健診</t>
    <rPh sb="5" eb="6">
      <t>ゲツ</t>
    </rPh>
    <rPh sb="6" eb="7">
      <t>ジ</t>
    </rPh>
    <rPh sb="7" eb="9">
      <t>ケンシン</t>
    </rPh>
    <phoneticPr fontId="4"/>
  </si>
  <si>
    <t>１歳６ヶ月児健診</t>
    <rPh sb="5" eb="6">
      <t>ジ</t>
    </rPh>
    <phoneticPr fontId="4"/>
  </si>
  <si>
    <t>３歳児健診</t>
  </si>
  <si>
    <t>一般健康診査</t>
  </si>
  <si>
    <t>対象人員</t>
    <rPh sb="0" eb="2">
      <t>タイショウ</t>
    </rPh>
    <rPh sb="2" eb="4">
      <t>ジンイン</t>
    </rPh>
    <phoneticPr fontId="4"/>
  </si>
  <si>
    <t>・</t>
    <phoneticPr fontId="4"/>
  </si>
  <si>
    <t>受診実人員</t>
  </si>
  <si>
    <t>受診延人員</t>
  </si>
  <si>
    <t>精密健康診査</t>
    <phoneticPr fontId="4"/>
  </si>
  <si>
    <t>（実人員）</t>
    <rPh sb="1" eb="4">
      <t>ジツジンイン</t>
    </rPh>
    <phoneticPr fontId="4"/>
  </si>
  <si>
    <t>注　1）　本表は、市町村が実施した妊産婦及び乳幼児の健康診査について計上している。</t>
    <phoneticPr fontId="4"/>
  </si>
  <si>
    <t>　  2）　市町村が医療機関等や保健所に委託したもの及び援助を受けたものを含む。</t>
  </si>
  <si>
    <t>第８－10表　妊産婦・乳幼児保健指導等実施状況，実施主体別</t>
    <phoneticPr fontId="4"/>
  </si>
  <si>
    <t>乳　　児</t>
  </si>
  <si>
    <t>幼　　児</t>
  </si>
  <si>
    <t>電話相談
（延人員）</t>
    <phoneticPr fontId="4"/>
  </si>
  <si>
    <t>（再掲）
保健所</t>
    <rPh sb="1" eb="3">
      <t>サイケイ</t>
    </rPh>
    <rPh sb="5" eb="8">
      <t>ホケンショ</t>
    </rPh>
    <phoneticPr fontId="4"/>
  </si>
  <si>
    <t>注　1）　本表は、保健所もしくは市町村が実施した妊産婦及び乳幼児の保健指導について計上している。</t>
    <phoneticPr fontId="4"/>
  </si>
  <si>
    <t>　　2）　健康診査時の一般的な保健指導及び訪問による保健指導は含まないが、健診後の事後指導は含む。</t>
    <phoneticPr fontId="4"/>
  </si>
  <si>
    <t>　  3）　市町村が保健所へ委託したもの及び援助を受けて実施したものについては、市町村に計上している。　</t>
  </si>
  <si>
    <t>第８－11表　妊産婦・乳幼児訪問指導実施状況，実施主体別</t>
    <phoneticPr fontId="4"/>
  </si>
  <si>
    <t>新 生 児</t>
    <phoneticPr fontId="4"/>
  </si>
  <si>
    <t>未 熟 児</t>
    <phoneticPr fontId="4"/>
  </si>
  <si>
    <t>そ　の　他</t>
    <rPh sb="4" eb="5">
      <t>タ</t>
    </rPh>
    <phoneticPr fontId="4"/>
  </si>
  <si>
    <t>(未熟児を除く)</t>
  </si>
  <si>
    <t>(新生児・未熟児を除く)</t>
  </si>
  <si>
    <t>注　1）　本表は、保健所もしくは市町村が実施した妊産婦及び乳幼児訪問指導について計上している。</t>
    <phoneticPr fontId="4"/>
  </si>
  <si>
    <t>　　2）　医療機関等へ委託したものを含む。</t>
  </si>
  <si>
    <t>　  4)　 総数保健所には岡山市保健所、倉敷市保健所を含まない。</t>
    <phoneticPr fontId="4"/>
  </si>
  <si>
    <t xml:space="preserve">    5) 　総数市町村には岡山市、倉敷市を含まない。</t>
    <phoneticPr fontId="4"/>
  </si>
  <si>
    <t>第８－12表　長期療養児相談等の新規被指導者数・小児慢性特定疾患医療受診券所持者数，保健所別</t>
    <phoneticPr fontId="4"/>
  </si>
  <si>
    <t>令和２（2020）年度末現在</t>
    <rPh sb="0" eb="2">
      <t>レイワ</t>
    </rPh>
    <phoneticPr fontId="4"/>
  </si>
  <si>
    <t>新規者の受付経路</t>
    <rPh sb="0" eb="3">
      <t>シンキシャ</t>
    </rPh>
    <rPh sb="4" eb="5">
      <t>ウ</t>
    </rPh>
    <rPh sb="5" eb="6">
      <t>ツ</t>
    </rPh>
    <rPh sb="6" eb="8">
      <t>ケイロ</t>
    </rPh>
    <phoneticPr fontId="4"/>
  </si>
  <si>
    <t>小児慢性特定疾患
医療受診券所持者数</t>
    <rPh sb="0" eb="2">
      <t>ショウニ</t>
    </rPh>
    <rPh sb="2" eb="4">
      <t>マンセイ</t>
    </rPh>
    <rPh sb="4" eb="6">
      <t>トクテイ</t>
    </rPh>
    <rPh sb="6" eb="8">
      <t>シッカン</t>
    </rPh>
    <rPh sb="9" eb="11">
      <t>イリョウ</t>
    </rPh>
    <rPh sb="11" eb="14">
      <t>ジュシンケン</t>
    </rPh>
    <rPh sb="14" eb="17">
      <t>ショジシャ</t>
    </rPh>
    <rPh sb="17" eb="18">
      <t>スウ</t>
    </rPh>
    <phoneticPr fontId="4"/>
  </si>
  <si>
    <t>医療機関</t>
    <rPh sb="0" eb="4">
      <t>イリョウキカン</t>
    </rPh>
    <phoneticPr fontId="4"/>
  </si>
  <si>
    <t>岡山市保健所</t>
    <rPh sb="0" eb="3">
      <t>オカヤマシ</t>
    </rPh>
    <rPh sb="3" eb="6">
      <t>ホケンジョ</t>
    </rPh>
    <phoneticPr fontId="4"/>
  </si>
  <si>
    <t>倉敷市保健所</t>
    <rPh sb="0" eb="3">
      <t>クラシキシ</t>
    </rPh>
    <rPh sb="3" eb="6">
      <t>ホケンジョ</t>
    </rPh>
    <phoneticPr fontId="4"/>
  </si>
  <si>
    <t>備前保健所</t>
    <rPh sb="0" eb="2">
      <t>ビゼン</t>
    </rPh>
    <rPh sb="2" eb="5">
      <t>ホケンジョ</t>
    </rPh>
    <phoneticPr fontId="4"/>
  </si>
  <si>
    <t>備中保健所</t>
    <rPh sb="0" eb="5">
      <t>ビッチュウホケンジョ</t>
    </rPh>
    <phoneticPr fontId="4"/>
  </si>
  <si>
    <t>備北保健所</t>
    <rPh sb="0" eb="5">
      <t>ビホクホケンジョ</t>
    </rPh>
    <phoneticPr fontId="4"/>
  </si>
  <si>
    <t>真庭保健所</t>
    <rPh sb="0" eb="5">
      <t>マニワホケンジョ</t>
    </rPh>
    <phoneticPr fontId="4"/>
  </si>
  <si>
    <t>美作保健所</t>
    <rPh sb="0" eb="2">
      <t>ミマサカ</t>
    </rPh>
    <rPh sb="2" eb="5">
      <t>ホケンジョ</t>
    </rPh>
    <phoneticPr fontId="4"/>
  </si>
  <si>
    <t>第８－13表　自立支援医療（育成医療）・養育医療・療育医療給付状況，年次別</t>
    <rPh sb="7" eb="9">
      <t>ジリツ</t>
    </rPh>
    <rPh sb="9" eb="11">
      <t>シエン</t>
    </rPh>
    <rPh sb="11" eb="13">
      <t>イリョウ</t>
    </rPh>
    <rPh sb="14" eb="16">
      <t>イクセイ</t>
    </rPh>
    <rPh sb="16" eb="18">
      <t>イリョウ</t>
    </rPh>
    <rPh sb="20" eb="22">
      <t>ヨウイク</t>
    </rPh>
    <rPh sb="22" eb="24">
      <t>イリョウ</t>
    </rPh>
    <rPh sb="25" eb="26">
      <t>リョウ</t>
    </rPh>
    <rPh sb="26" eb="27">
      <t>イク</t>
    </rPh>
    <rPh sb="27" eb="29">
      <t>イリョウ</t>
    </rPh>
    <rPh sb="29" eb="31">
      <t>キュウフ</t>
    </rPh>
    <rPh sb="31" eb="33">
      <t>ジョウキョウ</t>
    </rPh>
    <rPh sb="34" eb="37">
      <t>ネンジベツ</t>
    </rPh>
    <phoneticPr fontId="4"/>
  </si>
  <si>
    <t>自立支援医療（育成医療）</t>
    <rPh sb="0" eb="2">
      <t>ジリツ</t>
    </rPh>
    <rPh sb="2" eb="4">
      <t>シエン</t>
    </rPh>
    <rPh sb="4" eb="6">
      <t>イリョウ</t>
    </rPh>
    <rPh sb="7" eb="9">
      <t>イクセイ</t>
    </rPh>
    <rPh sb="9" eb="11">
      <t>イリョウ</t>
    </rPh>
    <phoneticPr fontId="4"/>
  </si>
  <si>
    <t>養育医療</t>
    <rPh sb="0" eb="2">
      <t>ヨウイク</t>
    </rPh>
    <rPh sb="2" eb="4">
      <t>イリョウ</t>
    </rPh>
    <phoneticPr fontId="4"/>
  </si>
  <si>
    <t>療育医療</t>
    <rPh sb="0" eb="1">
      <t>リョウ</t>
    </rPh>
    <rPh sb="1" eb="2">
      <t>イク</t>
    </rPh>
    <rPh sb="2" eb="4">
      <t>イリョウ</t>
    </rPh>
    <phoneticPr fontId="4"/>
  </si>
  <si>
    <t>件数</t>
    <rPh sb="0" eb="2">
      <t>ケンスウ</t>
    </rPh>
    <phoneticPr fontId="4"/>
  </si>
  <si>
    <t>医療費</t>
    <rPh sb="0" eb="3">
      <t>イリョウヒ</t>
    </rPh>
    <phoneticPr fontId="4"/>
  </si>
  <si>
    <t>千円</t>
    <rPh sb="0" eb="2">
      <t>センエン</t>
    </rPh>
    <phoneticPr fontId="4"/>
  </si>
  <si>
    <t>　　１５（2003）</t>
    <phoneticPr fontId="4"/>
  </si>
  <si>
    <t>－</t>
    <phoneticPr fontId="4"/>
  </si>
  <si>
    <t>　　１６（2004）</t>
    <phoneticPr fontId="4"/>
  </si>
  <si>
    <t>－</t>
  </si>
  <si>
    <t>　　１７（2005）</t>
    <phoneticPr fontId="4"/>
  </si>
  <si>
    <t>　　１８（2006）</t>
    <phoneticPr fontId="4"/>
  </si>
  <si>
    <t>　　１９（2007）</t>
    <phoneticPr fontId="4"/>
  </si>
  <si>
    <t>　　２０（2008）</t>
    <phoneticPr fontId="4"/>
  </si>
  <si>
    <t>　　２１（2009）</t>
    <phoneticPr fontId="4"/>
  </si>
  <si>
    <t>　　２２（2010）</t>
    <phoneticPr fontId="4"/>
  </si>
  <si>
    <t>　　２３（2011）</t>
    <phoneticPr fontId="4"/>
  </si>
  <si>
    <t>　　２４（2012）</t>
    <phoneticPr fontId="4"/>
  </si>
  <si>
    <t>　　２５（2013）</t>
    <phoneticPr fontId="4"/>
  </si>
  <si>
    <t>　　２６（2014）</t>
    <phoneticPr fontId="4"/>
  </si>
  <si>
    <t>　　２７（2015）</t>
    <phoneticPr fontId="9"/>
  </si>
  <si>
    <t>　　２８（2016）</t>
    <phoneticPr fontId="4"/>
  </si>
  <si>
    <t>　　２９（2017）</t>
    <phoneticPr fontId="9"/>
  </si>
  <si>
    <t>　　３０（2018）</t>
    <phoneticPr fontId="9"/>
  </si>
  <si>
    <t>令和　元（2019）</t>
    <rPh sb="0" eb="2">
      <t>レイワ</t>
    </rPh>
    <rPh sb="3" eb="4">
      <t>ガン</t>
    </rPh>
    <phoneticPr fontId="9"/>
  </si>
  <si>
    <t>　　　２（2020）</t>
    <phoneticPr fontId="9"/>
  </si>
  <si>
    <t>注　1）　自立支援医療（育成医療）は身体に障害のある児童で治療効果の期待されるもの、養育医療は未熟児、療育医療は長期療養を必要と</t>
    <rPh sb="5" eb="7">
      <t>ジリツ</t>
    </rPh>
    <rPh sb="7" eb="9">
      <t>シエン</t>
    </rPh>
    <rPh sb="9" eb="11">
      <t>イリョウ</t>
    </rPh>
    <rPh sb="12" eb="14">
      <t>イクセイ</t>
    </rPh>
    <rPh sb="14" eb="16">
      <t>イリョウ</t>
    </rPh>
    <rPh sb="18" eb="20">
      <t>シンタイ</t>
    </rPh>
    <rPh sb="21" eb="23">
      <t>ショウガイ</t>
    </rPh>
    <rPh sb="26" eb="28">
      <t>ジドウ</t>
    </rPh>
    <rPh sb="29" eb="31">
      <t>チリョウ</t>
    </rPh>
    <rPh sb="31" eb="33">
      <t>コウカ</t>
    </rPh>
    <rPh sb="34" eb="36">
      <t>キタイ</t>
    </rPh>
    <rPh sb="42" eb="44">
      <t>ヨウイク</t>
    </rPh>
    <rPh sb="44" eb="46">
      <t>イリョウ</t>
    </rPh>
    <rPh sb="47" eb="50">
      <t>ミジュクジ</t>
    </rPh>
    <rPh sb="51" eb="52">
      <t>リョウ</t>
    </rPh>
    <rPh sb="52" eb="53">
      <t>イク</t>
    </rPh>
    <rPh sb="53" eb="55">
      <t>イリョウ</t>
    </rPh>
    <rPh sb="56" eb="58">
      <t>チョウキ</t>
    </rPh>
    <rPh sb="58" eb="60">
      <t>リョウヨウ</t>
    </rPh>
    <rPh sb="61" eb="63">
      <t>ヒツヨウ</t>
    </rPh>
    <phoneticPr fontId="4"/>
  </si>
  <si>
    <t>　　　 　する結核児童を対象に、医療費の自己負担額を所得に応じて公費負担する。</t>
    <rPh sb="20" eb="22">
      <t>ジコ</t>
    </rPh>
    <rPh sb="22" eb="25">
      <t>フタンガク</t>
    </rPh>
    <rPh sb="26" eb="28">
      <t>ショトク</t>
    </rPh>
    <rPh sb="29" eb="30">
      <t>オウ</t>
    </rPh>
    <rPh sb="32" eb="34">
      <t>コウヒ</t>
    </rPh>
    <rPh sb="34" eb="36">
      <t>フタン</t>
    </rPh>
    <phoneticPr fontId="4"/>
  </si>
  <si>
    <t>　　2)　 平成２４（2012）年度以前は岡山市分及び倉敷市分を含まない。ただし１３（2001）年度の自立支援医療及び療育医療は倉敷市分を</t>
    <rPh sb="6" eb="8">
      <t>ヘイセイ</t>
    </rPh>
    <rPh sb="16" eb="18">
      <t>ネンド</t>
    </rPh>
    <rPh sb="18" eb="20">
      <t>イゼン</t>
    </rPh>
    <rPh sb="21" eb="24">
      <t>オカヤマシ</t>
    </rPh>
    <rPh sb="24" eb="25">
      <t>ブン</t>
    </rPh>
    <rPh sb="25" eb="26">
      <t>オヨ</t>
    </rPh>
    <rPh sb="27" eb="30">
      <t>クラシキシ</t>
    </rPh>
    <rPh sb="30" eb="31">
      <t>ブン</t>
    </rPh>
    <rPh sb="32" eb="33">
      <t>フク</t>
    </rPh>
    <rPh sb="51" eb="53">
      <t>ジリツ</t>
    </rPh>
    <rPh sb="53" eb="55">
      <t>シエン</t>
    </rPh>
    <rPh sb="55" eb="57">
      <t>イリョウ</t>
    </rPh>
    <rPh sb="57" eb="58">
      <t>オヨ</t>
    </rPh>
    <rPh sb="59" eb="61">
      <t>リョウイク</t>
    </rPh>
    <rPh sb="61" eb="63">
      <t>イリョウ</t>
    </rPh>
    <phoneticPr fontId="4"/>
  </si>
  <si>
    <t>　含む。</t>
    <rPh sb="1" eb="2">
      <t>フク</t>
    </rPh>
    <phoneticPr fontId="9"/>
  </si>
  <si>
    <t>　　3)　 平成２５（2013）年度は岡山市分及び倉敷市分を含む。</t>
    <rPh sb="6" eb="8">
      <t>ヘイセイ</t>
    </rPh>
    <rPh sb="16" eb="18">
      <t>ネンド</t>
    </rPh>
    <rPh sb="19" eb="22">
      <t>オカヤマシ</t>
    </rPh>
    <rPh sb="22" eb="23">
      <t>ブン</t>
    </rPh>
    <rPh sb="23" eb="24">
      <t>オヨ</t>
    </rPh>
    <rPh sb="25" eb="28">
      <t>クラシキシ</t>
    </rPh>
    <rPh sb="28" eb="29">
      <t>ブン</t>
    </rPh>
    <rPh sb="30" eb="31">
      <t>フク</t>
    </rPh>
    <phoneticPr fontId="4"/>
  </si>
  <si>
    <t>資料　「岡山県の母子保健」</t>
    <rPh sb="4" eb="7">
      <t>オカヤマケン</t>
    </rPh>
    <rPh sb="8" eb="10">
      <t>ボシ</t>
    </rPh>
    <rPh sb="10" eb="12">
      <t>ホケン</t>
    </rPh>
    <phoneticPr fontId="4"/>
  </si>
  <si>
    <t>第８－14表　小児慢性特定疾患対策事業医療給付状況</t>
    <rPh sb="7" eb="9">
      <t>ショウニ</t>
    </rPh>
    <rPh sb="9" eb="11">
      <t>マンセイ</t>
    </rPh>
    <rPh sb="11" eb="13">
      <t>トクテイ</t>
    </rPh>
    <rPh sb="13" eb="15">
      <t>シッカン</t>
    </rPh>
    <rPh sb="15" eb="17">
      <t>タイサク</t>
    </rPh>
    <rPh sb="17" eb="19">
      <t>ジギョウ</t>
    </rPh>
    <rPh sb="19" eb="21">
      <t>イリョウ</t>
    </rPh>
    <rPh sb="21" eb="23">
      <t>キュウフ</t>
    </rPh>
    <rPh sb="23" eb="25">
      <t>ジョウキョウ</t>
    </rPh>
    <phoneticPr fontId="4"/>
  </si>
  <si>
    <t>令和２（2020）年度</t>
    <rPh sb="0" eb="2">
      <t>レイワ</t>
    </rPh>
    <rPh sb="9" eb="11">
      <t>ネンド</t>
    </rPh>
    <phoneticPr fontId="4"/>
  </si>
  <si>
    <t>疾患群名</t>
    <rPh sb="0" eb="2">
      <t>シッカン</t>
    </rPh>
    <rPh sb="2" eb="3">
      <t>グン</t>
    </rPh>
    <rPh sb="3" eb="4">
      <t>メイ</t>
    </rPh>
    <phoneticPr fontId="4"/>
  </si>
  <si>
    <t>対　象
実人員</t>
    <rPh sb="0" eb="3">
      <t>タイショウ</t>
    </rPh>
    <rPh sb="4" eb="7">
      <t>ジツジンイン</t>
    </rPh>
    <phoneticPr fontId="4"/>
  </si>
  <si>
    <t>公費負担額</t>
    <rPh sb="0" eb="2">
      <t>コウヒ</t>
    </rPh>
    <rPh sb="2" eb="5">
      <t>フタンガク</t>
    </rPh>
    <phoneticPr fontId="4"/>
  </si>
  <si>
    <t>悪性新生物</t>
    <rPh sb="0" eb="2">
      <t>アクセイ</t>
    </rPh>
    <rPh sb="2" eb="5">
      <t>シンセイブツ</t>
    </rPh>
    <phoneticPr fontId="4"/>
  </si>
  <si>
    <t>血液疾患</t>
    <rPh sb="0" eb="2">
      <t>ケツエキ</t>
    </rPh>
    <rPh sb="2" eb="4">
      <t>シッカン</t>
    </rPh>
    <phoneticPr fontId="4"/>
  </si>
  <si>
    <t>慢性腎疾患</t>
    <rPh sb="0" eb="2">
      <t>マンセイ</t>
    </rPh>
    <rPh sb="2" eb="5">
      <t>ジンシッカン</t>
    </rPh>
    <phoneticPr fontId="4"/>
  </si>
  <si>
    <t>免疫疾患</t>
    <rPh sb="0" eb="2">
      <t>メンエキ</t>
    </rPh>
    <rPh sb="2" eb="4">
      <t>シッカン</t>
    </rPh>
    <phoneticPr fontId="4"/>
  </si>
  <si>
    <t>慢性呼吸器疾患</t>
    <rPh sb="0" eb="2">
      <t>マンセイ</t>
    </rPh>
    <rPh sb="2" eb="5">
      <t>コキュウキ</t>
    </rPh>
    <rPh sb="5" eb="7">
      <t>シッカン</t>
    </rPh>
    <phoneticPr fontId="4"/>
  </si>
  <si>
    <t>神経・筋疾患</t>
    <rPh sb="0" eb="2">
      <t>シンケイ</t>
    </rPh>
    <rPh sb="3" eb="4">
      <t>キン</t>
    </rPh>
    <rPh sb="4" eb="6">
      <t>シッカン</t>
    </rPh>
    <phoneticPr fontId="4"/>
  </si>
  <si>
    <t>慢性心疾患</t>
    <rPh sb="0" eb="2">
      <t>マンセイ</t>
    </rPh>
    <rPh sb="2" eb="5">
      <t>シンシッカン</t>
    </rPh>
    <phoneticPr fontId="4"/>
  </si>
  <si>
    <t>慢性消化器疾患</t>
    <rPh sb="0" eb="2">
      <t>マンセイ</t>
    </rPh>
    <rPh sb="2" eb="5">
      <t>ショウカキ</t>
    </rPh>
    <rPh sb="5" eb="7">
      <t>シッカン</t>
    </rPh>
    <phoneticPr fontId="4"/>
  </si>
  <si>
    <t>内分泌疾患</t>
    <rPh sb="0" eb="3">
      <t>ナイブンピツ</t>
    </rPh>
    <rPh sb="3" eb="5">
      <t>シッカン</t>
    </rPh>
    <phoneticPr fontId="4"/>
  </si>
  <si>
    <t>染色体又は遺伝子に変化を伴う症候群</t>
    <rPh sb="0" eb="3">
      <t>センショクタイ</t>
    </rPh>
    <rPh sb="3" eb="4">
      <t>マタ</t>
    </rPh>
    <rPh sb="5" eb="8">
      <t>イデンシ</t>
    </rPh>
    <rPh sb="9" eb="11">
      <t>ヘンカ</t>
    </rPh>
    <rPh sb="12" eb="13">
      <t>トモナ</t>
    </rPh>
    <rPh sb="14" eb="17">
      <t>ショウコウグン</t>
    </rPh>
    <phoneticPr fontId="4"/>
  </si>
  <si>
    <t>膠原病</t>
    <rPh sb="0" eb="3">
      <t>コウゲンビョウ</t>
    </rPh>
    <phoneticPr fontId="4"/>
  </si>
  <si>
    <t>皮膚疾患</t>
    <phoneticPr fontId="4"/>
  </si>
  <si>
    <t>糖尿病</t>
    <rPh sb="0" eb="2">
      <t>トウニョウ</t>
    </rPh>
    <rPh sb="2" eb="3">
      <t>ビョウ</t>
    </rPh>
    <phoneticPr fontId="4"/>
  </si>
  <si>
    <t>骨系統疾患</t>
    <rPh sb="0" eb="1">
      <t>コツ</t>
    </rPh>
    <rPh sb="1" eb="3">
      <t>ケイトウ</t>
    </rPh>
    <rPh sb="3" eb="5">
      <t>シッカン</t>
    </rPh>
    <phoneticPr fontId="9"/>
  </si>
  <si>
    <t>先天性代謝異常</t>
    <rPh sb="0" eb="3">
      <t>センテンセイ</t>
    </rPh>
    <rPh sb="3" eb="5">
      <t>タイシャ</t>
    </rPh>
    <rPh sb="5" eb="7">
      <t>イジョウ</t>
    </rPh>
    <phoneticPr fontId="4"/>
  </si>
  <si>
    <t>脈管系疾患</t>
    <rPh sb="0" eb="2">
      <t>ミャッカン</t>
    </rPh>
    <rPh sb="2" eb="3">
      <t>ケイ</t>
    </rPh>
    <rPh sb="3" eb="5">
      <t>シッカン</t>
    </rPh>
    <phoneticPr fontId="9"/>
  </si>
  <si>
    <t>計</t>
    <rPh sb="0" eb="1">
      <t>ケイ</t>
    </rPh>
    <phoneticPr fontId="4"/>
  </si>
  <si>
    <t>注　1）　小児の療養が長期にわたる１６疾患群を対象に、医療費の自己負担額を所得に応じて公費負担する。</t>
    <rPh sb="5" eb="7">
      <t>ショウニ</t>
    </rPh>
    <rPh sb="8" eb="10">
      <t>リョウヨウ</t>
    </rPh>
    <rPh sb="11" eb="13">
      <t>チョウキ</t>
    </rPh>
    <rPh sb="19" eb="21">
      <t>シッカン</t>
    </rPh>
    <rPh sb="21" eb="22">
      <t>グン</t>
    </rPh>
    <rPh sb="23" eb="25">
      <t>タイショウ</t>
    </rPh>
    <rPh sb="27" eb="30">
      <t>イリョウヒ</t>
    </rPh>
    <rPh sb="31" eb="33">
      <t>ジコ</t>
    </rPh>
    <rPh sb="33" eb="36">
      <t>フタンガク</t>
    </rPh>
    <rPh sb="37" eb="39">
      <t>ショトク</t>
    </rPh>
    <rPh sb="40" eb="41">
      <t>オウ</t>
    </rPh>
    <rPh sb="43" eb="45">
      <t>コウヒ</t>
    </rPh>
    <rPh sb="45" eb="47">
      <t>フタン</t>
    </rPh>
    <phoneticPr fontId="4"/>
  </si>
  <si>
    <t xml:space="preserve">    2) 　岡山市、倉敷市分を含まない。</t>
    <rPh sb="8" eb="11">
      <t>オカヤマシ</t>
    </rPh>
    <rPh sb="12" eb="15">
      <t>クラシキシ</t>
    </rPh>
    <rPh sb="15" eb="16">
      <t>ブン</t>
    </rPh>
    <rPh sb="17" eb="18">
      <t>フク</t>
    </rPh>
    <phoneticPr fontId="4"/>
  </si>
  <si>
    <t>第８－15表　先天性代謝異常等検査件数</t>
    <rPh sb="7" eb="10">
      <t>センテンセイ</t>
    </rPh>
    <rPh sb="10" eb="12">
      <t>タイシャ</t>
    </rPh>
    <rPh sb="12" eb="14">
      <t>イジョウ</t>
    </rPh>
    <rPh sb="14" eb="15">
      <t>トウ</t>
    </rPh>
    <rPh sb="15" eb="17">
      <t>ケンサ</t>
    </rPh>
    <rPh sb="17" eb="19">
      <t>ケンスウ</t>
    </rPh>
    <phoneticPr fontId="4"/>
  </si>
  <si>
    <t>検査数</t>
    <rPh sb="0" eb="2">
      <t>ケンサ</t>
    </rPh>
    <rPh sb="2" eb="3">
      <t>スウ</t>
    </rPh>
    <phoneticPr fontId="4"/>
  </si>
  <si>
    <t>陽　　性</t>
    <rPh sb="0" eb="4">
      <t>ヨウセイ</t>
    </rPh>
    <phoneticPr fontId="4"/>
  </si>
  <si>
    <t>患　　者</t>
    <rPh sb="0" eb="4">
      <t>カンジャ</t>
    </rPh>
    <phoneticPr fontId="4"/>
  </si>
  <si>
    <t>クレチン症</t>
    <rPh sb="4" eb="5">
      <t>ショウ</t>
    </rPh>
    <phoneticPr fontId="4"/>
  </si>
  <si>
    <t>注　1)　先天性代謝異常検査には先天性副腎過形成症についての検査を含む。</t>
    <rPh sb="0" eb="1">
      <t>チュウ</t>
    </rPh>
    <phoneticPr fontId="4"/>
  </si>
  <si>
    <t>　　2） 先天性代謝異常検査には県外分（県内で生まれたもの）を含む。</t>
    <phoneticPr fontId="4"/>
  </si>
  <si>
    <t>第８－16表　歯科検診・保健指導実施状況，対象者・実施主体別</t>
    <rPh sb="7" eb="9">
      <t>シカ</t>
    </rPh>
    <rPh sb="9" eb="11">
      <t>ケンシン</t>
    </rPh>
    <rPh sb="12" eb="14">
      <t>ホケン</t>
    </rPh>
    <rPh sb="14" eb="16">
      <t>シドウ</t>
    </rPh>
    <rPh sb="16" eb="18">
      <t>ジッシ</t>
    </rPh>
    <rPh sb="18" eb="20">
      <t>ジョウキョウ</t>
    </rPh>
    <rPh sb="21" eb="23">
      <t>タイショウ</t>
    </rPh>
    <rPh sb="23" eb="24">
      <t>シャ</t>
    </rPh>
    <phoneticPr fontId="4"/>
  </si>
  <si>
    <t>総　　数</t>
    <rPh sb="0" eb="4">
      <t>ソウスウ</t>
    </rPh>
    <phoneticPr fontId="4"/>
  </si>
  <si>
    <t>個別</t>
    <rPh sb="0" eb="2">
      <t>コベツ</t>
    </rPh>
    <phoneticPr fontId="4"/>
  </si>
  <si>
    <t>集団</t>
    <rPh sb="0" eb="2">
      <t>シュウダン</t>
    </rPh>
    <phoneticPr fontId="4"/>
  </si>
  <si>
    <t>個　別</t>
    <rPh sb="0" eb="3">
      <t>コベツ</t>
    </rPh>
    <phoneticPr fontId="4"/>
  </si>
  <si>
    <t>集　団</t>
    <rPh sb="0" eb="3">
      <t>シュウダン</t>
    </rPh>
    <phoneticPr fontId="4"/>
  </si>
  <si>
    <t>妊産婦</t>
    <rPh sb="0" eb="3">
      <t>ニンサンプ</t>
    </rPh>
    <phoneticPr fontId="4"/>
  </si>
  <si>
    <t>乳幼児</t>
    <rPh sb="0" eb="3">
      <t>ニュウヨウジ</t>
    </rPh>
    <phoneticPr fontId="4"/>
  </si>
  <si>
    <t>注　1）　本表は、保健所もしくは市町村が実施した歯科検診・保健指導の受診延人員について計上している。</t>
    <rPh sb="24" eb="26">
      <t>シカ</t>
    </rPh>
    <rPh sb="26" eb="28">
      <t>ケンシン</t>
    </rPh>
    <rPh sb="29" eb="31">
      <t>ホケン</t>
    </rPh>
    <rPh sb="31" eb="33">
      <t>シドウ</t>
    </rPh>
    <rPh sb="34" eb="36">
      <t>ジュシン</t>
    </rPh>
    <rPh sb="36" eb="37">
      <t>ノ</t>
    </rPh>
    <rPh sb="37" eb="39">
      <t>ジンイン</t>
    </rPh>
    <phoneticPr fontId="4"/>
  </si>
  <si>
    <t>　　2）　医療機関等に委託したものを含む。なお，老人保健法に基づくものは含まない。</t>
    <rPh sb="5" eb="7">
      <t>イリョウ</t>
    </rPh>
    <rPh sb="7" eb="9">
      <t>キカン</t>
    </rPh>
    <rPh sb="9" eb="10">
      <t>トウ</t>
    </rPh>
    <rPh sb="11" eb="13">
      <t>イタク</t>
    </rPh>
    <rPh sb="18" eb="19">
      <t>フク</t>
    </rPh>
    <rPh sb="24" eb="26">
      <t>ロウジン</t>
    </rPh>
    <rPh sb="26" eb="29">
      <t>ホケンホウ</t>
    </rPh>
    <rPh sb="30" eb="31">
      <t>モト</t>
    </rPh>
    <rPh sb="36" eb="37">
      <t>フク</t>
    </rPh>
    <phoneticPr fontId="4"/>
  </si>
  <si>
    <t>　  3）　市町村が保健所へ委託したもの及び援助を受けて実施したものについては、市町村に計上している。　</t>
    <phoneticPr fontId="4"/>
  </si>
  <si>
    <t>　  4）　総数保健所には岡山市保健所、倉敷市保健所を含まない。</t>
    <phoneticPr fontId="4"/>
  </si>
  <si>
    <t xml:space="preserve">    5）　総数市町村には岡山市、倉敷市を含まない。</t>
    <phoneticPr fontId="4"/>
  </si>
  <si>
    <t>資料　「地域保健・健康増進事業報告」（厚生労働省）</t>
    <rPh sb="9" eb="11">
      <t>ケンコウ</t>
    </rPh>
    <rPh sb="11" eb="13">
      <t>ゾウシン</t>
    </rPh>
    <rPh sb="13" eb="15">
      <t>ジギョウ</t>
    </rPh>
    <rPh sb="19" eb="21">
      <t>コウセイ</t>
    </rPh>
    <rPh sb="21" eb="24">
      <t>ロウドウショウ</t>
    </rPh>
    <phoneticPr fontId="4"/>
  </si>
  <si>
    <t>第８－17表　定期予防接種者数，対象疾病・保健所別</t>
    <rPh sb="7" eb="9">
      <t>テイキ</t>
    </rPh>
    <rPh sb="9" eb="11">
      <t>ヨボウ</t>
    </rPh>
    <rPh sb="11" eb="13">
      <t>セッシュ</t>
    </rPh>
    <rPh sb="13" eb="14">
      <t>シャ</t>
    </rPh>
    <rPh sb="14" eb="15">
      <t>スウ</t>
    </rPh>
    <rPh sb="16" eb="18">
      <t>タイショウ</t>
    </rPh>
    <rPh sb="18" eb="20">
      <t>シッペイ</t>
    </rPh>
    <rPh sb="21" eb="24">
      <t>ホケンジョ</t>
    </rPh>
    <rPh sb="24" eb="25">
      <t>ベツ</t>
    </rPh>
    <phoneticPr fontId="4"/>
  </si>
  <si>
    <t>総計</t>
    <rPh sb="0" eb="2">
      <t>ソウケイ</t>
    </rPh>
    <phoneticPr fontId="4"/>
  </si>
  <si>
    <t>岡山市</t>
    <rPh sb="0" eb="2">
      <t>オカヤマ</t>
    </rPh>
    <rPh sb="2" eb="3">
      <t>シ</t>
    </rPh>
    <phoneticPr fontId="4"/>
  </si>
  <si>
    <t>沈降精製百日せきジフテリア破傷風
混合ワクチン使用（ＤＰＴ）第１期</t>
    <rPh sb="0" eb="2">
      <t>チンコウ</t>
    </rPh>
    <rPh sb="2" eb="4">
      <t>セイセイ</t>
    </rPh>
    <rPh sb="4" eb="6">
      <t>ヒャクニチ</t>
    </rPh>
    <rPh sb="13" eb="16">
      <t>ハショウフウ</t>
    </rPh>
    <rPh sb="17" eb="19">
      <t>コンゴウ</t>
    </rPh>
    <rPh sb="23" eb="25">
      <t>シヨウ</t>
    </rPh>
    <phoneticPr fontId="4"/>
  </si>
  <si>
    <t>沈降精製百日せきジフテリア破傷風混合ワクチン使用（ＤＰＴ）        第１期</t>
    <rPh sb="0" eb="2">
      <t>チンコウ</t>
    </rPh>
    <rPh sb="2" eb="4">
      <t>セイセイ</t>
    </rPh>
    <rPh sb="4" eb="6">
      <t>ヒャクニチ</t>
    </rPh>
    <rPh sb="13" eb="16">
      <t>ハショウフウ</t>
    </rPh>
    <rPh sb="16" eb="18">
      <t>コンゴウ</t>
    </rPh>
    <rPh sb="22" eb="24">
      <t>シヨウ</t>
    </rPh>
    <phoneticPr fontId="4"/>
  </si>
  <si>
    <t>初回接種</t>
    <rPh sb="0" eb="2">
      <t>ショカイ</t>
    </rPh>
    <rPh sb="2" eb="4">
      <t>セッシュ</t>
    </rPh>
    <phoneticPr fontId="4"/>
  </si>
  <si>
    <t>第１回</t>
    <rPh sb="0" eb="1">
      <t>ダイ</t>
    </rPh>
    <rPh sb="2" eb="3">
      <t>カイ</t>
    </rPh>
    <phoneticPr fontId="4"/>
  </si>
  <si>
    <t>第２回</t>
    <rPh sb="0" eb="1">
      <t>ダイ</t>
    </rPh>
    <rPh sb="2" eb="3">
      <t>カイ</t>
    </rPh>
    <phoneticPr fontId="4"/>
  </si>
  <si>
    <t>第３回</t>
    <rPh sb="0" eb="1">
      <t>ダイ</t>
    </rPh>
    <rPh sb="2" eb="3">
      <t>カイ</t>
    </rPh>
    <phoneticPr fontId="4"/>
  </si>
  <si>
    <t>追加接種</t>
    <rPh sb="0" eb="2">
      <t>ツイカ</t>
    </rPh>
    <rPh sb="2" eb="4">
      <t>セッシュ</t>
    </rPh>
    <phoneticPr fontId="4"/>
  </si>
  <si>
    <t>沈降ジフテリア破傷風混合トキソイド使用(ＤＴ)第２期</t>
    <rPh sb="23" eb="24">
      <t>ダイ</t>
    </rPh>
    <rPh sb="25" eb="26">
      <t>キ</t>
    </rPh>
    <phoneticPr fontId="4"/>
  </si>
  <si>
    <t>不活化ポリオワクチン（ＩＰＶ）　1)　</t>
    <phoneticPr fontId="4"/>
  </si>
  <si>
    <t>沈降精製百日せきジフテリア破傷風不活化ポリオ混合ワクチン（ＤＰＴ－ＩＰＶ）　2)</t>
    <rPh sb="0" eb="2">
      <t>チンコウ</t>
    </rPh>
    <rPh sb="2" eb="4">
      <t>セイセイ</t>
    </rPh>
    <rPh sb="4" eb="6">
      <t>ヒャクニチ</t>
    </rPh>
    <rPh sb="13" eb="16">
      <t>ハショウフウ</t>
    </rPh>
    <rPh sb="16" eb="19">
      <t>フカツカ</t>
    </rPh>
    <rPh sb="22" eb="24">
      <t>コンゴウ</t>
    </rPh>
    <phoneticPr fontId="4"/>
  </si>
  <si>
    <t>日　 本　 脳　 炎</t>
    <rPh sb="0" eb="1">
      <t>ヒ</t>
    </rPh>
    <rPh sb="3" eb="4">
      <t>ホン</t>
    </rPh>
    <rPh sb="6" eb="7">
      <t>ノウ</t>
    </rPh>
    <rPh sb="9" eb="10">
      <t>ホノオ</t>
    </rPh>
    <phoneticPr fontId="4"/>
  </si>
  <si>
    <t>第１期</t>
    <rPh sb="0" eb="1">
      <t>ダイ</t>
    </rPh>
    <rPh sb="2" eb="3">
      <t>キ</t>
    </rPh>
    <phoneticPr fontId="4"/>
  </si>
  <si>
    <t>第２期</t>
    <rPh sb="0" eb="1">
      <t>ダイ</t>
    </rPh>
    <rPh sb="2" eb="3">
      <t>キ</t>
    </rPh>
    <phoneticPr fontId="4"/>
  </si>
  <si>
    <t>麻しん・風しん
（混合）</t>
    <rPh sb="0" eb="1">
      <t>マ</t>
    </rPh>
    <rPh sb="4" eb="5">
      <t>フウ</t>
    </rPh>
    <rPh sb="10" eb="12">
      <t>コンゴウ</t>
    </rPh>
    <phoneticPr fontId="4"/>
  </si>
  <si>
    <t>麻しん
（単抗原のみ）</t>
    <rPh sb="0" eb="1">
      <t>マ</t>
    </rPh>
    <rPh sb="6" eb="7">
      <t>タン</t>
    </rPh>
    <rPh sb="7" eb="9">
      <t>コウゲン</t>
    </rPh>
    <phoneticPr fontId="4"/>
  </si>
  <si>
    <t>風しん
（単抗原のみ）</t>
    <rPh sb="0" eb="1">
      <t>カゼ</t>
    </rPh>
    <rPh sb="6" eb="7">
      <t>タン</t>
    </rPh>
    <rPh sb="7" eb="9">
      <t>コウゲン</t>
    </rPh>
    <phoneticPr fontId="4"/>
  </si>
  <si>
    <t>インフルエンザ</t>
    <phoneticPr fontId="4"/>
  </si>
  <si>
    <t>注）1　「不活化ポリオワクチン(ＩＰＶ)」は、平成24（2012）年9月1日より定期接種に使用するワクチンが生ワクチン(ＯＰＶ)から不活化ワクチン(ＩＰＶ)に変わり、接種回数が</t>
    <phoneticPr fontId="4"/>
  </si>
  <si>
    <t>　　　変更された。</t>
    <rPh sb="3" eb="5">
      <t>ヘンコウ</t>
    </rPh>
    <phoneticPr fontId="4"/>
  </si>
  <si>
    <t>　　2　ジフテリア、百日せき、急性灰白髄炎及び破傷風について同時に行う第1期の予防接種は、沈降精製百日せきジフテリア破傷風不活化ポリオ混合ワクチンを使用する。</t>
    <phoneticPr fontId="4"/>
  </si>
  <si>
    <t>　　　当ワクチンは、平成24（2012）年11月1日より定期接種での使用が開始された。</t>
    <phoneticPr fontId="4"/>
  </si>
  <si>
    <t>　　3  予防接種法により市町村が実施した定期の予防接種について、保健所への報告に基づき計上。</t>
    <rPh sb="5" eb="7">
      <t>ヨボウ</t>
    </rPh>
    <rPh sb="7" eb="10">
      <t>セッシュホウ</t>
    </rPh>
    <rPh sb="13" eb="16">
      <t>シチョウソン</t>
    </rPh>
    <rPh sb="17" eb="19">
      <t>ジッシ</t>
    </rPh>
    <rPh sb="21" eb="23">
      <t>テイキ</t>
    </rPh>
    <rPh sb="24" eb="26">
      <t>ヨボウ</t>
    </rPh>
    <rPh sb="26" eb="28">
      <t>セッシュ</t>
    </rPh>
    <rPh sb="33" eb="36">
      <t>ホケンジョ</t>
    </rPh>
    <rPh sb="38" eb="40">
      <t>ホウコク</t>
    </rPh>
    <rPh sb="41" eb="42">
      <t>モト</t>
    </rPh>
    <rPh sb="44" eb="46">
      <t>ケイジョウ</t>
    </rPh>
    <phoneticPr fontId="4"/>
  </si>
  <si>
    <t>　  4　岡山市、倉敷市分は一括計上。</t>
    <rPh sb="5" eb="7">
      <t>オカヤマ</t>
    </rPh>
    <rPh sb="7" eb="8">
      <t>シ</t>
    </rPh>
    <rPh sb="9" eb="12">
      <t>クラシキシ</t>
    </rPh>
    <rPh sb="12" eb="13">
      <t>ブン</t>
    </rPh>
    <rPh sb="14" eb="16">
      <t>イッカツ</t>
    </rPh>
    <rPh sb="16" eb="18">
      <t>ケイジョウ</t>
    </rPh>
    <phoneticPr fontId="4"/>
  </si>
  <si>
    <t>　　5　年齢階級別の計数が不詳の市町村があるため、総数と年齢階級別の計が一致しない場合がある。</t>
    <rPh sb="4" eb="6">
      <t>ネンレイ</t>
    </rPh>
    <rPh sb="6" eb="8">
      <t>カイキュウ</t>
    </rPh>
    <rPh sb="8" eb="9">
      <t>ベツ</t>
    </rPh>
    <rPh sb="10" eb="12">
      <t>ケイスウ</t>
    </rPh>
    <rPh sb="13" eb="15">
      <t>フショウ</t>
    </rPh>
    <rPh sb="16" eb="19">
      <t>シチョウソン</t>
    </rPh>
    <rPh sb="25" eb="27">
      <t>ソウスウ</t>
    </rPh>
    <rPh sb="28" eb="30">
      <t>ネンレイ</t>
    </rPh>
    <rPh sb="30" eb="32">
      <t>カイキュウ</t>
    </rPh>
    <rPh sb="32" eb="33">
      <t>ベツ</t>
    </rPh>
    <rPh sb="34" eb="35">
      <t>ケイ</t>
    </rPh>
    <rPh sb="36" eb="38">
      <t>イッチ</t>
    </rPh>
    <rPh sb="41" eb="43">
      <t>バアイ</t>
    </rPh>
    <phoneticPr fontId="4"/>
  </si>
  <si>
    <t>第８－18表　地方衛生研究所における衛生検査件数，検査の種類別</t>
    <rPh sb="7" eb="9">
      <t>チホウ</t>
    </rPh>
    <rPh sb="9" eb="11">
      <t>エイセイ</t>
    </rPh>
    <rPh sb="11" eb="14">
      <t>ケンキュウショ</t>
    </rPh>
    <rPh sb="18" eb="20">
      <t>エイセイ</t>
    </rPh>
    <rPh sb="20" eb="22">
      <t>ケンサ</t>
    </rPh>
    <rPh sb="22" eb="24">
      <t>ケンスウ</t>
    </rPh>
    <rPh sb="25" eb="27">
      <t>ケンサ</t>
    </rPh>
    <rPh sb="28" eb="31">
      <t>シュルイベツ</t>
    </rPh>
    <phoneticPr fontId="4"/>
  </si>
  <si>
    <t>区　　　　　　分</t>
    <rPh sb="0" eb="8">
      <t>クブン</t>
    </rPh>
    <phoneticPr fontId="4"/>
  </si>
  <si>
    <t>件　 数</t>
    <rPh sb="0" eb="4">
      <t>ケンスウ</t>
    </rPh>
    <phoneticPr fontId="4"/>
  </si>
  <si>
    <t>医療品・家庭用品等検査</t>
    <rPh sb="0" eb="2">
      <t>イリョウ</t>
    </rPh>
    <rPh sb="2" eb="3">
      <t>ヒン</t>
    </rPh>
    <rPh sb="4" eb="6">
      <t>カテイ</t>
    </rPh>
    <rPh sb="6" eb="8">
      <t>ヨウヒン</t>
    </rPh>
    <rPh sb="8" eb="9">
      <t>トウ</t>
    </rPh>
    <rPh sb="9" eb="11">
      <t>ケンサ</t>
    </rPh>
    <phoneticPr fontId="4"/>
  </si>
  <si>
    <t>医薬品</t>
    <rPh sb="0" eb="3">
      <t>イヤクヒン</t>
    </rPh>
    <phoneticPr fontId="4"/>
  </si>
  <si>
    <t>結核</t>
    <rPh sb="0" eb="2">
      <t>ケッカク</t>
    </rPh>
    <phoneticPr fontId="4"/>
  </si>
  <si>
    <t>医薬部外品</t>
    <rPh sb="0" eb="2">
      <t>イヤク</t>
    </rPh>
    <rPh sb="2" eb="4">
      <t>ブガイ</t>
    </rPh>
    <rPh sb="4" eb="5">
      <t>ヒン</t>
    </rPh>
    <phoneticPr fontId="4"/>
  </si>
  <si>
    <t>分離・同定・検出</t>
    <rPh sb="0" eb="2">
      <t>ブンリ</t>
    </rPh>
    <rPh sb="3" eb="5">
      <t>ドウテイ</t>
    </rPh>
    <rPh sb="6" eb="8">
      <t>ケンシュツ</t>
    </rPh>
    <phoneticPr fontId="4"/>
  </si>
  <si>
    <t>化粧品</t>
    <rPh sb="0" eb="3">
      <t>ケショウヒン</t>
    </rPh>
    <phoneticPr fontId="4"/>
  </si>
  <si>
    <t>核酸検査</t>
    <rPh sb="0" eb="2">
      <t>カクサン</t>
    </rPh>
    <rPh sb="2" eb="4">
      <t>ケンサ</t>
    </rPh>
    <phoneticPr fontId="4"/>
  </si>
  <si>
    <t>医療機器</t>
    <rPh sb="0" eb="2">
      <t>イリョウ</t>
    </rPh>
    <rPh sb="2" eb="4">
      <t>キキ</t>
    </rPh>
    <phoneticPr fontId="4"/>
  </si>
  <si>
    <t>化学療法剤に対する耐性検査</t>
    <rPh sb="0" eb="2">
      <t>カガク</t>
    </rPh>
    <rPh sb="2" eb="4">
      <t>リョウホウ</t>
    </rPh>
    <rPh sb="4" eb="5">
      <t>ザイ</t>
    </rPh>
    <rPh sb="6" eb="7">
      <t>タイ</t>
    </rPh>
    <rPh sb="9" eb="11">
      <t>タイセイ</t>
    </rPh>
    <rPh sb="11" eb="13">
      <t>ケンサ</t>
    </rPh>
    <phoneticPr fontId="4"/>
  </si>
  <si>
    <t>毒劇物</t>
    <rPh sb="0" eb="1">
      <t>ドク</t>
    </rPh>
    <rPh sb="1" eb="3">
      <t>ゲキブツ</t>
    </rPh>
    <phoneticPr fontId="4"/>
  </si>
  <si>
    <t>性病</t>
    <rPh sb="0" eb="2">
      <t>セイビョウ</t>
    </rPh>
    <phoneticPr fontId="4"/>
  </si>
  <si>
    <t>家庭用品</t>
    <rPh sb="0" eb="2">
      <t>カテイ</t>
    </rPh>
    <rPh sb="2" eb="4">
      <t>ヨウヒン</t>
    </rPh>
    <phoneticPr fontId="4"/>
  </si>
  <si>
    <t>梅毒</t>
    <rPh sb="0" eb="2">
      <t>バイドク</t>
    </rPh>
    <phoneticPr fontId="4"/>
  </si>
  <si>
    <t>その他</t>
    <rPh sb="0" eb="3">
      <t>ソノタ</t>
    </rPh>
    <phoneticPr fontId="4"/>
  </si>
  <si>
    <t>栄養関係検査</t>
    <rPh sb="0" eb="2">
      <t>エイヨウ</t>
    </rPh>
    <rPh sb="2" eb="4">
      <t>カンケイ</t>
    </rPh>
    <rPh sb="4" eb="6">
      <t>ケンサ</t>
    </rPh>
    <phoneticPr fontId="4"/>
  </si>
  <si>
    <t>ウイルス・リケッチア等検査</t>
    <rPh sb="10" eb="11">
      <t>トウ</t>
    </rPh>
    <rPh sb="11" eb="13">
      <t>ケンサ</t>
    </rPh>
    <phoneticPr fontId="4"/>
  </si>
  <si>
    <t>水道等水質検査</t>
    <rPh sb="0" eb="2">
      <t>スイドウ</t>
    </rPh>
    <rPh sb="2" eb="3">
      <t>トウ</t>
    </rPh>
    <rPh sb="3" eb="5">
      <t>スイシツ</t>
    </rPh>
    <rPh sb="5" eb="7">
      <t>ケンサ</t>
    </rPh>
    <phoneticPr fontId="4"/>
  </si>
  <si>
    <t>水道原水</t>
    <rPh sb="0" eb="2">
      <t>スイドウ</t>
    </rPh>
    <rPh sb="2" eb="3">
      <t>ゲン</t>
    </rPh>
    <rPh sb="3" eb="4">
      <t>スイ</t>
    </rPh>
    <phoneticPr fontId="4"/>
  </si>
  <si>
    <t>ウイルス</t>
    <phoneticPr fontId="4"/>
  </si>
  <si>
    <t>細菌学的検査</t>
    <rPh sb="0" eb="3">
      <t>サイキンガク</t>
    </rPh>
    <rPh sb="3" eb="4">
      <t>テキ</t>
    </rPh>
    <rPh sb="4" eb="6">
      <t>ケンサ</t>
    </rPh>
    <phoneticPr fontId="4"/>
  </si>
  <si>
    <t>リケッチア</t>
    <phoneticPr fontId="4"/>
  </si>
  <si>
    <t>理化学的検査</t>
    <rPh sb="0" eb="3">
      <t>リカガク</t>
    </rPh>
    <rPh sb="3" eb="4">
      <t>テキ</t>
    </rPh>
    <rPh sb="4" eb="6">
      <t>ケンサ</t>
    </rPh>
    <phoneticPr fontId="4"/>
  </si>
  <si>
    <t>クラミジア・マイコプラズマ</t>
    <phoneticPr fontId="4"/>
  </si>
  <si>
    <t>生物学的検査</t>
    <rPh sb="0" eb="2">
      <t>セイブツ</t>
    </rPh>
    <rPh sb="2" eb="4">
      <t>ガクテキ</t>
    </rPh>
    <rPh sb="4" eb="6">
      <t>ケンサ</t>
    </rPh>
    <phoneticPr fontId="4"/>
  </si>
  <si>
    <t>抗体検査</t>
    <rPh sb="0" eb="2">
      <t>コウタイ</t>
    </rPh>
    <rPh sb="2" eb="4">
      <t>ケンサ</t>
    </rPh>
    <phoneticPr fontId="4"/>
  </si>
  <si>
    <t>飲料水</t>
    <rPh sb="0" eb="3">
      <t>インリョウスイスイ</t>
    </rPh>
    <phoneticPr fontId="4"/>
  </si>
  <si>
    <t>利用水（プール水等を含む）</t>
    <rPh sb="0" eb="2">
      <t>リヨウ</t>
    </rPh>
    <rPh sb="2" eb="3">
      <t>スイトウ</t>
    </rPh>
    <rPh sb="7" eb="8">
      <t>スイ</t>
    </rPh>
    <rPh sb="8" eb="9">
      <t>トウ</t>
    </rPh>
    <rPh sb="10" eb="11">
      <t>フク</t>
    </rPh>
    <phoneticPr fontId="4"/>
  </si>
  <si>
    <t>病原微生物の動物試験</t>
    <rPh sb="0" eb="2">
      <t>ビョウゲン</t>
    </rPh>
    <rPh sb="2" eb="5">
      <t>ビセイブツ</t>
    </rPh>
    <rPh sb="6" eb="8">
      <t>ドウブツ</t>
    </rPh>
    <rPh sb="8" eb="10">
      <t>シケン</t>
    </rPh>
    <phoneticPr fontId="4"/>
  </si>
  <si>
    <t>原虫・寄生虫等</t>
    <rPh sb="0" eb="2">
      <t>ゲンチュウ</t>
    </rPh>
    <rPh sb="3" eb="6">
      <t>キセイチュウ</t>
    </rPh>
    <rPh sb="6" eb="7">
      <t>トウ</t>
    </rPh>
    <phoneticPr fontId="4"/>
  </si>
  <si>
    <t>原虫</t>
    <rPh sb="0" eb="2">
      <t>ゲンチュウ</t>
    </rPh>
    <phoneticPr fontId="4"/>
  </si>
  <si>
    <t>廃棄物関係検査</t>
    <rPh sb="0" eb="3">
      <t>ハイキブツ</t>
    </rPh>
    <rPh sb="3" eb="5">
      <t>カンケイ</t>
    </rPh>
    <rPh sb="5" eb="7">
      <t>ケンサ</t>
    </rPh>
    <phoneticPr fontId="4"/>
  </si>
  <si>
    <t>寄生虫</t>
    <rPh sb="0" eb="3">
      <t>キセイチュウ</t>
    </rPh>
    <phoneticPr fontId="4"/>
  </si>
  <si>
    <t>一般廃棄物</t>
    <rPh sb="0" eb="2">
      <t>イッパン</t>
    </rPh>
    <rPh sb="2" eb="5">
      <t>ハイキブツ</t>
    </rPh>
    <phoneticPr fontId="4"/>
  </si>
  <si>
    <t>そ族・節足動物</t>
    <rPh sb="1" eb="2">
      <t>ゾク</t>
    </rPh>
    <rPh sb="3" eb="7">
      <t>セッソクドウブツ</t>
    </rPh>
    <phoneticPr fontId="4"/>
  </si>
  <si>
    <t>真菌・その他</t>
    <rPh sb="0" eb="1">
      <t>シン</t>
    </rPh>
    <rPh sb="1" eb="2">
      <t>キン</t>
    </rPh>
    <rPh sb="3" eb="6">
      <t>ソノタ</t>
    </rPh>
    <phoneticPr fontId="4"/>
  </si>
  <si>
    <t>食中毒</t>
    <rPh sb="0" eb="3">
      <t>ショクチュウドク</t>
    </rPh>
    <phoneticPr fontId="4"/>
  </si>
  <si>
    <t>病原微生物検査</t>
    <rPh sb="0" eb="2">
      <t>ビョウゲン</t>
    </rPh>
    <rPh sb="2" eb="5">
      <t>ビセイブツ</t>
    </rPh>
    <rPh sb="5" eb="7">
      <t>ケンサ</t>
    </rPh>
    <phoneticPr fontId="4"/>
  </si>
  <si>
    <t>産業廃棄物</t>
    <rPh sb="0" eb="2">
      <t>サンギョウ</t>
    </rPh>
    <rPh sb="2" eb="5">
      <t>ハイキブツ</t>
    </rPh>
    <phoneticPr fontId="4"/>
  </si>
  <si>
    <t>細菌</t>
    <rPh sb="0" eb="2">
      <t>サイキン</t>
    </rPh>
    <phoneticPr fontId="4"/>
  </si>
  <si>
    <t>理化学的検査</t>
    <rPh sb="0" eb="1">
      <t>リ</t>
    </rPh>
    <rPh sb="1" eb="3">
      <t>カガク</t>
    </rPh>
    <rPh sb="3" eb="4">
      <t>テキ</t>
    </rPh>
    <rPh sb="4" eb="6">
      <t>ケンサ</t>
    </rPh>
    <phoneticPr fontId="4"/>
  </si>
  <si>
    <t>環境・公害関係検査</t>
    <rPh sb="0" eb="2">
      <t>カンキョウ</t>
    </rPh>
    <rPh sb="3" eb="5">
      <t>コウガイ</t>
    </rPh>
    <rPh sb="5" eb="7">
      <t>カンケイ</t>
    </rPh>
    <rPh sb="7" eb="9">
      <t>ケンサ</t>
    </rPh>
    <phoneticPr fontId="4"/>
  </si>
  <si>
    <t>動物を用いる検査</t>
    <rPh sb="0" eb="2">
      <t>ドウブツ</t>
    </rPh>
    <rPh sb="3" eb="4">
      <t>モチ</t>
    </rPh>
    <rPh sb="6" eb="8">
      <t>ケンサ</t>
    </rPh>
    <phoneticPr fontId="4"/>
  </si>
  <si>
    <t>大気検査</t>
    <rPh sb="0" eb="2">
      <t>タイキ</t>
    </rPh>
    <rPh sb="2" eb="4">
      <t>ケンサ</t>
    </rPh>
    <phoneticPr fontId="4"/>
  </si>
  <si>
    <t>ＳＯ2・ＮＯ2・ＯＸ等</t>
    <rPh sb="10" eb="11">
      <t>トウ</t>
    </rPh>
    <phoneticPr fontId="4"/>
  </si>
  <si>
    <t>臨床検査</t>
    <rPh sb="0" eb="2">
      <t>リンショウ</t>
    </rPh>
    <rPh sb="2" eb="4">
      <t>ケンサ</t>
    </rPh>
    <phoneticPr fontId="4"/>
  </si>
  <si>
    <t>浮遊粒子状物質</t>
    <rPh sb="0" eb="2">
      <t>フユウ</t>
    </rPh>
    <rPh sb="2" eb="5">
      <t>リュウシジョウ</t>
    </rPh>
    <rPh sb="5" eb="7">
      <t>ブッシツ</t>
    </rPh>
    <phoneticPr fontId="4"/>
  </si>
  <si>
    <t>血液検査（血液一般検査）</t>
    <rPh sb="0" eb="2">
      <t>ケツエキ</t>
    </rPh>
    <rPh sb="2" eb="4">
      <t>ケンサ</t>
    </rPh>
    <rPh sb="5" eb="7">
      <t>ケツエキ</t>
    </rPh>
    <rPh sb="7" eb="9">
      <t>イッパン</t>
    </rPh>
    <rPh sb="9" eb="11">
      <t>ケンサ</t>
    </rPh>
    <phoneticPr fontId="4"/>
  </si>
  <si>
    <t>降下煤塵</t>
    <rPh sb="0" eb="2">
      <t>コウカ</t>
    </rPh>
    <rPh sb="2" eb="4">
      <t>バイジン</t>
    </rPh>
    <phoneticPr fontId="4"/>
  </si>
  <si>
    <t>血清等検査</t>
    <rPh sb="0" eb="2">
      <t>ケッセイ</t>
    </rPh>
    <rPh sb="2" eb="3">
      <t>トウ</t>
    </rPh>
    <rPh sb="3" eb="5">
      <t>ケンサ</t>
    </rPh>
    <phoneticPr fontId="4"/>
  </si>
  <si>
    <t>有害化学物質・重金属等</t>
    <rPh sb="0" eb="2">
      <t>ユウガイ</t>
    </rPh>
    <rPh sb="2" eb="4">
      <t>カガク</t>
    </rPh>
    <rPh sb="4" eb="6">
      <t>ブッシツ</t>
    </rPh>
    <rPh sb="7" eb="10">
      <t>ジュウキンゾク</t>
    </rPh>
    <rPh sb="10" eb="11">
      <t>トウ</t>
    </rPh>
    <phoneticPr fontId="4"/>
  </si>
  <si>
    <t>エイズ（ＨＩＶ）検査</t>
    <rPh sb="8" eb="10">
      <t>ケンサ</t>
    </rPh>
    <phoneticPr fontId="4"/>
  </si>
  <si>
    <t>酸性雨</t>
    <rPh sb="0" eb="3">
      <t>サンセイウ</t>
    </rPh>
    <phoneticPr fontId="4"/>
  </si>
  <si>
    <t>ＨＢｓ抗原、抗体検査</t>
    <rPh sb="3" eb="5">
      <t>コウゲン</t>
    </rPh>
    <rPh sb="6" eb="8">
      <t>コウタイ</t>
    </rPh>
    <rPh sb="8" eb="10">
      <t>ケンサ</t>
    </rPh>
    <phoneticPr fontId="4"/>
  </si>
  <si>
    <t>水質検査</t>
    <rPh sb="0" eb="2">
      <t>スイシツ</t>
    </rPh>
    <rPh sb="2" eb="4">
      <t>ケンサ</t>
    </rPh>
    <phoneticPr fontId="4"/>
  </si>
  <si>
    <t>生化学検査</t>
    <rPh sb="0" eb="3">
      <t>セイカガク</t>
    </rPh>
    <rPh sb="3" eb="5">
      <t>ケンサ</t>
    </rPh>
    <phoneticPr fontId="4"/>
  </si>
  <si>
    <t>公共用水域</t>
    <rPh sb="0" eb="3">
      <t>コウキョウヨウ</t>
    </rPh>
    <rPh sb="3" eb="5">
      <t>スイイキ</t>
    </rPh>
    <phoneticPr fontId="4"/>
  </si>
  <si>
    <t>先天性代謝異常検査</t>
    <rPh sb="0" eb="3">
      <t>センテンセイ</t>
    </rPh>
    <rPh sb="3" eb="5">
      <t>タイシャ</t>
    </rPh>
    <rPh sb="5" eb="7">
      <t>イジョウ</t>
    </rPh>
    <rPh sb="7" eb="9">
      <t>ケンサ</t>
    </rPh>
    <phoneticPr fontId="4"/>
  </si>
  <si>
    <t>工場・事業場排水</t>
    <rPh sb="0" eb="2">
      <t>コウジョウ</t>
    </rPh>
    <rPh sb="3" eb="6">
      <t>ジギョウヨウ</t>
    </rPh>
    <rPh sb="6" eb="8">
      <t>ハイスイ</t>
    </rPh>
    <phoneticPr fontId="4"/>
  </si>
  <si>
    <t>浄化槽放流水</t>
    <rPh sb="0" eb="3">
      <t>ジョウカソウ</t>
    </rPh>
    <rPh sb="3" eb="5">
      <t>ホウリュウ</t>
    </rPh>
    <rPh sb="5" eb="6">
      <t>スイ</t>
    </rPh>
    <phoneticPr fontId="4"/>
  </si>
  <si>
    <t>尿検査</t>
    <rPh sb="0" eb="3">
      <t>ニョウケンサ</t>
    </rPh>
    <phoneticPr fontId="4"/>
  </si>
  <si>
    <t>尿一般</t>
    <rPh sb="0" eb="1">
      <t>ニョウ</t>
    </rPh>
    <rPh sb="1" eb="3">
      <t>イッパン</t>
    </rPh>
    <phoneticPr fontId="4"/>
  </si>
  <si>
    <t>騒音・振動</t>
    <rPh sb="0" eb="2">
      <t>ソウオン</t>
    </rPh>
    <rPh sb="3" eb="5">
      <t>シンドウ</t>
    </rPh>
    <phoneticPr fontId="4"/>
  </si>
  <si>
    <t>神経芽細胞腫</t>
    <rPh sb="0" eb="2">
      <t>シンケイ</t>
    </rPh>
    <rPh sb="2" eb="3">
      <t>ガ</t>
    </rPh>
    <rPh sb="3" eb="5">
      <t>サイボウ</t>
    </rPh>
    <rPh sb="5" eb="6">
      <t>シュ</t>
    </rPh>
    <phoneticPr fontId="4"/>
  </si>
  <si>
    <t>悪臭検査</t>
    <rPh sb="0" eb="2">
      <t>アクシュウ</t>
    </rPh>
    <rPh sb="2" eb="4">
      <t>ケンサ</t>
    </rPh>
    <phoneticPr fontId="4"/>
  </si>
  <si>
    <t>土壌・底質検査</t>
    <rPh sb="0" eb="2">
      <t>ドジョウ</t>
    </rPh>
    <rPh sb="3" eb="4">
      <t>ソコ</t>
    </rPh>
    <rPh sb="4" eb="5">
      <t>シツ</t>
    </rPh>
    <rPh sb="5" eb="7">
      <t>ケンサ</t>
    </rPh>
    <phoneticPr fontId="4"/>
  </si>
  <si>
    <t>アレルギー検査（抗原検査・抗体検査）</t>
    <rPh sb="5" eb="7">
      <t>ケンサ</t>
    </rPh>
    <rPh sb="8" eb="10">
      <t>コウゲン</t>
    </rPh>
    <rPh sb="10" eb="12">
      <t>ケンサ</t>
    </rPh>
    <rPh sb="13" eb="15">
      <t>コウタイ</t>
    </rPh>
    <rPh sb="15" eb="17">
      <t>ケンサ</t>
    </rPh>
    <phoneticPr fontId="4"/>
  </si>
  <si>
    <t>環境生物検査</t>
    <rPh sb="0" eb="2">
      <t>カンキョウ</t>
    </rPh>
    <rPh sb="2" eb="4">
      <t>セイブツ</t>
    </rPh>
    <rPh sb="4" eb="6">
      <t>ケンサ</t>
    </rPh>
    <phoneticPr fontId="4"/>
  </si>
  <si>
    <t>藻類・プランクトン・魚介類</t>
    <rPh sb="0" eb="2">
      <t>ソウルイ</t>
    </rPh>
    <rPh sb="10" eb="13">
      <t>ギョカイルイ</t>
    </rPh>
    <phoneticPr fontId="4"/>
  </si>
  <si>
    <t>食品等検査</t>
    <rPh sb="0" eb="2">
      <t>ショクヒン</t>
    </rPh>
    <rPh sb="2" eb="3">
      <t>トウ</t>
    </rPh>
    <rPh sb="3" eb="5">
      <t>ケンサ</t>
    </rPh>
    <phoneticPr fontId="4"/>
  </si>
  <si>
    <t>微生物学的検査</t>
    <rPh sb="0" eb="4">
      <t>ビセイブツガク</t>
    </rPh>
    <rPh sb="4" eb="5">
      <t>テキ</t>
    </rPh>
    <rPh sb="5" eb="7">
      <t>ケンサ</t>
    </rPh>
    <phoneticPr fontId="4"/>
  </si>
  <si>
    <t>一般室内環境</t>
    <rPh sb="0" eb="2">
      <t>イッパン</t>
    </rPh>
    <rPh sb="2" eb="4">
      <t>シツナイ</t>
    </rPh>
    <rPh sb="4" eb="6">
      <t>カンキョウ</t>
    </rPh>
    <phoneticPr fontId="4"/>
  </si>
  <si>
    <t>理化学的検査（残留農薬・食品添加物等）</t>
    <rPh sb="0" eb="3">
      <t>リカガク</t>
    </rPh>
    <rPh sb="3" eb="4">
      <t>テキ</t>
    </rPh>
    <rPh sb="4" eb="6">
      <t>ケンサ</t>
    </rPh>
    <rPh sb="7" eb="9">
      <t>ザンリュウ</t>
    </rPh>
    <rPh sb="9" eb="11">
      <t>ノウヤク</t>
    </rPh>
    <rPh sb="12" eb="14">
      <t>ショクヒン</t>
    </rPh>
    <rPh sb="14" eb="17">
      <t>テンカブツ</t>
    </rPh>
    <rPh sb="17" eb="18">
      <t>トウ</t>
    </rPh>
    <phoneticPr fontId="4"/>
  </si>
  <si>
    <t>放射能</t>
    <rPh sb="0" eb="3">
      <t>ホウシャノウ</t>
    </rPh>
    <phoneticPr fontId="4"/>
  </si>
  <si>
    <t>環境試料（雨水・空気・土壌等）</t>
    <rPh sb="0" eb="2">
      <t>カンキョウ</t>
    </rPh>
    <rPh sb="2" eb="4">
      <t>シリョウ</t>
    </rPh>
    <rPh sb="5" eb="7">
      <t>ウスイ</t>
    </rPh>
    <rPh sb="8" eb="10">
      <t>クウキ</t>
    </rPh>
    <rPh sb="11" eb="13">
      <t>ドジョウ</t>
    </rPh>
    <rPh sb="13" eb="14">
      <t>トウ</t>
    </rPh>
    <phoneticPr fontId="4"/>
  </si>
  <si>
    <t>（上記以外）細菌検査</t>
    <rPh sb="1" eb="3">
      <t>ジョウキ</t>
    </rPh>
    <rPh sb="3" eb="5">
      <t>イガイ</t>
    </rPh>
    <rPh sb="6" eb="8">
      <t>サイキン</t>
    </rPh>
    <rPh sb="8" eb="10">
      <t>ケンサ</t>
    </rPh>
    <phoneticPr fontId="4"/>
  </si>
  <si>
    <t>食品</t>
    <rPh sb="0" eb="2">
      <t>ショクヒン</t>
    </rPh>
    <phoneticPr fontId="4"/>
  </si>
  <si>
    <t>温泉（鉱泉）泉質検査</t>
    <rPh sb="0" eb="2">
      <t>オンセン</t>
    </rPh>
    <rPh sb="3" eb="5">
      <t>コウセン</t>
    </rPh>
    <rPh sb="6" eb="7">
      <t>セン</t>
    </rPh>
    <rPh sb="7" eb="8">
      <t>シツ</t>
    </rPh>
    <rPh sb="8" eb="10">
      <t>ケンサ</t>
    </rPh>
    <phoneticPr fontId="4"/>
  </si>
  <si>
    <t>第８－19表　環境衛生関係施設数，営業許可・免許件数等，保健所別</t>
    <rPh sb="7" eb="9">
      <t>カンキョウ</t>
    </rPh>
    <rPh sb="9" eb="11">
      <t>エイセイ</t>
    </rPh>
    <rPh sb="11" eb="13">
      <t>カンケイ</t>
    </rPh>
    <rPh sb="13" eb="16">
      <t>シセツスウ</t>
    </rPh>
    <rPh sb="17" eb="19">
      <t>エイギョウ</t>
    </rPh>
    <rPh sb="19" eb="21">
      <t>キョカ</t>
    </rPh>
    <rPh sb="22" eb="24">
      <t>メンキョ</t>
    </rPh>
    <rPh sb="24" eb="26">
      <t>ケンスウ</t>
    </rPh>
    <rPh sb="26" eb="27">
      <t>トウ</t>
    </rPh>
    <phoneticPr fontId="4"/>
  </si>
  <si>
    <t>令和２（2020）年度</t>
    <rPh sb="0" eb="2">
      <t>レイワ</t>
    </rPh>
    <rPh sb="9" eb="10">
      <t>ネン</t>
    </rPh>
    <rPh sb="10" eb="11">
      <t>ド</t>
    </rPh>
    <phoneticPr fontId="4"/>
  </si>
  <si>
    <t>興行場（常設）</t>
    <rPh sb="0" eb="2">
      <t>コウギョウ</t>
    </rPh>
    <rPh sb="2" eb="3">
      <t>ジョウ</t>
    </rPh>
    <rPh sb="4" eb="6">
      <t>ジョウセツ</t>
    </rPh>
    <phoneticPr fontId="4"/>
  </si>
  <si>
    <t>旅館等</t>
    <rPh sb="0" eb="2">
      <t>リョカン</t>
    </rPh>
    <rPh sb="2" eb="3">
      <t>トウ</t>
    </rPh>
    <phoneticPr fontId="4"/>
  </si>
  <si>
    <t>公衆浴場</t>
    <rPh sb="0" eb="2">
      <t>コウシュウ</t>
    </rPh>
    <rPh sb="2" eb="4">
      <t>ヨクジョウ</t>
    </rPh>
    <phoneticPr fontId="4"/>
  </si>
  <si>
    <t>映画館</t>
    <rPh sb="0" eb="3">
      <t>エイガカン</t>
    </rPh>
    <phoneticPr fontId="4"/>
  </si>
  <si>
    <t>スポーツ
施設</t>
    <rPh sb="5" eb="7">
      <t>シセツ</t>
    </rPh>
    <phoneticPr fontId="4"/>
  </si>
  <si>
    <t>営業許可
件数</t>
    <rPh sb="0" eb="2">
      <t>エイギョウ</t>
    </rPh>
    <rPh sb="2" eb="4">
      <t>キョカ</t>
    </rPh>
    <rPh sb="5" eb="7">
      <t>ケンスウ</t>
    </rPh>
    <phoneticPr fontId="4"/>
  </si>
  <si>
    <t>営業廃止
件数</t>
    <rPh sb="0" eb="2">
      <t>エイギョウ</t>
    </rPh>
    <rPh sb="2" eb="4">
      <t>ハイシ</t>
    </rPh>
    <rPh sb="5" eb="7">
      <t>ケンスウ</t>
    </rPh>
    <phoneticPr fontId="4"/>
  </si>
  <si>
    <t>ホテル・旅館</t>
    <rPh sb="4" eb="6">
      <t>リョカン</t>
    </rPh>
    <phoneticPr fontId="4"/>
  </si>
  <si>
    <t>簡易宿所
・下宿</t>
    <rPh sb="0" eb="2">
      <t>カンイ</t>
    </rPh>
    <rPh sb="2" eb="4">
      <t>シュクショ</t>
    </rPh>
    <rPh sb="6" eb="8">
      <t>ゲシュク</t>
    </rPh>
    <phoneticPr fontId="4"/>
  </si>
  <si>
    <t>公営</t>
    <rPh sb="0" eb="2">
      <t>コウエイ</t>
    </rPh>
    <phoneticPr fontId="4"/>
  </si>
  <si>
    <t>私営</t>
    <rPh sb="0" eb="2">
      <t>シエイ</t>
    </rPh>
    <phoneticPr fontId="4"/>
  </si>
  <si>
    <t>施設数</t>
    <rPh sb="0" eb="3">
      <t>シセツスウ</t>
    </rPh>
    <phoneticPr fontId="4"/>
  </si>
  <si>
    <t>客室数</t>
    <rPh sb="0" eb="3">
      <t>キャクシツスウ</t>
    </rPh>
    <phoneticPr fontId="4"/>
  </si>
  <si>
    <t>総　　　　数</t>
    <rPh sb="0" eb="6">
      <t>ソウスウ</t>
    </rPh>
    <phoneticPr fontId="4"/>
  </si>
  <si>
    <t>倉敷市保健所</t>
    <rPh sb="0" eb="2">
      <t>クラシキ</t>
    </rPh>
    <rPh sb="2" eb="3">
      <t>シ</t>
    </rPh>
    <rPh sb="3" eb="6">
      <t>ホケンジョ</t>
    </rPh>
    <phoneticPr fontId="4"/>
  </si>
  <si>
    <t>備前保健所</t>
    <rPh sb="0" eb="2">
      <t>ビゼン</t>
    </rPh>
    <rPh sb="2" eb="5">
      <t>ホケンショ</t>
    </rPh>
    <phoneticPr fontId="4"/>
  </si>
  <si>
    <t>備中保健所</t>
    <rPh sb="0" eb="2">
      <t>ビッチュウ</t>
    </rPh>
    <rPh sb="2" eb="5">
      <t>ホケンショ</t>
    </rPh>
    <phoneticPr fontId="4"/>
  </si>
  <si>
    <t>備北保健所</t>
    <rPh sb="0" eb="2">
      <t>ビホク</t>
    </rPh>
    <rPh sb="2" eb="5">
      <t>ホケンショ</t>
    </rPh>
    <phoneticPr fontId="4"/>
  </si>
  <si>
    <t>真庭保健所</t>
    <rPh sb="0" eb="2">
      <t>マニワ</t>
    </rPh>
    <rPh sb="2" eb="5">
      <t>ホケンショ</t>
    </rPh>
    <phoneticPr fontId="4"/>
  </si>
  <si>
    <t>美作保健所</t>
    <rPh sb="0" eb="2">
      <t>ミマサカ</t>
    </rPh>
    <rPh sb="2" eb="5">
      <t>ホケンショ</t>
    </rPh>
    <phoneticPr fontId="4"/>
  </si>
  <si>
    <t>理容所</t>
    <rPh sb="0" eb="2">
      <t>リヨウ</t>
    </rPh>
    <rPh sb="2" eb="3">
      <t>ショ</t>
    </rPh>
    <phoneticPr fontId="4"/>
  </si>
  <si>
    <t>美容所</t>
    <rPh sb="0" eb="2">
      <t>ビヨウ</t>
    </rPh>
    <rPh sb="2" eb="3">
      <t>ショ</t>
    </rPh>
    <phoneticPr fontId="4"/>
  </si>
  <si>
    <t>クリーニング所</t>
    <rPh sb="6" eb="7">
      <t>ショ</t>
    </rPh>
    <phoneticPr fontId="4"/>
  </si>
  <si>
    <t>墓地等</t>
    <rPh sb="0" eb="2">
      <t>ボチ</t>
    </rPh>
    <rPh sb="2" eb="3">
      <t>トウ</t>
    </rPh>
    <phoneticPr fontId="4"/>
  </si>
  <si>
    <t>従業
理容師数</t>
    <rPh sb="0" eb="2">
      <t>ジュウギョウ</t>
    </rPh>
    <rPh sb="3" eb="7">
      <t>リヨウシスウ</t>
    </rPh>
    <phoneticPr fontId="4"/>
  </si>
  <si>
    <t>使用確認</t>
    <rPh sb="0" eb="2">
      <t>シヨウ</t>
    </rPh>
    <rPh sb="2" eb="4">
      <t>カクニン</t>
    </rPh>
    <phoneticPr fontId="4"/>
  </si>
  <si>
    <t>従業
美容師数</t>
    <rPh sb="0" eb="2">
      <t>ジュウギョウ</t>
    </rPh>
    <rPh sb="3" eb="6">
      <t>ビヨウシ</t>
    </rPh>
    <rPh sb="6" eb="7">
      <t>スウ</t>
    </rPh>
    <phoneticPr fontId="4"/>
  </si>
  <si>
    <t>従業クリー
ニング師数</t>
    <rPh sb="0" eb="2">
      <t>ジュウギョウ</t>
    </rPh>
    <rPh sb="9" eb="10">
      <t>シ</t>
    </rPh>
    <rPh sb="10" eb="11">
      <t>スウ</t>
    </rPh>
    <phoneticPr fontId="4"/>
  </si>
  <si>
    <t>墓地</t>
    <rPh sb="0" eb="2">
      <t>ボチ</t>
    </rPh>
    <phoneticPr fontId="4"/>
  </si>
  <si>
    <t>火葬場</t>
    <rPh sb="0" eb="3">
      <t>カソウバ</t>
    </rPh>
    <phoneticPr fontId="4"/>
  </si>
  <si>
    <t>納骨堂</t>
    <rPh sb="0" eb="3">
      <t>ノウコツドウ</t>
    </rPh>
    <phoneticPr fontId="4"/>
  </si>
  <si>
    <t>（再掲）</t>
    <rPh sb="1" eb="3">
      <t>サイケイ</t>
    </rPh>
    <phoneticPr fontId="4"/>
  </si>
  <si>
    <t>指定洗濯物
取扱施設数</t>
    <rPh sb="0" eb="1">
      <t>ユビ</t>
    </rPh>
    <phoneticPr fontId="4"/>
  </si>
  <si>
    <t>取次所</t>
    <phoneticPr fontId="4"/>
  </si>
  <si>
    <t>注　1)　施設数は年度末現在数。許可（開設）件数は年度中の件数。</t>
    <rPh sb="5" eb="8">
      <t>シセツスウ</t>
    </rPh>
    <rPh sb="9" eb="12">
      <t>ネンドマツ</t>
    </rPh>
    <rPh sb="12" eb="14">
      <t>ゲンザイ</t>
    </rPh>
    <rPh sb="14" eb="15">
      <t>スウ</t>
    </rPh>
    <rPh sb="16" eb="18">
      <t>キョカ</t>
    </rPh>
    <rPh sb="19" eb="21">
      <t>カイセツ</t>
    </rPh>
    <rPh sb="22" eb="24">
      <t>ケンスウ</t>
    </rPh>
    <rPh sb="25" eb="27">
      <t>ネンド</t>
    </rPh>
    <rPh sb="27" eb="28">
      <t>チュウ</t>
    </rPh>
    <rPh sb="29" eb="31">
      <t>ケンスウ</t>
    </rPh>
    <phoneticPr fontId="4"/>
  </si>
  <si>
    <t>資料　生活衛生課調、環境企画課調</t>
    <rPh sb="3" eb="5">
      <t>セイカツ</t>
    </rPh>
    <rPh sb="5" eb="8">
      <t>エイセイカ</t>
    </rPh>
    <rPh sb="8" eb="9">
      <t>シラ</t>
    </rPh>
    <rPh sb="10" eb="12">
      <t>カンキョウ</t>
    </rPh>
    <rPh sb="12" eb="14">
      <t>キカク</t>
    </rPh>
    <rPh sb="14" eb="15">
      <t>カ</t>
    </rPh>
    <rPh sb="15" eb="16">
      <t>シラ</t>
    </rPh>
    <phoneticPr fontId="4"/>
  </si>
  <si>
    <t>第８－20表　環境衛生関係施設調査・監視指導件数，保健所別</t>
    <rPh sb="7" eb="9">
      <t>カンキョウ</t>
    </rPh>
    <rPh sb="9" eb="11">
      <t>エイセイ</t>
    </rPh>
    <rPh sb="11" eb="13">
      <t>カンケイ</t>
    </rPh>
    <rPh sb="13" eb="15">
      <t>シセツ</t>
    </rPh>
    <rPh sb="15" eb="17">
      <t>チョウサ</t>
    </rPh>
    <rPh sb="18" eb="20">
      <t>カンシ</t>
    </rPh>
    <rPh sb="20" eb="22">
      <t>シドウ</t>
    </rPh>
    <rPh sb="22" eb="24">
      <t>ケンスウ</t>
    </rPh>
    <rPh sb="25" eb="28">
      <t>ホケンジョ</t>
    </rPh>
    <rPh sb="28" eb="29">
      <t>ベツ</t>
    </rPh>
    <phoneticPr fontId="4"/>
  </si>
  <si>
    <t>営業関係施設</t>
    <rPh sb="0" eb="2">
      <t>エイギョウ</t>
    </rPh>
    <rPh sb="2" eb="4">
      <t>カンケイ</t>
    </rPh>
    <rPh sb="4" eb="6">
      <t>シセツ</t>
    </rPh>
    <phoneticPr fontId="4"/>
  </si>
  <si>
    <t>興行場</t>
    <rPh sb="0" eb="2">
      <t>コウギョウ</t>
    </rPh>
    <rPh sb="2" eb="3">
      <t>ジョウ</t>
    </rPh>
    <phoneticPr fontId="4"/>
  </si>
  <si>
    <t>理容所</t>
    <rPh sb="0" eb="2">
      <t>リヨウ</t>
    </rPh>
    <rPh sb="2" eb="3">
      <t>ジョ</t>
    </rPh>
    <phoneticPr fontId="4"/>
  </si>
  <si>
    <t>クリーニング所</t>
    <rPh sb="6" eb="7">
      <t>トコロ</t>
    </rPh>
    <phoneticPr fontId="4"/>
  </si>
  <si>
    <t>無店舗取次店</t>
    <rPh sb="0" eb="3">
      <t>ムテンポ</t>
    </rPh>
    <rPh sb="3" eb="5">
      <t>トリツギ</t>
    </rPh>
    <rPh sb="5" eb="6">
      <t>テン</t>
    </rPh>
    <phoneticPr fontId="4"/>
  </si>
  <si>
    <t>飲料水施設</t>
    <rPh sb="0" eb="3">
      <t>インリョウスイ</t>
    </rPh>
    <rPh sb="3" eb="5">
      <t>シセツ</t>
    </rPh>
    <phoneticPr fontId="4"/>
  </si>
  <si>
    <t>その他の施設</t>
    <rPh sb="0" eb="3">
      <t>ソノタ</t>
    </rPh>
    <rPh sb="4" eb="6">
      <t>シセツ</t>
    </rPh>
    <phoneticPr fontId="4"/>
  </si>
  <si>
    <t>水道事業
(簡易水道除く)</t>
    <rPh sb="0" eb="2">
      <t>スイドウ</t>
    </rPh>
    <rPh sb="2" eb="4">
      <t>ジギョウ</t>
    </rPh>
    <rPh sb="6" eb="8">
      <t>カンイ</t>
    </rPh>
    <rPh sb="8" eb="10">
      <t>スイドウ</t>
    </rPh>
    <rPh sb="10" eb="11">
      <t>ノゾ</t>
    </rPh>
    <phoneticPr fontId="4"/>
  </si>
  <si>
    <t>簡易水道事業</t>
    <rPh sb="0" eb="2">
      <t>カンイ</t>
    </rPh>
    <rPh sb="2" eb="4">
      <t>スイドウ</t>
    </rPh>
    <rPh sb="4" eb="6">
      <t>ジギョウ</t>
    </rPh>
    <phoneticPr fontId="4"/>
  </si>
  <si>
    <t>水道用水
供給事業</t>
    <rPh sb="0" eb="2">
      <t>スイドウ</t>
    </rPh>
    <rPh sb="2" eb="4">
      <t>ヨウスイ</t>
    </rPh>
    <rPh sb="5" eb="7">
      <t>キョウキュウ</t>
    </rPh>
    <rPh sb="7" eb="9">
      <t>ジギョウ</t>
    </rPh>
    <phoneticPr fontId="4"/>
  </si>
  <si>
    <t>専用水道</t>
    <rPh sb="0" eb="2">
      <t>センヨウ</t>
    </rPh>
    <rPh sb="2" eb="4">
      <t>スイドウ</t>
    </rPh>
    <phoneticPr fontId="4"/>
  </si>
  <si>
    <t>簡易
専用水道</t>
    <rPh sb="0" eb="2">
      <t>カンイ</t>
    </rPh>
    <rPh sb="3" eb="5">
      <t>センヨウ</t>
    </rPh>
    <rPh sb="5" eb="7">
      <t>スイドウ</t>
    </rPh>
    <phoneticPr fontId="4"/>
  </si>
  <si>
    <t>その他の
水道</t>
    <rPh sb="0" eb="3">
      <t>ソノタ</t>
    </rPh>
    <rPh sb="5" eb="7">
      <t>スイドウ</t>
    </rPh>
    <phoneticPr fontId="4"/>
  </si>
  <si>
    <t>井戸等</t>
    <rPh sb="0" eb="2">
      <t>イド</t>
    </rPh>
    <rPh sb="2" eb="3">
      <t>トウ</t>
    </rPh>
    <phoneticPr fontId="4"/>
  </si>
  <si>
    <t>化製場</t>
    <rPh sb="0" eb="1">
      <t>カ</t>
    </rPh>
    <rPh sb="1" eb="2">
      <t>セイ</t>
    </rPh>
    <rPh sb="2" eb="3">
      <t>ジョウ</t>
    </rPh>
    <phoneticPr fontId="4"/>
  </si>
  <si>
    <t>畜舎・
家きん舎</t>
    <rPh sb="0" eb="2">
      <t>チクシャ</t>
    </rPh>
    <rPh sb="4" eb="5">
      <t>イエ</t>
    </rPh>
    <rPh sb="7" eb="8">
      <t>シャ</t>
    </rPh>
    <phoneticPr fontId="4"/>
  </si>
  <si>
    <t>火葬場</t>
    <rPh sb="0" eb="3">
      <t>カソウジョウ</t>
    </rPh>
    <phoneticPr fontId="4"/>
  </si>
  <si>
    <t>墓地・
納骨堂</t>
    <rPh sb="0" eb="2">
      <t>ボチ</t>
    </rPh>
    <rPh sb="4" eb="7">
      <t>ノウコツドウ</t>
    </rPh>
    <phoneticPr fontId="4"/>
  </si>
  <si>
    <t>特定
建築物</t>
    <rPh sb="0" eb="2">
      <t>トクテイ</t>
    </rPh>
    <rPh sb="3" eb="6">
      <t>ケンチクブツ</t>
    </rPh>
    <phoneticPr fontId="4"/>
  </si>
  <si>
    <t>一般
プール</t>
    <rPh sb="0" eb="2">
      <t>イッパン</t>
    </rPh>
    <phoneticPr fontId="4"/>
  </si>
  <si>
    <t>　　2）　「化製場」にはこれに準ずる施設を含む。</t>
    <phoneticPr fontId="4"/>
  </si>
  <si>
    <t>第８－21表　水道普及状況，市町村別</t>
    <rPh sb="0" eb="1">
      <t>ダイ</t>
    </rPh>
    <rPh sb="5" eb="6">
      <t>ヒョウ</t>
    </rPh>
    <rPh sb="7" eb="9">
      <t>スイドウ</t>
    </rPh>
    <rPh sb="9" eb="11">
      <t>フキュウ</t>
    </rPh>
    <rPh sb="11" eb="13">
      <t>ジョウキョウ</t>
    </rPh>
    <phoneticPr fontId="4"/>
  </si>
  <si>
    <t>行政区域内
総人口</t>
    <rPh sb="0" eb="2">
      <t>ギョウセイ</t>
    </rPh>
    <rPh sb="2" eb="5">
      <t>クイキナイ</t>
    </rPh>
    <rPh sb="6" eb="9">
      <t>ソウジンコウ</t>
    </rPh>
    <phoneticPr fontId="4"/>
  </si>
  <si>
    <t>上水道</t>
    <rPh sb="0" eb="3">
      <t>ジョウスイドウ</t>
    </rPh>
    <phoneticPr fontId="4"/>
  </si>
  <si>
    <t>簡易水道</t>
    <rPh sb="0" eb="2">
      <t>カンイ</t>
    </rPh>
    <rPh sb="2" eb="4">
      <t>スイドウ</t>
    </rPh>
    <phoneticPr fontId="4"/>
  </si>
  <si>
    <t>合　　計</t>
    <rPh sb="0" eb="4">
      <t>ゴウケイ</t>
    </rPh>
    <phoneticPr fontId="4"/>
  </si>
  <si>
    <t>普及率</t>
    <rPh sb="0" eb="3">
      <t>フキュウリツ</t>
    </rPh>
    <phoneticPr fontId="4"/>
  </si>
  <si>
    <t>自己水源のみ</t>
    <rPh sb="0" eb="2">
      <t>ジコ</t>
    </rPh>
    <rPh sb="2" eb="4">
      <t>スイゲン</t>
    </rPh>
    <phoneticPr fontId="4"/>
  </si>
  <si>
    <t>左記以外　※</t>
    <rPh sb="0" eb="2">
      <t>サキ</t>
    </rPh>
    <rPh sb="2" eb="4">
      <t>イガイ</t>
    </rPh>
    <phoneticPr fontId="4"/>
  </si>
  <si>
    <t>箇所数</t>
    <rPh sb="0" eb="2">
      <t>カショ</t>
    </rPh>
    <rPh sb="2" eb="3">
      <t>スウ</t>
    </rPh>
    <phoneticPr fontId="4"/>
  </si>
  <si>
    <t>給水人口</t>
    <rPh sb="0" eb="2">
      <t>キュウスイ</t>
    </rPh>
    <rPh sb="2" eb="4">
      <t>ジンコウ</t>
    </rPh>
    <phoneticPr fontId="4"/>
  </si>
  <si>
    <t>箇所数</t>
    <rPh sb="0" eb="3">
      <t>カショスウ</t>
    </rPh>
    <phoneticPr fontId="4"/>
  </si>
  <si>
    <t>岡　 山　 県</t>
  </si>
  <si>
    <t>(</t>
    <phoneticPr fontId="12"/>
  </si>
  <si>
    <t>)</t>
    <phoneticPr fontId="12"/>
  </si>
  <si>
    <t>市　　　　部</t>
    <rPh sb="0" eb="6">
      <t>シブ</t>
    </rPh>
    <phoneticPr fontId="4"/>
  </si>
  <si>
    <t>町　 村 　部</t>
    <rPh sb="0" eb="7">
      <t>チョウソンブ</t>
    </rPh>
    <phoneticPr fontId="4"/>
  </si>
  <si>
    <t>津山市</t>
    <rPh sb="0" eb="3">
      <t>ツヤマシ</t>
    </rPh>
    <phoneticPr fontId="4"/>
  </si>
  <si>
    <t>玉野市</t>
    <rPh sb="0" eb="3">
      <t>タマノシ</t>
    </rPh>
    <phoneticPr fontId="4"/>
  </si>
  <si>
    <t>笠岡市</t>
    <rPh sb="0" eb="3">
      <t>カサオカシ</t>
    </rPh>
    <phoneticPr fontId="4"/>
  </si>
  <si>
    <t>井原市</t>
    <rPh sb="0" eb="3">
      <t>イバラシ</t>
    </rPh>
    <phoneticPr fontId="4"/>
  </si>
  <si>
    <t>総社市</t>
    <rPh sb="0" eb="3">
      <t>ソウジャシ</t>
    </rPh>
    <phoneticPr fontId="4"/>
  </si>
  <si>
    <t>高梁市</t>
    <rPh sb="0" eb="3">
      <t>タカハシシ</t>
    </rPh>
    <phoneticPr fontId="4"/>
  </si>
  <si>
    <t>新見市</t>
    <rPh sb="0" eb="3">
      <t>ニイミシ</t>
    </rPh>
    <phoneticPr fontId="4"/>
  </si>
  <si>
    <t>備前市</t>
    <rPh sb="0" eb="3">
      <t>ビゼンシ</t>
    </rPh>
    <phoneticPr fontId="4"/>
  </si>
  <si>
    <t>瀬戸内市</t>
    <rPh sb="0" eb="4">
      <t>セトウチシ</t>
    </rPh>
    <phoneticPr fontId="4"/>
  </si>
  <si>
    <t>赤磐市</t>
    <rPh sb="0" eb="3">
      <t>アカイワシ</t>
    </rPh>
    <phoneticPr fontId="4"/>
  </si>
  <si>
    <t>真庭市</t>
    <rPh sb="0" eb="3">
      <t>マニワシ</t>
    </rPh>
    <phoneticPr fontId="4"/>
  </si>
  <si>
    <t>美作市</t>
    <rPh sb="0" eb="3">
      <t>ミマサカシ</t>
    </rPh>
    <phoneticPr fontId="4"/>
  </si>
  <si>
    <t>浅口市</t>
    <rPh sb="0" eb="3">
      <t>アサクチシ</t>
    </rPh>
    <phoneticPr fontId="4"/>
  </si>
  <si>
    <t>和気郡</t>
    <rPh sb="0" eb="3">
      <t>ワケグン</t>
    </rPh>
    <phoneticPr fontId="4"/>
  </si>
  <si>
    <t>和気町</t>
    <rPh sb="0" eb="1">
      <t>カズ</t>
    </rPh>
    <phoneticPr fontId="4"/>
  </si>
  <si>
    <t>都窪郡</t>
    <rPh sb="0" eb="3">
      <t>ツクボグン</t>
    </rPh>
    <phoneticPr fontId="4"/>
  </si>
  <si>
    <t>早島町</t>
    <phoneticPr fontId="4"/>
  </si>
  <si>
    <t>浅口郡</t>
    <rPh sb="0" eb="3">
      <t>アサクチグン</t>
    </rPh>
    <phoneticPr fontId="4"/>
  </si>
  <si>
    <t>里庄町</t>
    <phoneticPr fontId="4"/>
  </si>
  <si>
    <t>小田郡</t>
    <rPh sb="0" eb="3">
      <t>オダグン</t>
    </rPh>
    <phoneticPr fontId="4"/>
  </si>
  <si>
    <t>矢掛町</t>
    <phoneticPr fontId="4"/>
  </si>
  <si>
    <t>真庭郡</t>
    <rPh sb="0" eb="3">
      <t>マニワグン</t>
    </rPh>
    <phoneticPr fontId="4"/>
  </si>
  <si>
    <t>新庄村</t>
    <rPh sb="0" eb="3">
      <t>シンジョウソン</t>
    </rPh>
    <phoneticPr fontId="4"/>
  </si>
  <si>
    <t>苫田郡</t>
    <rPh sb="0" eb="3">
      <t>トマタグン</t>
    </rPh>
    <phoneticPr fontId="4"/>
  </si>
  <si>
    <t>鏡野町</t>
    <rPh sb="0" eb="2">
      <t>カガミノ</t>
    </rPh>
    <phoneticPr fontId="4"/>
  </si>
  <si>
    <t>勝田郡</t>
    <rPh sb="0" eb="3">
      <t>カツタグン</t>
    </rPh>
    <phoneticPr fontId="4"/>
  </si>
  <si>
    <t>勝央町</t>
    <rPh sb="0" eb="2">
      <t>ショウオウ</t>
    </rPh>
    <phoneticPr fontId="4"/>
  </si>
  <si>
    <t>奈義町</t>
    <phoneticPr fontId="4"/>
  </si>
  <si>
    <t>英田郡</t>
    <rPh sb="0" eb="3">
      <t>アイダグン</t>
    </rPh>
    <phoneticPr fontId="4"/>
  </si>
  <si>
    <t>西粟倉村</t>
    <rPh sb="0" eb="3">
      <t>ニシアワクラ</t>
    </rPh>
    <phoneticPr fontId="4"/>
  </si>
  <si>
    <t>久米郡</t>
    <rPh sb="0" eb="3">
      <t>クメグン</t>
    </rPh>
    <phoneticPr fontId="4"/>
  </si>
  <si>
    <t>久米南町</t>
    <rPh sb="0" eb="3">
      <t>クメナン</t>
    </rPh>
    <phoneticPr fontId="4"/>
  </si>
  <si>
    <t>美咲町</t>
    <rPh sb="0" eb="1">
      <t>ビ</t>
    </rPh>
    <rPh sb="1" eb="2">
      <t>サキ</t>
    </rPh>
    <rPh sb="2" eb="3">
      <t>マチ</t>
    </rPh>
    <phoneticPr fontId="4"/>
  </si>
  <si>
    <t>加賀郡</t>
    <rPh sb="0" eb="3">
      <t>カガグン</t>
    </rPh>
    <phoneticPr fontId="4"/>
  </si>
  <si>
    <t>吉備中央町</t>
    <rPh sb="0" eb="2">
      <t>キビ</t>
    </rPh>
    <rPh sb="2" eb="5">
      <t>チュウオウチョウ</t>
    </rPh>
    <phoneticPr fontId="4"/>
  </si>
  <si>
    <t>注　1）　人口は令和２（2020）年4月1日現在の毎月流動人口調査に基づく推計人口である。</t>
    <rPh sb="5" eb="7">
      <t>ジンコウ</t>
    </rPh>
    <rPh sb="8" eb="10">
      <t>レイワ</t>
    </rPh>
    <rPh sb="17" eb="18">
      <t>ネン</t>
    </rPh>
    <rPh sb="19" eb="20">
      <t>ツキ</t>
    </rPh>
    <rPh sb="21" eb="22">
      <t>ヒ</t>
    </rPh>
    <rPh sb="22" eb="24">
      <t>ゲンザイ</t>
    </rPh>
    <rPh sb="25" eb="27">
      <t>マイツキ</t>
    </rPh>
    <rPh sb="27" eb="29">
      <t>リュウドウ</t>
    </rPh>
    <rPh sb="29" eb="31">
      <t>ジンコウ</t>
    </rPh>
    <rPh sb="31" eb="33">
      <t>チョウサ</t>
    </rPh>
    <rPh sb="34" eb="35">
      <t>モト</t>
    </rPh>
    <rPh sb="37" eb="39">
      <t>スイケイ</t>
    </rPh>
    <rPh sb="39" eb="41">
      <t>ジンコウ</t>
    </rPh>
    <phoneticPr fontId="4"/>
  </si>
  <si>
    <t xml:space="preserve">  　2）　（　）内は隣接市町村等からの行政区域外給水を受けている地域である(内数）。従って、合計箇所数は県内水道数と一致しない。</t>
    <rPh sb="9" eb="10">
      <t>ナイ</t>
    </rPh>
    <rPh sb="11" eb="13">
      <t>リンセツ</t>
    </rPh>
    <rPh sb="13" eb="16">
      <t>シチョウソン</t>
    </rPh>
    <rPh sb="16" eb="17">
      <t>ナド</t>
    </rPh>
    <rPh sb="20" eb="22">
      <t>ギョウセイ</t>
    </rPh>
    <rPh sb="22" eb="25">
      <t>クイキガイ</t>
    </rPh>
    <rPh sb="25" eb="27">
      <t>キュウスイ</t>
    </rPh>
    <rPh sb="28" eb="29">
      <t>ウ</t>
    </rPh>
    <rPh sb="33" eb="35">
      <t>チイキ</t>
    </rPh>
    <rPh sb="39" eb="40">
      <t>ウチ</t>
    </rPh>
    <rPh sb="40" eb="41">
      <t>スウ</t>
    </rPh>
    <rPh sb="43" eb="44">
      <t>シタガ</t>
    </rPh>
    <rPh sb="47" eb="49">
      <t>ゴウケイ</t>
    </rPh>
    <rPh sb="49" eb="52">
      <t>カショスウ</t>
    </rPh>
    <rPh sb="53" eb="55">
      <t>ケンナイ</t>
    </rPh>
    <rPh sb="55" eb="57">
      <t>スイドウスイ</t>
    </rPh>
    <rPh sb="57" eb="58">
      <t>スウ</t>
    </rPh>
    <rPh sb="59" eb="61">
      <t>イッチ</t>
    </rPh>
    <phoneticPr fontId="4"/>
  </si>
  <si>
    <t xml:space="preserve">　　3）　合計欄の給水人口には専用水道の※部分の給水人口を含まない。 ただし、箇所数には含む。   </t>
    <rPh sb="5" eb="7">
      <t>ゴウケイ</t>
    </rPh>
    <rPh sb="7" eb="8">
      <t>ラン</t>
    </rPh>
    <rPh sb="9" eb="11">
      <t>キュウスイ</t>
    </rPh>
    <rPh sb="11" eb="13">
      <t>ジンコウ</t>
    </rPh>
    <rPh sb="15" eb="17">
      <t>センヨウ</t>
    </rPh>
    <rPh sb="17" eb="19">
      <t>スイドウ</t>
    </rPh>
    <rPh sb="21" eb="23">
      <t>ブブン</t>
    </rPh>
    <rPh sb="24" eb="26">
      <t>キュウスイ</t>
    </rPh>
    <rPh sb="26" eb="28">
      <t>ジンコウ</t>
    </rPh>
    <rPh sb="29" eb="30">
      <t>フク</t>
    </rPh>
    <rPh sb="39" eb="42">
      <t>カショスウ</t>
    </rPh>
    <rPh sb="44" eb="45">
      <t>フク</t>
    </rPh>
    <phoneticPr fontId="4"/>
  </si>
  <si>
    <t>出典：「令和２年度 岡山県の水道の現況」</t>
    <rPh sb="0" eb="2">
      <t>シュッテン</t>
    </rPh>
    <rPh sb="4" eb="6">
      <t>レイワ</t>
    </rPh>
    <rPh sb="7" eb="9">
      <t>ネンド</t>
    </rPh>
    <rPh sb="9" eb="11">
      <t>ヘイネンド</t>
    </rPh>
    <rPh sb="10" eb="13">
      <t>オカヤマケン</t>
    </rPh>
    <rPh sb="14" eb="16">
      <t>スイドウ</t>
    </rPh>
    <rPh sb="17" eb="19">
      <t>ゲンキョウ</t>
    </rPh>
    <phoneticPr fontId="4"/>
  </si>
  <si>
    <t>第８－22表　許可を要する食品関係営業施設数，処分件数等，営業種類別</t>
    <rPh sb="7" eb="9">
      <t>キョカ</t>
    </rPh>
    <rPh sb="10" eb="11">
      <t>ヨウ</t>
    </rPh>
    <rPh sb="13" eb="15">
      <t>ショクヒン</t>
    </rPh>
    <rPh sb="15" eb="17">
      <t>カンケイ</t>
    </rPh>
    <rPh sb="17" eb="19">
      <t>エイギョウ</t>
    </rPh>
    <rPh sb="19" eb="22">
      <t>シセツスウ</t>
    </rPh>
    <rPh sb="23" eb="25">
      <t>ショブン</t>
    </rPh>
    <rPh sb="25" eb="27">
      <t>ケンスウ</t>
    </rPh>
    <rPh sb="27" eb="28">
      <t>トウ</t>
    </rPh>
    <rPh sb="29" eb="31">
      <t>エイギョウ</t>
    </rPh>
    <rPh sb="31" eb="34">
      <t>シュルイベツ</t>
    </rPh>
    <phoneticPr fontId="4"/>
  </si>
  <si>
    <t>令和２年（2020）年度</t>
    <rPh sb="0" eb="2">
      <t>レイワ</t>
    </rPh>
    <rPh sb="3" eb="4">
      <t>ネン</t>
    </rPh>
    <rPh sb="4" eb="5">
      <t>ヘイネン</t>
    </rPh>
    <rPh sb="10" eb="12">
      <t>ネンド</t>
    </rPh>
    <phoneticPr fontId="4"/>
  </si>
  <si>
    <t>営業施設数</t>
    <rPh sb="0" eb="2">
      <t>エイギョウ</t>
    </rPh>
    <rPh sb="2" eb="5">
      <t>シセツスウ</t>
    </rPh>
    <phoneticPr fontId="4"/>
  </si>
  <si>
    <t>営業許可施設数（年度中）</t>
    <rPh sb="0" eb="2">
      <t>エイギョウ</t>
    </rPh>
    <rPh sb="2" eb="4">
      <t>キョカ</t>
    </rPh>
    <rPh sb="4" eb="7">
      <t>シセツスウ</t>
    </rPh>
    <rPh sb="8" eb="10">
      <t>ネンド</t>
    </rPh>
    <rPh sb="10" eb="11">
      <t>チュウ</t>
    </rPh>
    <phoneticPr fontId="4"/>
  </si>
  <si>
    <t>廃業施設数</t>
    <rPh sb="0" eb="2">
      <t>ハイギョウ</t>
    </rPh>
    <rPh sb="2" eb="5">
      <t>シセツスウ</t>
    </rPh>
    <phoneticPr fontId="4"/>
  </si>
  <si>
    <t>処　　分　　件　　数　　（年度中）</t>
    <rPh sb="0" eb="4">
      <t>ショブン</t>
    </rPh>
    <rPh sb="6" eb="10">
      <t>ケンスウ</t>
    </rPh>
    <rPh sb="13" eb="15">
      <t>ネンド</t>
    </rPh>
    <rPh sb="15" eb="16">
      <t>チュウ</t>
    </rPh>
    <phoneticPr fontId="4"/>
  </si>
  <si>
    <t>告発件数（年度中）</t>
    <rPh sb="0" eb="2">
      <t>コクハツ</t>
    </rPh>
    <rPh sb="2" eb="4">
      <t>ケンスウ</t>
    </rPh>
    <rPh sb="5" eb="7">
      <t>ネンド</t>
    </rPh>
    <rPh sb="7" eb="8">
      <t>チュウ</t>
    </rPh>
    <phoneticPr fontId="4"/>
  </si>
  <si>
    <t>調査・監視
指導施設数</t>
    <rPh sb="0" eb="2">
      <t>チョウサ</t>
    </rPh>
    <rPh sb="3" eb="5">
      <t>カンシ</t>
    </rPh>
    <rPh sb="6" eb="8">
      <t>シドウ</t>
    </rPh>
    <rPh sb="8" eb="11">
      <t>シセツスウ</t>
    </rPh>
    <phoneticPr fontId="4"/>
  </si>
  <si>
    <t>（年度末現在）</t>
    <rPh sb="1" eb="4">
      <t>ネンドマツ</t>
    </rPh>
    <rPh sb="4" eb="6">
      <t>ゲンザイ</t>
    </rPh>
    <phoneticPr fontId="4"/>
  </si>
  <si>
    <t>継　続</t>
    <rPh sb="0" eb="3">
      <t>ケイゾク</t>
    </rPh>
    <phoneticPr fontId="4"/>
  </si>
  <si>
    <t>新　規</t>
    <rPh sb="0" eb="3">
      <t>シンキ</t>
    </rPh>
    <phoneticPr fontId="4"/>
  </si>
  <si>
    <t>（年度中）</t>
    <rPh sb="1" eb="4">
      <t>ネンドマツ</t>
    </rPh>
    <phoneticPr fontId="4"/>
  </si>
  <si>
    <t>営業許可
取消命令</t>
    <rPh sb="0" eb="2">
      <t>エイギョウ</t>
    </rPh>
    <rPh sb="2" eb="4">
      <t>キョカ</t>
    </rPh>
    <rPh sb="5" eb="7">
      <t>トリケシ</t>
    </rPh>
    <rPh sb="7" eb="9">
      <t>メイレイ</t>
    </rPh>
    <phoneticPr fontId="4"/>
  </si>
  <si>
    <t>営業禁止
命 令</t>
    <rPh sb="0" eb="2">
      <t>エイギョウ</t>
    </rPh>
    <rPh sb="2" eb="4">
      <t>キンシ</t>
    </rPh>
    <rPh sb="5" eb="8">
      <t>メイレイ</t>
    </rPh>
    <phoneticPr fontId="4"/>
  </si>
  <si>
    <t>営業停止
命 令</t>
    <rPh sb="0" eb="2">
      <t>エイギョウ</t>
    </rPh>
    <rPh sb="2" eb="4">
      <t>テイシ</t>
    </rPh>
    <rPh sb="5" eb="8">
      <t>メイレイ</t>
    </rPh>
    <phoneticPr fontId="4"/>
  </si>
  <si>
    <t>改善命令</t>
    <rPh sb="0" eb="2">
      <t>カイゼン</t>
    </rPh>
    <rPh sb="2" eb="4">
      <t>メイレイ</t>
    </rPh>
    <phoneticPr fontId="4"/>
  </si>
  <si>
    <t>物品廃棄
命 令</t>
    <rPh sb="0" eb="2">
      <t>ブッピン</t>
    </rPh>
    <rPh sb="2" eb="4">
      <t>ハイキ</t>
    </rPh>
    <rPh sb="5" eb="8">
      <t>メイレイ</t>
    </rPh>
    <phoneticPr fontId="4"/>
  </si>
  <si>
    <t>無許可
営業</t>
    <rPh sb="0" eb="3">
      <t>ムキョカ</t>
    </rPh>
    <rPh sb="4" eb="6">
      <t>エイギョウ</t>
    </rPh>
    <phoneticPr fontId="4"/>
  </si>
  <si>
    <t>飲食店営業</t>
    <rPh sb="0" eb="3">
      <t>インショクテン</t>
    </rPh>
    <rPh sb="3" eb="5">
      <t>エイギョウ</t>
    </rPh>
    <phoneticPr fontId="4"/>
  </si>
  <si>
    <t>　　　一般食堂・レストラン等</t>
    <rPh sb="3" eb="5">
      <t>イッパン</t>
    </rPh>
    <rPh sb="5" eb="7">
      <t>ショクドウ</t>
    </rPh>
    <rPh sb="13" eb="14">
      <t>トウ</t>
    </rPh>
    <phoneticPr fontId="4"/>
  </si>
  <si>
    <t>　　　仕 出 し 屋 ・弁 当 屋</t>
    <rPh sb="3" eb="10">
      <t>シダシヤ</t>
    </rPh>
    <rPh sb="12" eb="15">
      <t>ベントウ</t>
    </rPh>
    <rPh sb="16" eb="17">
      <t>ヤ</t>
    </rPh>
    <phoneticPr fontId="4"/>
  </si>
  <si>
    <t>　　　旅　　　　　　　　　館</t>
    <rPh sb="3" eb="14">
      <t>リョカン</t>
    </rPh>
    <phoneticPr fontId="4"/>
  </si>
  <si>
    <t>　　　そ　　　　の　　　　他</t>
    <rPh sb="3" eb="14">
      <t>ソノタ</t>
    </rPh>
    <phoneticPr fontId="4"/>
  </si>
  <si>
    <t>菓子（パンを含む）製造業</t>
    <rPh sb="0" eb="2">
      <t>カシ</t>
    </rPh>
    <rPh sb="6" eb="7">
      <t>フク</t>
    </rPh>
    <rPh sb="9" eb="12">
      <t>セイゾウギョウ</t>
    </rPh>
    <phoneticPr fontId="4"/>
  </si>
  <si>
    <t>乳処理業</t>
    <rPh sb="0" eb="1">
      <t>ニュウ</t>
    </rPh>
    <rPh sb="1" eb="3">
      <t>ショリ</t>
    </rPh>
    <rPh sb="3" eb="4">
      <t>ギョウ</t>
    </rPh>
    <phoneticPr fontId="4"/>
  </si>
  <si>
    <t>特別牛乳さく取処理業</t>
    <rPh sb="0" eb="2">
      <t>トクベツ</t>
    </rPh>
    <rPh sb="2" eb="4">
      <t>ギュウニュウ</t>
    </rPh>
    <rPh sb="6" eb="7">
      <t>シュ</t>
    </rPh>
    <rPh sb="7" eb="9">
      <t>ショリ</t>
    </rPh>
    <rPh sb="9" eb="10">
      <t>ギョウ</t>
    </rPh>
    <phoneticPr fontId="4"/>
  </si>
  <si>
    <t>乳製品製造業</t>
    <rPh sb="0" eb="3">
      <t>ニュウセイヒン</t>
    </rPh>
    <rPh sb="3" eb="6">
      <t>セイゾウギョウ</t>
    </rPh>
    <phoneticPr fontId="4"/>
  </si>
  <si>
    <t>集乳業</t>
    <rPh sb="0" eb="1">
      <t>シュウ</t>
    </rPh>
    <rPh sb="1" eb="3">
      <t>ニュウギョウ</t>
    </rPh>
    <phoneticPr fontId="4"/>
  </si>
  <si>
    <t>魚介類販売業</t>
    <rPh sb="0" eb="3">
      <t>ギョカイルイ</t>
    </rPh>
    <rPh sb="3" eb="6">
      <t>ハンバイギョウ</t>
    </rPh>
    <phoneticPr fontId="4"/>
  </si>
  <si>
    <t>魚介類せり売り営業</t>
    <rPh sb="0" eb="3">
      <t>ギョカイルイ</t>
    </rPh>
    <rPh sb="5" eb="6">
      <t>ウ</t>
    </rPh>
    <rPh sb="7" eb="9">
      <t>エイギョウ</t>
    </rPh>
    <phoneticPr fontId="4"/>
  </si>
  <si>
    <t>魚肉ねり製品製造業</t>
    <rPh sb="0" eb="2">
      <t>ギョニク</t>
    </rPh>
    <rPh sb="4" eb="6">
      <t>セイヒン</t>
    </rPh>
    <rPh sb="6" eb="9">
      <t>セイゾウギョウ</t>
    </rPh>
    <phoneticPr fontId="4"/>
  </si>
  <si>
    <t>食品の冷凍又は冷蔵業</t>
    <rPh sb="0" eb="2">
      <t>ショクヒン</t>
    </rPh>
    <rPh sb="3" eb="5">
      <t>レイトウ</t>
    </rPh>
    <rPh sb="5" eb="6">
      <t>マタ</t>
    </rPh>
    <rPh sb="7" eb="9">
      <t>レイゾウ</t>
    </rPh>
    <rPh sb="9" eb="10">
      <t>ギョウ</t>
    </rPh>
    <phoneticPr fontId="4"/>
  </si>
  <si>
    <t>かん詰又はびん詰食品製造業</t>
    <rPh sb="2" eb="3">
      <t>カンヅメ</t>
    </rPh>
    <rPh sb="3" eb="4">
      <t>マタ</t>
    </rPh>
    <rPh sb="7" eb="8">
      <t>ヅ</t>
    </rPh>
    <rPh sb="8" eb="10">
      <t>ショクヒン</t>
    </rPh>
    <rPh sb="10" eb="13">
      <t>セイゾウギョウ</t>
    </rPh>
    <phoneticPr fontId="4"/>
  </si>
  <si>
    <t>（上記及び下記以外）</t>
    <rPh sb="1" eb="3">
      <t>ジョウキ</t>
    </rPh>
    <rPh sb="3" eb="4">
      <t>オヨ</t>
    </rPh>
    <rPh sb="5" eb="7">
      <t>カキ</t>
    </rPh>
    <rPh sb="7" eb="9">
      <t>イガイ</t>
    </rPh>
    <phoneticPr fontId="4"/>
  </si>
  <si>
    <t>喫茶店営業</t>
    <rPh sb="0" eb="3">
      <t>キッサテン</t>
    </rPh>
    <rPh sb="3" eb="5">
      <t>エイギョウ</t>
    </rPh>
    <phoneticPr fontId="4"/>
  </si>
  <si>
    <t>あん類製造業</t>
    <rPh sb="2" eb="3">
      <t>ルイ</t>
    </rPh>
    <rPh sb="3" eb="6">
      <t>セイゾウギョウ</t>
    </rPh>
    <phoneticPr fontId="4"/>
  </si>
  <si>
    <t>アイスクリーム類製造業</t>
    <rPh sb="7" eb="8">
      <t>ルイ</t>
    </rPh>
    <rPh sb="8" eb="11">
      <t>セイゾウギョウ</t>
    </rPh>
    <phoneticPr fontId="4"/>
  </si>
  <si>
    <t>乳類販売業</t>
    <rPh sb="0" eb="2">
      <t>ニュウルイ</t>
    </rPh>
    <rPh sb="2" eb="5">
      <t>ハンバイギョウ</t>
    </rPh>
    <phoneticPr fontId="4"/>
  </si>
  <si>
    <t>食肉処理業</t>
    <rPh sb="0" eb="2">
      <t>ショクニク</t>
    </rPh>
    <rPh sb="2" eb="4">
      <t>ショリ</t>
    </rPh>
    <rPh sb="4" eb="5">
      <t>ギョウ</t>
    </rPh>
    <phoneticPr fontId="4"/>
  </si>
  <si>
    <t>食肉販売業</t>
    <rPh sb="0" eb="2">
      <t>ショクニク</t>
    </rPh>
    <rPh sb="2" eb="5">
      <t>ハンバイギョウ</t>
    </rPh>
    <phoneticPr fontId="4"/>
  </si>
  <si>
    <t>食肉製品製造業</t>
    <rPh sb="0" eb="2">
      <t>ショクニク</t>
    </rPh>
    <rPh sb="2" eb="4">
      <t>セイヒン</t>
    </rPh>
    <rPh sb="4" eb="7">
      <t>セイゾウギョウ</t>
    </rPh>
    <phoneticPr fontId="4"/>
  </si>
  <si>
    <t>乳酸菌飲料製造業</t>
    <rPh sb="0" eb="3">
      <t>ニュウサンキン</t>
    </rPh>
    <rPh sb="3" eb="5">
      <t>インリョウ</t>
    </rPh>
    <rPh sb="5" eb="8">
      <t>セイゾウギョウ</t>
    </rPh>
    <phoneticPr fontId="4"/>
  </si>
  <si>
    <t>食用油脂製造業</t>
    <rPh sb="0" eb="2">
      <t>ショクヨウ</t>
    </rPh>
    <rPh sb="2" eb="4">
      <t>ユシ</t>
    </rPh>
    <rPh sb="4" eb="7">
      <t>セイゾウギョウ</t>
    </rPh>
    <phoneticPr fontId="4"/>
  </si>
  <si>
    <t>マーガリン又はショートニング製造業</t>
    <rPh sb="5" eb="6">
      <t>マタ</t>
    </rPh>
    <rPh sb="14" eb="17">
      <t>セイゾウギョウ</t>
    </rPh>
    <phoneticPr fontId="4"/>
  </si>
  <si>
    <t>みそ製造業</t>
    <rPh sb="2" eb="5">
      <t>セイゾウギョウ</t>
    </rPh>
    <phoneticPr fontId="4"/>
  </si>
  <si>
    <t>醤油製造業</t>
    <rPh sb="0" eb="2">
      <t>ショウユ</t>
    </rPh>
    <rPh sb="2" eb="5">
      <t>セイゾウギョウ</t>
    </rPh>
    <phoneticPr fontId="4"/>
  </si>
  <si>
    <t>ソース類製造業</t>
    <rPh sb="3" eb="4">
      <t>ルイ</t>
    </rPh>
    <rPh sb="4" eb="7">
      <t>セイゾウギョウ</t>
    </rPh>
    <phoneticPr fontId="4"/>
  </si>
  <si>
    <t>酒類製造業</t>
    <rPh sb="0" eb="1">
      <t>サケ</t>
    </rPh>
    <rPh sb="1" eb="2">
      <t>ルイ</t>
    </rPh>
    <rPh sb="2" eb="5">
      <t>セイゾウギョウ</t>
    </rPh>
    <phoneticPr fontId="4"/>
  </si>
  <si>
    <t>豆腐製造業</t>
    <rPh sb="0" eb="2">
      <t>トウフ</t>
    </rPh>
    <rPh sb="2" eb="5">
      <t>セイゾウギョウ</t>
    </rPh>
    <phoneticPr fontId="4"/>
  </si>
  <si>
    <t>納豆製造業</t>
    <rPh sb="0" eb="2">
      <t>ナットウ</t>
    </rPh>
    <rPh sb="2" eb="5">
      <t>セイゾウギョウ</t>
    </rPh>
    <phoneticPr fontId="4"/>
  </si>
  <si>
    <t>めん類製造業</t>
    <rPh sb="0" eb="3">
      <t>メンルイ</t>
    </rPh>
    <rPh sb="3" eb="6">
      <t>セイゾウギョウ</t>
    </rPh>
    <phoneticPr fontId="4"/>
  </si>
  <si>
    <t>そうざい製造業</t>
    <rPh sb="4" eb="7">
      <t>セイゾウギョウ</t>
    </rPh>
    <phoneticPr fontId="4"/>
  </si>
  <si>
    <t>添加物（法第11条第１項の規定により
規格が定められたものに限る。）製造業</t>
    <rPh sb="0" eb="3">
      <t>テンカブツ</t>
    </rPh>
    <rPh sb="4" eb="5">
      <t>ホウ</t>
    </rPh>
    <rPh sb="5" eb="6">
      <t>ダイ</t>
    </rPh>
    <rPh sb="8" eb="9">
      <t>ジョウ</t>
    </rPh>
    <rPh sb="9" eb="10">
      <t>ダイ</t>
    </rPh>
    <rPh sb="11" eb="12">
      <t>コウ</t>
    </rPh>
    <rPh sb="13" eb="15">
      <t>キテイ</t>
    </rPh>
    <rPh sb="19" eb="21">
      <t>キカク</t>
    </rPh>
    <rPh sb="22" eb="23">
      <t>サダ</t>
    </rPh>
    <rPh sb="30" eb="31">
      <t>カギ</t>
    </rPh>
    <rPh sb="34" eb="37">
      <t>セイゾウギョウ</t>
    </rPh>
    <phoneticPr fontId="4"/>
  </si>
  <si>
    <t>食品の放射線照射業</t>
    <rPh sb="0" eb="2">
      <t>ショクヒン</t>
    </rPh>
    <rPh sb="3" eb="6">
      <t>ホウシャセン</t>
    </rPh>
    <rPh sb="6" eb="8">
      <t>ショウシャ</t>
    </rPh>
    <rPh sb="8" eb="9">
      <t>ギョウ</t>
    </rPh>
    <phoneticPr fontId="4"/>
  </si>
  <si>
    <t>清涼飲料水製造業</t>
    <rPh sb="0" eb="2">
      <t>セイリョウ</t>
    </rPh>
    <rPh sb="2" eb="5">
      <t>インリョウスイ</t>
    </rPh>
    <rPh sb="5" eb="8">
      <t>セイゾウギョウ</t>
    </rPh>
    <phoneticPr fontId="4"/>
  </si>
  <si>
    <t>氷雪製造業</t>
    <rPh sb="0" eb="2">
      <t>ヒョウセツ</t>
    </rPh>
    <rPh sb="2" eb="5">
      <t>セイゾウギョウ</t>
    </rPh>
    <phoneticPr fontId="4"/>
  </si>
  <si>
    <t>氷雪販売業</t>
    <rPh sb="0" eb="2">
      <t>ヒョウセツ</t>
    </rPh>
    <rPh sb="2" eb="5">
      <t>ハンバイギョウ</t>
    </rPh>
    <phoneticPr fontId="4"/>
  </si>
  <si>
    <t>資料　「衛生行政報告例」（厚生労働省）</t>
    <rPh sb="4" eb="6">
      <t>エイセイ</t>
    </rPh>
    <rPh sb="6" eb="8">
      <t>ギョウセイ</t>
    </rPh>
    <rPh sb="8" eb="10">
      <t>ホウコク</t>
    </rPh>
    <rPh sb="10" eb="11">
      <t>レイ</t>
    </rPh>
    <rPh sb="13" eb="15">
      <t>コウセイ</t>
    </rPh>
    <rPh sb="15" eb="18">
      <t>ロウドウショウ</t>
    </rPh>
    <phoneticPr fontId="4"/>
  </si>
  <si>
    <t>第８－23表　許可を要しない食品関係営業施設数，処分件数等，営業種類別</t>
    <rPh sb="7" eb="9">
      <t>キョカ</t>
    </rPh>
    <rPh sb="10" eb="11">
      <t>ヨウ</t>
    </rPh>
    <rPh sb="14" eb="16">
      <t>ショクヒン</t>
    </rPh>
    <rPh sb="16" eb="18">
      <t>カンケイ</t>
    </rPh>
    <rPh sb="18" eb="20">
      <t>エイギョウ</t>
    </rPh>
    <rPh sb="20" eb="23">
      <t>シセツスウ</t>
    </rPh>
    <rPh sb="24" eb="26">
      <t>ショブン</t>
    </rPh>
    <rPh sb="26" eb="28">
      <t>ケンスウ</t>
    </rPh>
    <rPh sb="28" eb="29">
      <t>トウ</t>
    </rPh>
    <rPh sb="30" eb="32">
      <t>エイギョウ</t>
    </rPh>
    <rPh sb="32" eb="35">
      <t>シュルイベツ</t>
    </rPh>
    <phoneticPr fontId="4"/>
  </si>
  <si>
    <t>令和２（2020）年度　</t>
    <rPh sb="0" eb="2">
      <t>レイワ</t>
    </rPh>
    <rPh sb="9" eb="11">
      <t>ネンド</t>
    </rPh>
    <phoneticPr fontId="4"/>
  </si>
  <si>
    <t>告発件数(年度中)</t>
    <rPh sb="0" eb="2">
      <t>コクハツ</t>
    </rPh>
    <rPh sb="2" eb="4">
      <t>ケンスウ</t>
    </rPh>
    <rPh sb="5" eb="7">
      <t>ネンド</t>
    </rPh>
    <rPh sb="7" eb="8">
      <t>チュウ</t>
    </rPh>
    <phoneticPr fontId="4"/>
  </si>
  <si>
    <t>監視指導    施設数</t>
    <rPh sb="0" eb="2">
      <t>カンシ</t>
    </rPh>
    <rPh sb="2" eb="4">
      <t>シドウ</t>
    </rPh>
    <rPh sb="8" eb="11">
      <t>シセツスウ</t>
    </rPh>
    <phoneticPr fontId="4"/>
  </si>
  <si>
    <t>営業禁止 命 令</t>
    <rPh sb="0" eb="2">
      <t>エイギョウ</t>
    </rPh>
    <rPh sb="2" eb="4">
      <t>キンシ</t>
    </rPh>
    <rPh sb="5" eb="8">
      <t>メイレイ</t>
    </rPh>
    <phoneticPr fontId="4"/>
  </si>
  <si>
    <t>営業停止 命 令</t>
    <rPh sb="0" eb="2">
      <t>エイギョウ</t>
    </rPh>
    <rPh sb="2" eb="4">
      <t>テイシ</t>
    </rPh>
    <rPh sb="5" eb="8">
      <t>メイレイ</t>
    </rPh>
    <phoneticPr fontId="4"/>
  </si>
  <si>
    <t>物品廃棄 命 令</t>
    <rPh sb="0" eb="2">
      <t>ブッピン</t>
    </rPh>
    <rPh sb="2" eb="4">
      <t>ハイキ</t>
    </rPh>
    <rPh sb="5" eb="8">
      <t>メイレイ</t>
    </rPh>
    <phoneticPr fontId="4"/>
  </si>
  <si>
    <t>給食施設</t>
    <rPh sb="0" eb="2">
      <t>キュウショク</t>
    </rPh>
    <rPh sb="2" eb="4">
      <t>シセツ</t>
    </rPh>
    <phoneticPr fontId="4"/>
  </si>
  <si>
    <t>　　　学　　　　　　　　　校</t>
    <rPh sb="3" eb="14">
      <t>ガッコウ</t>
    </rPh>
    <phoneticPr fontId="4"/>
  </si>
  <si>
    <t>　　　病　院　・　診　療　所</t>
    <rPh sb="3" eb="6">
      <t>ビョウイン</t>
    </rPh>
    <rPh sb="9" eb="14">
      <t>シンリョウジョ</t>
    </rPh>
    <phoneticPr fontId="4"/>
  </si>
  <si>
    <t>　　　事　　　　業　　　　所</t>
    <rPh sb="3" eb="14">
      <t>ジギョウショ</t>
    </rPh>
    <phoneticPr fontId="4"/>
  </si>
  <si>
    <t>乳さく取業</t>
    <rPh sb="0" eb="1">
      <t>ニュウ</t>
    </rPh>
    <rPh sb="3" eb="4">
      <t>シュ</t>
    </rPh>
    <rPh sb="4" eb="5">
      <t>ギョウ</t>
    </rPh>
    <phoneticPr fontId="4"/>
  </si>
  <si>
    <t>食品製造業</t>
    <rPh sb="0" eb="2">
      <t>ショクヒン</t>
    </rPh>
    <rPh sb="2" eb="5">
      <t>セイゾウギョウ</t>
    </rPh>
    <phoneticPr fontId="4"/>
  </si>
  <si>
    <t>野菜果物販売業</t>
    <rPh sb="0" eb="2">
      <t>ヤサイ</t>
    </rPh>
    <rPh sb="2" eb="4">
      <t>クダモノ</t>
    </rPh>
    <rPh sb="4" eb="7">
      <t>ハンバイギョウ</t>
    </rPh>
    <phoneticPr fontId="4"/>
  </si>
  <si>
    <t>そうざい販売業</t>
    <rPh sb="4" eb="7">
      <t>ハンバイギョウ</t>
    </rPh>
    <phoneticPr fontId="4"/>
  </si>
  <si>
    <t>菓子（パンを含む）販売業</t>
    <rPh sb="0" eb="2">
      <t>カシ</t>
    </rPh>
    <rPh sb="6" eb="7">
      <t>フク</t>
    </rPh>
    <rPh sb="9" eb="12">
      <t>ハンバイギョウ</t>
    </rPh>
    <phoneticPr fontId="4"/>
  </si>
  <si>
    <t>食品販売業（上記以外）</t>
    <rPh sb="0" eb="2">
      <t>ショクヒン</t>
    </rPh>
    <rPh sb="2" eb="5">
      <t>ハンバイギョウ</t>
    </rPh>
    <rPh sb="6" eb="8">
      <t>ジョウキ</t>
    </rPh>
    <rPh sb="8" eb="10">
      <t>イガイ</t>
    </rPh>
    <phoneticPr fontId="4"/>
  </si>
  <si>
    <t>添加物（法第11条第１項の規定により規格が定められたものを除く。）製造業</t>
    <rPh sb="0" eb="3">
      <t>テンカブツ</t>
    </rPh>
    <rPh sb="4" eb="5">
      <t>ホウ</t>
    </rPh>
    <rPh sb="5" eb="6">
      <t>ダイ</t>
    </rPh>
    <rPh sb="8" eb="9">
      <t>ジョウ</t>
    </rPh>
    <rPh sb="9" eb="10">
      <t>ダイ</t>
    </rPh>
    <rPh sb="11" eb="12">
      <t>コウ</t>
    </rPh>
    <rPh sb="13" eb="15">
      <t>キテイ</t>
    </rPh>
    <rPh sb="18" eb="20">
      <t>キカク</t>
    </rPh>
    <rPh sb="21" eb="22">
      <t>サダ</t>
    </rPh>
    <rPh sb="29" eb="30">
      <t>ノゾ</t>
    </rPh>
    <rPh sb="33" eb="36">
      <t>セイゾウギョウ</t>
    </rPh>
    <phoneticPr fontId="4"/>
  </si>
  <si>
    <t>添加物の販売業</t>
    <rPh sb="0" eb="3">
      <t>テンカブツ</t>
    </rPh>
    <rPh sb="4" eb="7">
      <t>ハンバイギョウ</t>
    </rPh>
    <phoneticPr fontId="4"/>
  </si>
  <si>
    <t>氷雪採取業</t>
    <rPh sb="0" eb="2">
      <t>ヒョウセツ</t>
    </rPh>
    <rPh sb="2" eb="4">
      <t>サイシュ</t>
    </rPh>
    <rPh sb="4" eb="5">
      <t>ギョウ</t>
    </rPh>
    <phoneticPr fontId="4"/>
  </si>
  <si>
    <t>器具・容器包装、おもちゃの製造業又は販売業</t>
    <rPh sb="0" eb="2">
      <t>キグ</t>
    </rPh>
    <rPh sb="3" eb="5">
      <t>ヨウキ</t>
    </rPh>
    <rPh sb="5" eb="7">
      <t>ホウソウ</t>
    </rPh>
    <rPh sb="13" eb="16">
      <t>セイゾウギョウ</t>
    </rPh>
    <rPh sb="16" eb="17">
      <t>マタ</t>
    </rPh>
    <rPh sb="18" eb="21">
      <t>ハンバイギョウ</t>
    </rPh>
    <phoneticPr fontId="4"/>
  </si>
  <si>
    <t>資料　「衛生行政報告例」（厚生労働省）</t>
    <rPh sb="0" eb="2">
      <t>シリョウ</t>
    </rPh>
    <rPh sb="4" eb="6">
      <t>エイセイ</t>
    </rPh>
    <rPh sb="6" eb="8">
      <t>ギョウセイ</t>
    </rPh>
    <rPh sb="8" eb="11">
      <t>ホウコクレイ</t>
    </rPh>
    <rPh sb="13" eb="15">
      <t>コウセイ</t>
    </rPh>
    <rPh sb="15" eb="18">
      <t>ロウドウショウ</t>
    </rPh>
    <phoneticPr fontId="4"/>
  </si>
  <si>
    <t>第８－24表　食品等の収去試験検体数，不良理由・食品等の種類別</t>
    <rPh sb="7" eb="9">
      <t>ショクヒン</t>
    </rPh>
    <rPh sb="9" eb="10">
      <t>トウ</t>
    </rPh>
    <rPh sb="11" eb="12">
      <t>シュウ</t>
    </rPh>
    <rPh sb="12" eb="13">
      <t>キョ</t>
    </rPh>
    <rPh sb="13" eb="15">
      <t>シケン</t>
    </rPh>
    <rPh sb="15" eb="18">
      <t>ケンタイスウ</t>
    </rPh>
    <rPh sb="19" eb="21">
      <t>フリョウ</t>
    </rPh>
    <rPh sb="21" eb="23">
      <t>リユウ</t>
    </rPh>
    <rPh sb="24" eb="26">
      <t>ショクヒン</t>
    </rPh>
    <rPh sb="26" eb="27">
      <t>トウ</t>
    </rPh>
    <rPh sb="28" eb="31">
      <t>シュルイベツ</t>
    </rPh>
    <phoneticPr fontId="4"/>
  </si>
  <si>
    <t>試験した
収去検体数
（実数）</t>
    <rPh sb="0" eb="2">
      <t>シケン</t>
    </rPh>
    <rPh sb="5" eb="6">
      <t>シュウ</t>
    </rPh>
    <rPh sb="6" eb="7">
      <t>キョ</t>
    </rPh>
    <rPh sb="7" eb="9">
      <t>ケンタイ</t>
    </rPh>
    <rPh sb="9" eb="10">
      <t>スウ</t>
    </rPh>
    <rPh sb="12" eb="14">
      <t>ジッスウ</t>
    </rPh>
    <phoneticPr fontId="4"/>
  </si>
  <si>
    <t>不　良
検体数
（実数）</t>
    <rPh sb="0" eb="3">
      <t>フリョウ</t>
    </rPh>
    <rPh sb="4" eb="6">
      <t>ケンタイ</t>
    </rPh>
    <rPh sb="6" eb="7">
      <t>スウ</t>
    </rPh>
    <rPh sb="9" eb="11">
      <t>ジッスウ</t>
    </rPh>
    <phoneticPr fontId="4"/>
  </si>
  <si>
    <t>不　良　理　由　（延数）</t>
    <rPh sb="0" eb="3">
      <t>フリョウ</t>
    </rPh>
    <rPh sb="4" eb="7">
      <t>リユウ</t>
    </rPh>
    <rPh sb="9" eb="11">
      <t>ノベスウ</t>
    </rPh>
    <phoneticPr fontId="4"/>
  </si>
  <si>
    <t>暫定的規制値の定められているものの試験した収 去 検 体 数</t>
    <rPh sb="0" eb="3">
      <t>ザンテイテキ</t>
    </rPh>
    <rPh sb="3" eb="6">
      <t>キセイチ</t>
    </rPh>
    <rPh sb="7" eb="8">
      <t>サダ</t>
    </rPh>
    <rPh sb="17" eb="19">
      <t>シケン</t>
    </rPh>
    <rPh sb="21" eb="22">
      <t>シュウ</t>
    </rPh>
    <rPh sb="23" eb="24">
      <t>キョ</t>
    </rPh>
    <rPh sb="25" eb="30">
      <t>ケンタイスウ</t>
    </rPh>
    <phoneticPr fontId="4"/>
  </si>
  <si>
    <t>大腸菌群</t>
    <rPh sb="0" eb="3">
      <t>ダイチョウキン</t>
    </rPh>
    <rPh sb="3" eb="4">
      <t>グン</t>
    </rPh>
    <phoneticPr fontId="4"/>
  </si>
  <si>
    <t>異　物</t>
    <rPh sb="0" eb="3">
      <t>イブツ</t>
    </rPh>
    <phoneticPr fontId="4"/>
  </si>
  <si>
    <t>添加物
使用基準</t>
    <rPh sb="0" eb="3">
      <t>テンカブツ</t>
    </rPh>
    <rPh sb="4" eb="6">
      <t>シヨウ</t>
    </rPh>
    <rPh sb="6" eb="8">
      <t>キジュン</t>
    </rPh>
    <phoneticPr fontId="4"/>
  </si>
  <si>
    <t>法定外　　添加物</t>
    <rPh sb="0" eb="3">
      <t>ホウテイガイ</t>
    </rPh>
    <rPh sb="5" eb="8">
      <t>テンカブツ</t>
    </rPh>
    <phoneticPr fontId="4"/>
  </si>
  <si>
    <t>残留農薬　基  準</t>
    <rPh sb="0" eb="2">
      <t>ザンリュウ</t>
    </rPh>
    <rPh sb="2" eb="4">
      <t>ノウヤク</t>
    </rPh>
    <rPh sb="5" eb="9">
      <t>キジュン</t>
    </rPh>
    <phoneticPr fontId="4"/>
  </si>
  <si>
    <t>残留動物用医薬品</t>
    <rPh sb="0" eb="2">
      <t>ザンリュウ</t>
    </rPh>
    <rPh sb="2" eb="5">
      <t>ドウブツヨウ</t>
    </rPh>
    <rPh sb="5" eb="8">
      <t>イヤクヒン</t>
    </rPh>
    <phoneticPr fontId="4"/>
  </si>
  <si>
    <t>（実数）</t>
    <rPh sb="1" eb="3">
      <t>ジッスウ</t>
    </rPh>
    <phoneticPr fontId="4"/>
  </si>
  <si>
    <t>魚介類</t>
    <rPh sb="0" eb="3">
      <t>ギョカイルイ</t>
    </rPh>
    <phoneticPr fontId="4"/>
  </si>
  <si>
    <t>無加熱摂取冷凍食品</t>
    <rPh sb="0" eb="1">
      <t>ム</t>
    </rPh>
    <rPh sb="1" eb="3">
      <t>カネツ</t>
    </rPh>
    <rPh sb="3" eb="5">
      <t>セッシュ</t>
    </rPh>
    <rPh sb="5" eb="7">
      <t>レイトウ</t>
    </rPh>
    <rPh sb="7" eb="9">
      <t>ショクヒン</t>
    </rPh>
    <phoneticPr fontId="4"/>
  </si>
  <si>
    <t>凍結直前に加熱された加熱後
摂取冷凍食品</t>
    <rPh sb="0" eb="2">
      <t>トウケツ</t>
    </rPh>
    <rPh sb="2" eb="4">
      <t>チョクゼン</t>
    </rPh>
    <rPh sb="5" eb="7">
      <t>カネツ</t>
    </rPh>
    <rPh sb="10" eb="13">
      <t>カネツゴ</t>
    </rPh>
    <rPh sb="14" eb="16">
      <t>セッシュ</t>
    </rPh>
    <rPh sb="16" eb="18">
      <t>レイトウ</t>
    </rPh>
    <rPh sb="18" eb="20">
      <t>ショクヒン</t>
    </rPh>
    <phoneticPr fontId="4"/>
  </si>
  <si>
    <t>凍結直前未加熱の加熱後
摂取冷凍食品</t>
    <rPh sb="0" eb="2">
      <t>トウケツ</t>
    </rPh>
    <rPh sb="2" eb="4">
      <t>チョクゼン</t>
    </rPh>
    <rPh sb="4" eb="5">
      <t>ミ</t>
    </rPh>
    <rPh sb="5" eb="7">
      <t>カネツ</t>
    </rPh>
    <rPh sb="8" eb="11">
      <t>カネツゴ</t>
    </rPh>
    <rPh sb="12" eb="14">
      <t>セッシュ</t>
    </rPh>
    <rPh sb="14" eb="16">
      <t>レイトウ</t>
    </rPh>
    <rPh sb="16" eb="18">
      <t>ショクヒン</t>
    </rPh>
    <phoneticPr fontId="4"/>
  </si>
  <si>
    <t>生食用冷凍鮮魚介類</t>
    <rPh sb="0" eb="1">
      <t>ナマ</t>
    </rPh>
    <rPh sb="1" eb="3">
      <t>ショクヨウ</t>
    </rPh>
    <rPh sb="3" eb="5">
      <t>レイトウ</t>
    </rPh>
    <rPh sb="5" eb="9">
      <t>センギョ</t>
    </rPh>
    <phoneticPr fontId="4"/>
  </si>
  <si>
    <t>魚介類加工品
（かん詰・びん詰めを除く）</t>
    <rPh sb="0" eb="3">
      <t>ギョカイルイ</t>
    </rPh>
    <rPh sb="3" eb="6">
      <t>カコウヒン</t>
    </rPh>
    <rPh sb="10" eb="11">
      <t>カンヅメ</t>
    </rPh>
    <rPh sb="14" eb="15">
      <t>ヅ</t>
    </rPh>
    <rPh sb="17" eb="18">
      <t>ノゾ</t>
    </rPh>
    <phoneticPr fontId="4"/>
  </si>
  <si>
    <t>肉卵類及びその加工品
（かん詰・びん詰めを除く）</t>
    <rPh sb="0" eb="1">
      <t>ニク</t>
    </rPh>
    <rPh sb="1" eb="3">
      <t>タマゴルイ</t>
    </rPh>
    <rPh sb="3" eb="4">
      <t>オヨ</t>
    </rPh>
    <rPh sb="7" eb="10">
      <t>カコウヒン</t>
    </rPh>
    <rPh sb="14" eb="15">
      <t>ヅ</t>
    </rPh>
    <rPh sb="18" eb="19">
      <t>ビンヅ</t>
    </rPh>
    <rPh sb="21" eb="22">
      <t>ノゾ</t>
    </rPh>
    <phoneticPr fontId="4"/>
  </si>
  <si>
    <t>乳製品</t>
    <rPh sb="0" eb="3">
      <t>ニュウセイヒン</t>
    </rPh>
    <phoneticPr fontId="4"/>
  </si>
  <si>
    <t>乳類加工品
（アイスクリーム類を除き、
  マーガリンを含む）</t>
    <rPh sb="0" eb="2">
      <t>ニュウルイ</t>
    </rPh>
    <rPh sb="2" eb="5">
      <t>カコウヒン</t>
    </rPh>
    <phoneticPr fontId="4"/>
  </si>
  <si>
    <t>アイスクリーム類・氷菓</t>
    <rPh sb="7" eb="8">
      <t>ルイ</t>
    </rPh>
    <rPh sb="9" eb="11">
      <t>ヒョウカ</t>
    </rPh>
    <phoneticPr fontId="4"/>
  </si>
  <si>
    <t>穀類及びその加工品
（かん詰・びん詰めを除く）</t>
    <rPh sb="0" eb="2">
      <t>コクルイ</t>
    </rPh>
    <rPh sb="2" eb="3">
      <t>オヨ</t>
    </rPh>
    <rPh sb="6" eb="9">
      <t>カコウヒン</t>
    </rPh>
    <rPh sb="13" eb="14">
      <t>ヅ</t>
    </rPh>
    <rPh sb="17" eb="18">
      <t>ヅ</t>
    </rPh>
    <rPh sb="20" eb="21">
      <t>ノゾ</t>
    </rPh>
    <phoneticPr fontId="4"/>
  </si>
  <si>
    <t>野菜類・果物及びその加工品
（かん詰・びん詰めを除く）</t>
    <rPh sb="0" eb="3">
      <t>ヤサイルイ</t>
    </rPh>
    <rPh sb="4" eb="6">
      <t>クダモノ</t>
    </rPh>
    <rPh sb="6" eb="7">
      <t>オヨ</t>
    </rPh>
    <rPh sb="10" eb="13">
      <t>カコウヒン</t>
    </rPh>
    <rPh sb="17" eb="18">
      <t>ヅ</t>
    </rPh>
    <rPh sb="21" eb="22">
      <t>ヅ</t>
    </rPh>
    <rPh sb="24" eb="25">
      <t>ノゾ</t>
    </rPh>
    <phoneticPr fontId="4"/>
  </si>
  <si>
    <t>菓子類</t>
    <rPh sb="0" eb="3">
      <t>カシルイ</t>
    </rPh>
    <phoneticPr fontId="4"/>
  </si>
  <si>
    <t>清涼飲料水</t>
    <rPh sb="0" eb="2">
      <t>セイリョウ</t>
    </rPh>
    <rPh sb="2" eb="5">
      <t>インリョウスイ</t>
    </rPh>
    <phoneticPr fontId="4"/>
  </si>
  <si>
    <t>酒精飲料</t>
    <rPh sb="0" eb="1">
      <t>サケ</t>
    </rPh>
    <rPh sb="1" eb="2">
      <t>セイ</t>
    </rPh>
    <rPh sb="2" eb="4">
      <t>インリョウ</t>
    </rPh>
    <phoneticPr fontId="4"/>
  </si>
  <si>
    <t>氷雪</t>
    <rPh sb="0" eb="2">
      <t>ヒョウセツ</t>
    </rPh>
    <phoneticPr fontId="4"/>
  </si>
  <si>
    <t>水</t>
    <rPh sb="0" eb="1">
      <t>ミズ</t>
    </rPh>
    <phoneticPr fontId="4"/>
  </si>
  <si>
    <t>かん詰・びん詰食品</t>
    <rPh sb="2" eb="3">
      <t>ヅ</t>
    </rPh>
    <rPh sb="6" eb="7">
      <t>ヅ</t>
    </rPh>
    <rPh sb="7" eb="9">
      <t>ショクヒン</t>
    </rPh>
    <phoneticPr fontId="4"/>
  </si>
  <si>
    <t>その他の食品</t>
    <rPh sb="0" eb="3">
      <t>ソノタ</t>
    </rPh>
    <rPh sb="4" eb="6">
      <t>ショクヒン</t>
    </rPh>
    <phoneticPr fontId="4"/>
  </si>
  <si>
    <t>添加物及びその製剤</t>
    <rPh sb="0" eb="3">
      <t>テンカブツ</t>
    </rPh>
    <rPh sb="3" eb="4">
      <t>オヨ</t>
    </rPh>
    <rPh sb="7" eb="9">
      <t>セイザイ</t>
    </rPh>
    <phoneticPr fontId="4"/>
  </si>
  <si>
    <t>器具及び容器包装</t>
    <rPh sb="0" eb="2">
      <t>キグ</t>
    </rPh>
    <rPh sb="2" eb="3">
      <t>オヨ</t>
    </rPh>
    <rPh sb="4" eb="6">
      <t>ヨウキ</t>
    </rPh>
    <rPh sb="6" eb="8">
      <t>ホウソウ</t>
    </rPh>
    <phoneticPr fontId="4"/>
  </si>
  <si>
    <t>おもちゃ</t>
    <phoneticPr fontId="4"/>
  </si>
  <si>
    <t>第8－25表　乳の収去試験検体数，乳の種類別</t>
    <rPh sb="7" eb="8">
      <t>ニュウ</t>
    </rPh>
    <rPh sb="9" eb="10">
      <t>シュウ</t>
    </rPh>
    <rPh sb="10" eb="11">
      <t>キョ</t>
    </rPh>
    <rPh sb="11" eb="13">
      <t>シケン</t>
    </rPh>
    <rPh sb="13" eb="16">
      <t>ケンタイスウ</t>
    </rPh>
    <rPh sb="17" eb="18">
      <t>ニュウ</t>
    </rPh>
    <rPh sb="19" eb="22">
      <t>シュルイベツ</t>
    </rPh>
    <phoneticPr fontId="4"/>
  </si>
  <si>
    <t>乳及び乳製品の成分規格の定めのある事項に関する検査</t>
    <rPh sb="0" eb="1">
      <t>ニュウ</t>
    </rPh>
    <rPh sb="1" eb="2">
      <t>オヨ</t>
    </rPh>
    <rPh sb="3" eb="6">
      <t>ニュウセイヒン</t>
    </rPh>
    <rPh sb="7" eb="9">
      <t>セイブン</t>
    </rPh>
    <rPh sb="9" eb="11">
      <t>キカク</t>
    </rPh>
    <rPh sb="12" eb="13">
      <t>サダ</t>
    </rPh>
    <rPh sb="17" eb="19">
      <t>ジコウ</t>
    </rPh>
    <rPh sb="20" eb="21">
      <t>カン</t>
    </rPh>
    <rPh sb="23" eb="25">
      <t>ケンサ</t>
    </rPh>
    <phoneticPr fontId="4"/>
  </si>
  <si>
    <t>乳及び乳製品の成分規格の
定めのない事項に関する検査</t>
    <phoneticPr fontId="4"/>
  </si>
  <si>
    <t>収去した
もの</t>
    <rPh sb="0" eb="1">
      <t>シュウ</t>
    </rPh>
    <rPh sb="1" eb="2">
      <t>キョ</t>
    </rPh>
    <phoneticPr fontId="4"/>
  </si>
  <si>
    <t>不　適
検体数　</t>
    <rPh sb="0" eb="3">
      <t>フテキ</t>
    </rPh>
    <rPh sb="4" eb="7">
      <t>ケンタイスウ</t>
    </rPh>
    <phoneticPr fontId="4"/>
  </si>
  <si>
    <t>不　適　理　由　（延数）</t>
    <rPh sb="0" eb="3">
      <t>フテキ</t>
    </rPh>
    <rPh sb="4" eb="7">
      <t>リユウ</t>
    </rPh>
    <rPh sb="9" eb="11">
      <t>ノベスウ</t>
    </rPh>
    <phoneticPr fontId="4"/>
  </si>
  <si>
    <t>無脂乳
固形分</t>
    <rPh sb="0" eb="1">
      <t>ム</t>
    </rPh>
    <rPh sb="1" eb="2">
      <t>シ</t>
    </rPh>
    <rPh sb="2" eb="3">
      <t>ニュウ</t>
    </rPh>
    <rPh sb="4" eb="6">
      <t>コケイ</t>
    </rPh>
    <rPh sb="6" eb="7">
      <t>ブン</t>
    </rPh>
    <phoneticPr fontId="4"/>
  </si>
  <si>
    <t>乳脂肪</t>
    <rPh sb="0" eb="1">
      <t>ニュウ</t>
    </rPh>
    <rPh sb="1" eb="3">
      <t>シボウ</t>
    </rPh>
    <phoneticPr fontId="4"/>
  </si>
  <si>
    <t>比　重</t>
    <rPh sb="0" eb="3">
      <t>ヒジュウ</t>
    </rPh>
    <phoneticPr fontId="4"/>
  </si>
  <si>
    <t>酸　度　</t>
    <rPh sb="0" eb="3">
      <t>サンド</t>
    </rPh>
    <phoneticPr fontId="4"/>
  </si>
  <si>
    <t>細菌数</t>
    <rPh sb="0" eb="2">
      <t>サイキン</t>
    </rPh>
    <rPh sb="2" eb="3">
      <t>スウ</t>
    </rPh>
    <phoneticPr fontId="4"/>
  </si>
  <si>
    <t>試験した
場所　　（保健所）　　　　</t>
    <rPh sb="0" eb="2">
      <t>シケン</t>
    </rPh>
    <rPh sb="5" eb="7">
      <t>バショ</t>
    </rPh>
    <rPh sb="10" eb="13">
      <t>ホケンショ</t>
    </rPh>
    <phoneticPr fontId="4"/>
  </si>
  <si>
    <t xml:space="preserve">検査件数
</t>
    <rPh sb="0" eb="2">
      <t>ケンサ</t>
    </rPh>
    <rPh sb="2" eb="4">
      <t>ケンスウ</t>
    </rPh>
    <phoneticPr fontId="4"/>
  </si>
  <si>
    <t>生乳</t>
    <rPh sb="0" eb="2">
      <t>セイニュウ</t>
    </rPh>
    <phoneticPr fontId="4"/>
  </si>
  <si>
    <t>牛乳</t>
    <rPh sb="0" eb="2">
      <t>ギュウニュウ</t>
    </rPh>
    <phoneticPr fontId="4"/>
  </si>
  <si>
    <t>低脂肪牛乳</t>
    <rPh sb="0" eb="3">
      <t>テイシボウ</t>
    </rPh>
    <rPh sb="3" eb="5">
      <t>ギュウニュウ</t>
    </rPh>
    <phoneticPr fontId="4"/>
  </si>
  <si>
    <t>加工乳
（乳脂肪分3％以上）</t>
    <rPh sb="0" eb="3">
      <t>カコウニュウ</t>
    </rPh>
    <rPh sb="5" eb="8">
      <t>ニュウシボウ</t>
    </rPh>
    <rPh sb="8" eb="9">
      <t>ブン</t>
    </rPh>
    <rPh sb="11" eb="13">
      <t>イジョウ</t>
    </rPh>
    <phoneticPr fontId="4"/>
  </si>
  <si>
    <t>加工乳
（乳脂肪分3％未満）</t>
    <rPh sb="0" eb="3">
      <t>カコウニュウ</t>
    </rPh>
    <rPh sb="5" eb="8">
      <t>ニュウシボウ</t>
    </rPh>
    <rPh sb="8" eb="9">
      <t>ブン</t>
    </rPh>
    <rPh sb="11" eb="13">
      <t>ミマン</t>
    </rPh>
    <phoneticPr fontId="4"/>
  </si>
  <si>
    <t>その他の乳</t>
    <rPh sb="0" eb="3">
      <t>ソノタ</t>
    </rPh>
    <rPh sb="4" eb="5">
      <t>ニュウ</t>
    </rPh>
    <phoneticPr fontId="4"/>
  </si>
  <si>
    <t>第8－26表　乳処理量，乳の種類・処理方法別</t>
    <rPh sb="7" eb="8">
      <t>ニュウ</t>
    </rPh>
    <rPh sb="8" eb="11">
      <t>ショリリョウ</t>
    </rPh>
    <rPh sb="12" eb="13">
      <t>ニュウ</t>
    </rPh>
    <rPh sb="14" eb="22">
      <t>シュルイベツ</t>
    </rPh>
    <phoneticPr fontId="4"/>
  </si>
  <si>
    <t>無殺菌乳</t>
    <rPh sb="0" eb="1">
      <t>ム</t>
    </rPh>
    <rPh sb="1" eb="3">
      <t>サッキン</t>
    </rPh>
    <rPh sb="3" eb="4">
      <t>ニュウ</t>
    </rPh>
    <phoneticPr fontId="4"/>
  </si>
  <si>
    <t>殺　菌　乳　（キロリットル）</t>
    <phoneticPr fontId="4"/>
  </si>
  <si>
    <t>63℃～65℃</t>
    <phoneticPr fontId="4"/>
  </si>
  <si>
    <t>75℃
以上</t>
    <rPh sb="4" eb="6">
      <t>イジョウ</t>
    </rPh>
    <phoneticPr fontId="4"/>
  </si>
  <si>
    <t>瞬　間</t>
    <rPh sb="0" eb="3">
      <t>シュンカン</t>
    </rPh>
    <phoneticPr fontId="4"/>
  </si>
  <si>
    <t>特別牛乳</t>
    <rPh sb="0" eb="2">
      <t>トクベツ</t>
    </rPh>
    <rPh sb="2" eb="4">
      <t>ギュウニュウ</t>
    </rPh>
    <phoneticPr fontId="4"/>
  </si>
  <si>
    <t>・</t>
  </si>
  <si>
    <t>第８－27表　と畜場数・許可・廃止・処分件数，設置者別</t>
    <rPh sb="8" eb="9">
      <t>チク</t>
    </rPh>
    <rPh sb="9" eb="10">
      <t>ジョウ</t>
    </rPh>
    <rPh sb="10" eb="11">
      <t>スウ</t>
    </rPh>
    <rPh sb="12" eb="14">
      <t>キョカ</t>
    </rPh>
    <rPh sb="15" eb="17">
      <t>ハイシ</t>
    </rPh>
    <rPh sb="18" eb="20">
      <t>ショブン</t>
    </rPh>
    <rPh sb="20" eb="22">
      <t>ケンスウ</t>
    </rPh>
    <rPh sb="23" eb="26">
      <t>セッチシャ</t>
    </rPh>
    <rPh sb="26" eb="27">
      <t>ベツ</t>
    </rPh>
    <phoneticPr fontId="4"/>
  </si>
  <si>
    <r>
      <t>令和２（2020）年</t>
    </r>
    <r>
      <rPr>
        <sz val="12"/>
        <rFont val="ＭＳ 明朝"/>
        <family val="1"/>
        <charset val="128"/>
      </rPr>
      <t>度　　</t>
    </r>
    <rPh sb="0" eb="2">
      <t>レイワ</t>
    </rPh>
    <rPh sb="9" eb="10">
      <t>ネン</t>
    </rPh>
    <rPh sb="10" eb="11">
      <t>ド</t>
    </rPh>
    <phoneticPr fontId="4"/>
  </si>
  <si>
    <t>国・都道府県</t>
    <rPh sb="0" eb="1">
      <t>クニ</t>
    </rPh>
    <rPh sb="2" eb="6">
      <t>トドウフケン</t>
    </rPh>
    <phoneticPr fontId="4"/>
  </si>
  <si>
    <t>市・町村</t>
    <rPh sb="0" eb="1">
      <t>シ</t>
    </rPh>
    <rPh sb="2" eb="4">
      <t>チョウソン</t>
    </rPh>
    <phoneticPr fontId="4"/>
  </si>
  <si>
    <t>会社</t>
    <rPh sb="0" eb="2">
      <t>カイシャ</t>
    </rPh>
    <phoneticPr fontId="4"/>
  </si>
  <si>
    <t>組合・その他</t>
    <rPh sb="0" eb="2">
      <t>クミアイ</t>
    </rPh>
    <rPh sb="3" eb="6">
      <t>ソノタ</t>
    </rPh>
    <phoneticPr fontId="4"/>
  </si>
  <si>
    <t>一般</t>
    <rPh sb="0" eb="2">
      <t>イッパン</t>
    </rPh>
    <phoneticPr fontId="4"/>
  </si>
  <si>
    <t>簡易</t>
    <rPh sb="0" eb="2">
      <t>カンイ</t>
    </rPh>
    <phoneticPr fontId="4"/>
  </si>
  <si>
    <t>許可件数</t>
    <rPh sb="0" eb="2">
      <t>キョカ</t>
    </rPh>
    <rPh sb="2" eb="4">
      <t>ケンスウ</t>
    </rPh>
    <phoneticPr fontId="4"/>
  </si>
  <si>
    <t>廃止件数</t>
    <rPh sb="0" eb="2">
      <t>ハイシ</t>
    </rPh>
    <rPh sb="2" eb="4">
      <t>ケンスウ</t>
    </rPh>
    <phoneticPr fontId="4"/>
  </si>
  <si>
    <t>許可取消件数</t>
    <rPh sb="0" eb="2">
      <t>キョカ</t>
    </rPh>
    <rPh sb="2" eb="4">
      <t>トリケシ</t>
    </rPh>
    <rPh sb="4" eb="6">
      <t>ケンスウ</t>
    </rPh>
    <phoneticPr fontId="4"/>
  </si>
  <si>
    <t>使用制限件数</t>
    <rPh sb="0" eb="2">
      <t>シヨウ</t>
    </rPh>
    <rPh sb="2" eb="4">
      <t>セイゲン</t>
    </rPh>
    <rPh sb="4" eb="6">
      <t>ケンスウ</t>
    </rPh>
    <phoneticPr fontId="4"/>
  </si>
  <si>
    <t>注　1)　岡山市、倉敷市は除く。</t>
    <rPh sb="0" eb="1">
      <t>チュウ</t>
    </rPh>
    <rPh sb="5" eb="8">
      <t>オカヤマシ</t>
    </rPh>
    <rPh sb="9" eb="12">
      <t>クラシキシ</t>
    </rPh>
    <rPh sb="13" eb="14">
      <t>ノゾ</t>
    </rPh>
    <phoneticPr fontId="4"/>
  </si>
  <si>
    <t>資料　生活衛生課調</t>
    <rPh sb="3" eb="5">
      <t>セイカツ</t>
    </rPh>
    <rPh sb="5" eb="8">
      <t>エイセイカ</t>
    </rPh>
    <rPh sb="8" eb="9">
      <t>シラ</t>
    </rPh>
    <phoneticPr fontId="4"/>
  </si>
  <si>
    <t>第８－28表　と畜検査頭数・と畜場内と殺頭数・と殺解体禁止又は廃棄頭数，畜種・疾病の種類別</t>
    <rPh sb="8" eb="9">
      <t>チク</t>
    </rPh>
    <rPh sb="9" eb="11">
      <t>ケンサ</t>
    </rPh>
    <rPh sb="11" eb="13">
      <t>トウスウ</t>
    </rPh>
    <rPh sb="15" eb="16">
      <t>チク</t>
    </rPh>
    <rPh sb="16" eb="18">
      <t>ジョウナイ</t>
    </rPh>
    <rPh sb="18" eb="20">
      <t>トサツ</t>
    </rPh>
    <rPh sb="20" eb="22">
      <t>トウスウ</t>
    </rPh>
    <rPh sb="23" eb="25">
      <t>トサツ</t>
    </rPh>
    <rPh sb="25" eb="27">
      <t>カイタイ</t>
    </rPh>
    <rPh sb="27" eb="29">
      <t>キンシ</t>
    </rPh>
    <rPh sb="29" eb="30">
      <t>マタ</t>
    </rPh>
    <rPh sb="31" eb="33">
      <t>ハイキ</t>
    </rPh>
    <rPh sb="33" eb="35">
      <t>トウスウ</t>
    </rPh>
    <rPh sb="36" eb="37">
      <t>チク</t>
    </rPh>
    <rPh sb="37" eb="38">
      <t>シュルイ</t>
    </rPh>
    <rPh sb="38" eb="45">
      <t>シュベツ</t>
    </rPh>
    <phoneticPr fontId="4"/>
  </si>
  <si>
    <t>牛</t>
    <rPh sb="0" eb="1">
      <t>ウシ</t>
    </rPh>
    <phoneticPr fontId="4"/>
  </si>
  <si>
    <t>と　く</t>
    <phoneticPr fontId="4"/>
  </si>
  <si>
    <t>馬</t>
    <rPh sb="0" eb="1">
      <t>ウマ</t>
    </rPh>
    <phoneticPr fontId="4"/>
  </si>
  <si>
    <t>豚</t>
    <rPh sb="0" eb="1">
      <t>ブタ</t>
    </rPh>
    <phoneticPr fontId="4"/>
  </si>
  <si>
    <t>めん羊</t>
    <rPh sb="2" eb="3">
      <t>ヨウ</t>
    </rPh>
    <phoneticPr fontId="4"/>
  </si>
  <si>
    <t>山　羊</t>
    <rPh sb="0" eb="3">
      <t>ヤギ</t>
    </rPh>
    <phoneticPr fontId="4"/>
  </si>
  <si>
    <t>検　査　頭　数</t>
    <rPh sb="0" eb="3">
      <t>ケンサ</t>
    </rPh>
    <rPh sb="4" eb="7">
      <t>トウスウ</t>
    </rPh>
    <phoneticPr fontId="4"/>
  </si>
  <si>
    <t>と畜場内と殺頭数</t>
    <rPh sb="1" eb="4">
      <t>チクジョウナイ</t>
    </rPh>
    <rPh sb="4" eb="6">
      <t>トサツ</t>
    </rPh>
    <rPh sb="6" eb="8">
      <t>トウスウ</t>
    </rPh>
    <phoneticPr fontId="4"/>
  </si>
  <si>
    <t>処　分</t>
    <rPh sb="0" eb="3">
      <t>ショブン</t>
    </rPh>
    <phoneticPr fontId="4"/>
  </si>
  <si>
    <t>禁止</t>
    <rPh sb="0" eb="2">
      <t>キンシ</t>
    </rPh>
    <phoneticPr fontId="4"/>
  </si>
  <si>
    <t>全部　廃棄</t>
    <rPh sb="0" eb="2">
      <t>ゼンブ</t>
    </rPh>
    <rPh sb="3" eb="5">
      <t>ハイキ</t>
    </rPh>
    <phoneticPr fontId="4"/>
  </si>
  <si>
    <t>一部
廃棄</t>
    <rPh sb="0" eb="2">
      <t>イチブ</t>
    </rPh>
    <rPh sb="3" eb="5">
      <t>ハイキ</t>
    </rPh>
    <phoneticPr fontId="4"/>
  </si>
  <si>
    <t>一部　廃棄</t>
    <rPh sb="0" eb="2">
      <t>イチブ</t>
    </rPh>
    <rPh sb="3" eb="5">
      <t>ハイキ</t>
    </rPh>
    <phoneticPr fontId="4"/>
  </si>
  <si>
    <t>処分実頭数</t>
    <rPh sb="0" eb="2">
      <t>ショブン</t>
    </rPh>
    <rPh sb="2" eb="3">
      <t>ジツ</t>
    </rPh>
    <rPh sb="3" eb="5">
      <t>トウスウ</t>
    </rPh>
    <phoneticPr fontId="4"/>
  </si>
  <si>
    <t>細　　菌　　病</t>
    <rPh sb="0" eb="7">
      <t>サイキンビョウ</t>
    </rPh>
    <phoneticPr fontId="4"/>
  </si>
  <si>
    <t>炭そ</t>
    <rPh sb="0" eb="1">
      <t>タンソ</t>
    </rPh>
    <phoneticPr fontId="4"/>
  </si>
  <si>
    <t>豚丹毒</t>
    <rPh sb="0" eb="1">
      <t>ブタ</t>
    </rPh>
    <rPh sb="1" eb="3">
      <t>タンドク</t>
    </rPh>
    <phoneticPr fontId="4"/>
  </si>
  <si>
    <t>サルモネラ病</t>
    <rPh sb="0" eb="5">
      <t>サルモネラキン</t>
    </rPh>
    <rPh sb="5" eb="6">
      <t>ビョウ</t>
    </rPh>
    <phoneticPr fontId="4"/>
  </si>
  <si>
    <t>結核病</t>
    <rPh sb="0" eb="2">
      <t>ケッカク</t>
    </rPh>
    <rPh sb="2" eb="3">
      <t>ビョウ</t>
    </rPh>
    <phoneticPr fontId="4"/>
  </si>
  <si>
    <t>ブルセラ病</t>
    <rPh sb="4" eb="5">
      <t>ビョウ</t>
    </rPh>
    <phoneticPr fontId="4"/>
  </si>
  <si>
    <t>破傷風</t>
    <rPh sb="0" eb="3">
      <t>ハショウフウ</t>
    </rPh>
    <phoneticPr fontId="4"/>
  </si>
  <si>
    <t>放線菌病</t>
    <rPh sb="0" eb="3">
      <t>ホウセンキン</t>
    </rPh>
    <rPh sb="3" eb="4">
      <t>ビョウ</t>
    </rPh>
    <phoneticPr fontId="4"/>
  </si>
  <si>
    <t>ウイルス・
リッチケア病</t>
    <rPh sb="11" eb="12">
      <t>ビョウ</t>
    </rPh>
    <phoneticPr fontId="4"/>
  </si>
  <si>
    <t>豚コレラ</t>
    <rPh sb="0" eb="1">
      <t>ブタ</t>
    </rPh>
    <phoneticPr fontId="4"/>
  </si>
  <si>
    <t>原虫病</t>
    <rPh sb="0" eb="2">
      <t>ゲンチュウ</t>
    </rPh>
    <rPh sb="2" eb="3">
      <t>ビョウ</t>
    </rPh>
    <phoneticPr fontId="4"/>
  </si>
  <si>
    <t>トキソプラズマ病</t>
    <rPh sb="7" eb="8">
      <t>ビョウ</t>
    </rPh>
    <phoneticPr fontId="4"/>
  </si>
  <si>
    <t>寄生虫病</t>
    <rPh sb="0" eb="3">
      <t>キセイチュウ</t>
    </rPh>
    <rPh sb="3" eb="4">
      <t>ビョウ</t>
    </rPh>
    <phoneticPr fontId="4"/>
  </si>
  <si>
    <t>のう虫病</t>
    <rPh sb="2" eb="3">
      <t>ムシ</t>
    </rPh>
    <rPh sb="3" eb="4">
      <t>ビョウ</t>
    </rPh>
    <phoneticPr fontId="4"/>
  </si>
  <si>
    <t>ジストマ病</t>
    <rPh sb="4" eb="5">
      <t>ビョウ</t>
    </rPh>
    <phoneticPr fontId="4"/>
  </si>
  <si>
    <t>そ　　の　　他　　の　　疾　　病</t>
    <rPh sb="0" eb="7">
      <t>ソノタ</t>
    </rPh>
    <rPh sb="12" eb="16">
      <t>シッペイ</t>
    </rPh>
    <phoneticPr fontId="4"/>
  </si>
  <si>
    <t>敗血症</t>
    <rPh sb="0" eb="3">
      <t>ハイケツショウ</t>
    </rPh>
    <phoneticPr fontId="4"/>
  </si>
  <si>
    <t>膿毒症</t>
    <rPh sb="0" eb="1">
      <t>ノウ</t>
    </rPh>
    <rPh sb="1" eb="2">
      <t>ドク</t>
    </rPh>
    <rPh sb="2" eb="3">
      <t>ショウ</t>
    </rPh>
    <phoneticPr fontId="4"/>
  </si>
  <si>
    <t>尿毒症</t>
    <rPh sb="0" eb="3">
      <t>ニョウドクショウ</t>
    </rPh>
    <phoneticPr fontId="4"/>
  </si>
  <si>
    <t>黄疸</t>
    <rPh sb="0" eb="2">
      <t>オウダン</t>
    </rPh>
    <phoneticPr fontId="4"/>
  </si>
  <si>
    <t>水腫</t>
    <rPh sb="0" eb="2">
      <t>スイシュ</t>
    </rPh>
    <phoneticPr fontId="4"/>
  </si>
  <si>
    <t>腫瘍</t>
    <rPh sb="0" eb="2">
      <t>シュヨウ</t>
    </rPh>
    <phoneticPr fontId="4"/>
  </si>
  <si>
    <t>中毒諸症</t>
    <rPh sb="0" eb="2">
      <t>チュウドク</t>
    </rPh>
    <rPh sb="2" eb="3">
      <t>ショ</t>
    </rPh>
    <rPh sb="3" eb="4">
      <t>ショウ</t>
    </rPh>
    <phoneticPr fontId="4"/>
  </si>
  <si>
    <t>炎症又は炎症産物による汚染</t>
    <rPh sb="0" eb="2">
      <t>エンショウ</t>
    </rPh>
    <rPh sb="2" eb="3">
      <t>マタ</t>
    </rPh>
    <rPh sb="4" eb="6">
      <t>エンショウ</t>
    </rPh>
    <rPh sb="6" eb="8">
      <t>サンブツ</t>
    </rPh>
    <rPh sb="11" eb="13">
      <t>オセン</t>
    </rPh>
    <phoneticPr fontId="4"/>
  </si>
  <si>
    <t>変性又は萎縮</t>
    <rPh sb="0" eb="2">
      <t>ヘンセイ</t>
    </rPh>
    <rPh sb="2" eb="3">
      <t>マタ</t>
    </rPh>
    <rPh sb="4" eb="6">
      <t>イシュク</t>
    </rPh>
    <phoneticPr fontId="4"/>
  </si>
  <si>
    <t>注　1)　岡山市、倉敷市は除く。</t>
    <rPh sb="5" eb="7">
      <t>オカヤマ</t>
    </rPh>
    <rPh sb="7" eb="8">
      <t>シ</t>
    </rPh>
    <rPh sb="9" eb="12">
      <t>クラシキシ</t>
    </rPh>
    <rPh sb="13" eb="14">
      <t>ノゾ</t>
    </rPh>
    <phoneticPr fontId="4"/>
  </si>
  <si>
    <t>　　2)　「と畜場内と殺頭数」には解体禁止及び全部廃棄のものを含む。</t>
    <rPh sb="7" eb="10">
      <t>チクジョウナイ</t>
    </rPh>
    <rPh sb="10" eb="12">
      <t>トサツ</t>
    </rPh>
    <rPh sb="12" eb="14">
      <t>トウスウ</t>
    </rPh>
    <rPh sb="17" eb="19">
      <t>カイタイ</t>
    </rPh>
    <rPh sb="19" eb="21">
      <t>キンシ</t>
    </rPh>
    <rPh sb="21" eb="22">
      <t>オヨ</t>
    </rPh>
    <rPh sb="23" eb="25">
      <t>ゼンブ</t>
    </rPh>
    <rPh sb="25" eb="27">
      <t>ハイキ</t>
    </rPh>
    <rPh sb="31" eb="32">
      <t>フク</t>
    </rPh>
    <phoneticPr fontId="4"/>
  </si>
  <si>
    <t>第８－29表　と畜検査における主要病変，畜種別</t>
    <rPh sb="15" eb="17">
      <t>シュヨウ</t>
    </rPh>
    <rPh sb="17" eb="19">
      <t>ビョウヘン</t>
    </rPh>
    <phoneticPr fontId="4"/>
  </si>
  <si>
    <r>
      <rPr>
        <sz val="12"/>
        <rFont val="ＭＳ 明朝"/>
        <family val="1"/>
        <charset val="128"/>
      </rPr>
      <t>令和２（2020）年度　　</t>
    </r>
    <rPh sb="0" eb="2">
      <t>レイワ</t>
    </rPh>
    <rPh sb="9" eb="10">
      <t>ネン</t>
    </rPh>
    <rPh sb="10" eb="11">
      <t>ド</t>
    </rPh>
    <phoneticPr fontId="4"/>
  </si>
  <si>
    <t>牛</t>
  </si>
  <si>
    <t>とく</t>
    <phoneticPr fontId="4"/>
  </si>
  <si>
    <t>山羊</t>
    <rPh sb="0" eb="2">
      <t>ヤギ</t>
    </rPh>
    <phoneticPr fontId="4"/>
  </si>
  <si>
    <t>循環器・造血系</t>
    <rPh sb="0" eb="3">
      <t>ジュンカンキ</t>
    </rPh>
    <rPh sb="4" eb="6">
      <t>ゾウケツ</t>
    </rPh>
    <rPh sb="6" eb="7">
      <t>ケイ</t>
    </rPh>
    <phoneticPr fontId="4"/>
  </si>
  <si>
    <t>心冠部脂肪壊死</t>
    <rPh sb="0" eb="1">
      <t>ココロ</t>
    </rPh>
    <rPh sb="1" eb="2">
      <t>カンムリ</t>
    </rPh>
    <rPh sb="2" eb="3">
      <t>ブ</t>
    </rPh>
    <rPh sb="3" eb="5">
      <t>シボウ</t>
    </rPh>
    <rPh sb="5" eb="7">
      <t>エシ</t>
    </rPh>
    <phoneticPr fontId="9"/>
  </si>
  <si>
    <t>消化器系</t>
  </si>
  <si>
    <t>胃出血</t>
    <rPh sb="0" eb="1">
      <t>イ</t>
    </rPh>
    <rPh sb="1" eb="3">
      <t>シュッケツ</t>
    </rPh>
    <phoneticPr fontId="12"/>
  </si>
  <si>
    <t>心色素沈着</t>
    <rPh sb="0" eb="1">
      <t>ココロ</t>
    </rPh>
    <rPh sb="1" eb="3">
      <t>シキソ</t>
    </rPh>
    <rPh sb="3" eb="5">
      <t>チンチャク</t>
    </rPh>
    <phoneticPr fontId="12"/>
  </si>
  <si>
    <t>胃炎</t>
    <rPh sb="0" eb="2">
      <t>イエン</t>
    </rPh>
    <phoneticPr fontId="12"/>
  </si>
  <si>
    <t>心のう水腫</t>
    <rPh sb="0" eb="1">
      <t>ココロ</t>
    </rPh>
    <rPh sb="3" eb="5">
      <t>スイシュ</t>
    </rPh>
    <phoneticPr fontId="4"/>
  </si>
  <si>
    <t>創傷性第二胃炎</t>
    <rPh sb="0" eb="2">
      <t>ソウショウ</t>
    </rPh>
    <rPh sb="2" eb="3">
      <t>セイ</t>
    </rPh>
    <rPh sb="3" eb="4">
      <t>ダイ</t>
    </rPh>
    <rPh sb="4" eb="5">
      <t>2</t>
    </rPh>
    <rPh sb="5" eb="6">
      <t>イ</t>
    </rPh>
    <rPh sb="6" eb="7">
      <t>エン</t>
    </rPh>
    <phoneticPr fontId="12"/>
  </si>
  <si>
    <t>心うっ血</t>
    <rPh sb="0" eb="1">
      <t>シン</t>
    </rPh>
    <rPh sb="3" eb="4">
      <t>ケツ</t>
    </rPh>
    <phoneticPr fontId="12"/>
  </si>
  <si>
    <t>胃膿瘍</t>
    <rPh sb="0" eb="1">
      <t>イ</t>
    </rPh>
    <rPh sb="1" eb="3">
      <t>ノウヨウ</t>
    </rPh>
    <phoneticPr fontId="12"/>
  </si>
  <si>
    <t>心冠部水腫</t>
    <rPh sb="0" eb="1">
      <t>シン</t>
    </rPh>
    <rPh sb="1" eb="2">
      <t>カン</t>
    </rPh>
    <rPh sb="2" eb="3">
      <t>ブ</t>
    </rPh>
    <rPh sb="3" eb="5">
      <t>スイシュ</t>
    </rPh>
    <phoneticPr fontId="12"/>
  </si>
  <si>
    <t>胃奇形</t>
    <rPh sb="0" eb="1">
      <t>イ</t>
    </rPh>
    <rPh sb="1" eb="3">
      <t>キケイ</t>
    </rPh>
    <phoneticPr fontId="9"/>
  </si>
  <si>
    <t>心冠部黄染</t>
    <rPh sb="0" eb="1">
      <t>シン</t>
    </rPh>
    <rPh sb="1" eb="2">
      <t>カンムリ</t>
    </rPh>
    <rPh sb="2" eb="3">
      <t>ブ</t>
    </rPh>
    <rPh sb="3" eb="5">
      <t>オウセン</t>
    </rPh>
    <phoneticPr fontId="9"/>
  </si>
  <si>
    <t>胃漿膜炎</t>
    <rPh sb="0" eb="1">
      <t>イ</t>
    </rPh>
    <rPh sb="1" eb="4">
      <t>ショウマクエン</t>
    </rPh>
    <phoneticPr fontId="12"/>
  </si>
  <si>
    <t>心奇形</t>
    <rPh sb="0" eb="1">
      <t>シン</t>
    </rPh>
    <rPh sb="1" eb="3">
      <t>キケイ</t>
    </rPh>
    <phoneticPr fontId="9"/>
  </si>
  <si>
    <t>双口吸虫症</t>
    <rPh sb="0" eb="4">
      <t>ソウコウキュウチュウ</t>
    </rPh>
    <rPh sb="4" eb="5">
      <t>ショウ</t>
    </rPh>
    <phoneticPr fontId="9"/>
  </si>
  <si>
    <t>心筋炎</t>
    <rPh sb="0" eb="2">
      <t>シンキン</t>
    </rPh>
    <rPh sb="2" eb="3">
      <t>エン</t>
    </rPh>
    <phoneticPr fontId="12"/>
  </si>
  <si>
    <t>胃腸腫瘍</t>
    <rPh sb="0" eb="1">
      <t>イ</t>
    </rPh>
    <rPh sb="1" eb="2">
      <t>チョウ</t>
    </rPh>
    <rPh sb="2" eb="4">
      <t>シュヨウ</t>
    </rPh>
    <phoneticPr fontId="12"/>
  </si>
  <si>
    <t>心筋肥大</t>
    <rPh sb="0" eb="2">
      <t>シンキン</t>
    </rPh>
    <rPh sb="2" eb="4">
      <t>ヒダイ</t>
    </rPh>
    <phoneticPr fontId="12"/>
  </si>
  <si>
    <t>胃腸黄染</t>
    <rPh sb="0" eb="2">
      <t>イチョウ</t>
    </rPh>
    <rPh sb="2" eb="4">
      <t>オウセン</t>
    </rPh>
    <phoneticPr fontId="9"/>
  </si>
  <si>
    <t>心筋変性</t>
    <rPh sb="0" eb="2">
      <t>シンキン</t>
    </rPh>
    <rPh sb="2" eb="4">
      <t>ヘンセイ</t>
    </rPh>
    <phoneticPr fontId="12"/>
  </si>
  <si>
    <t>胃腸水腫</t>
    <rPh sb="0" eb="2">
      <t>イチョウ</t>
    </rPh>
    <rPh sb="2" eb="4">
      <t>スイシュ</t>
    </rPh>
    <phoneticPr fontId="12"/>
  </si>
  <si>
    <t>心血管腫</t>
    <rPh sb="0" eb="1">
      <t>シン</t>
    </rPh>
    <rPh sb="1" eb="3">
      <t>ケッカン</t>
    </rPh>
    <rPh sb="3" eb="4">
      <t>シュ</t>
    </rPh>
    <phoneticPr fontId="12"/>
  </si>
  <si>
    <t>胃腸メラノーマ</t>
    <rPh sb="0" eb="2">
      <t>イチョウ</t>
    </rPh>
    <phoneticPr fontId="9"/>
  </si>
  <si>
    <t>心漿膜出血</t>
    <rPh sb="0" eb="1">
      <t>シン</t>
    </rPh>
    <rPh sb="1" eb="3">
      <t>ショウマク</t>
    </rPh>
    <rPh sb="3" eb="5">
      <t>シュッケツ</t>
    </rPh>
    <phoneticPr fontId="12"/>
  </si>
  <si>
    <t>腸捻転</t>
    <rPh sb="0" eb="1">
      <t>チョウ</t>
    </rPh>
    <rPh sb="1" eb="3">
      <t>ネンテン</t>
    </rPh>
    <phoneticPr fontId="12"/>
  </si>
  <si>
    <t>心水腫</t>
    <rPh sb="0" eb="1">
      <t>シン</t>
    </rPh>
    <rPh sb="1" eb="3">
      <t>スイシュ</t>
    </rPh>
    <phoneticPr fontId="9"/>
  </si>
  <si>
    <t>大網脂肪壊死</t>
    <rPh sb="0" eb="1">
      <t>オオ</t>
    </rPh>
    <rPh sb="1" eb="2">
      <t>アミ</t>
    </rPh>
    <rPh sb="2" eb="6">
      <t>シボウエシ</t>
    </rPh>
    <phoneticPr fontId="12"/>
  </si>
  <si>
    <t>心臓腫瘍</t>
    <rPh sb="0" eb="2">
      <t>シンゾウ</t>
    </rPh>
    <rPh sb="2" eb="4">
      <t>シュヨウ</t>
    </rPh>
    <phoneticPr fontId="12"/>
  </si>
  <si>
    <t>線虫症</t>
    <rPh sb="0" eb="2">
      <t>センチュウ</t>
    </rPh>
    <rPh sb="2" eb="3">
      <t>ショウ</t>
    </rPh>
    <phoneticPr fontId="12"/>
  </si>
  <si>
    <t>心内膜下出血</t>
    <rPh sb="0" eb="1">
      <t>シン</t>
    </rPh>
    <rPh sb="1" eb="3">
      <t>ナイマク</t>
    </rPh>
    <rPh sb="3" eb="4">
      <t>カ</t>
    </rPh>
    <rPh sb="4" eb="6">
      <t>シュッケツ</t>
    </rPh>
    <phoneticPr fontId="12"/>
  </si>
  <si>
    <t>腸炎</t>
    <rPh sb="0" eb="1">
      <t>チョウ</t>
    </rPh>
    <rPh sb="1" eb="2">
      <t>エン</t>
    </rPh>
    <phoneticPr fontId="12"/>
  </si>
  <si>
    <t>心内膜石灰沈着</t>
    <rPh sb="0" eb="1">
      <t>シン</t>
    </rPh>
    <rPh sb="1" eb="3">
      <t>ナイマク</t>
    </rPh>
    <rPh sb="3" eb="5">
      <t>セッカイ</t>
    </rPh>
    <rPh sb="5" eb="7">
      <t>チンチャク</t>
    </rPh>
    <phoneticPr fontId="12"/>
  </si>
  <si>
    <t>腸充血</t>
    <rPh sb="0" eb="1">
      <t>チョウ</t>
    </rPh>
    <rPh sb="1" eb="3">
      <t>ジュウケツ</t>
    </rPh>
    <phoneticPr fontId="12"/>
  </si>
  <si>
    <t>心嚢炎</t>
    <rPh sb="0" eb="1">
      <t>シン</t>
    </rPh>
    <rPh sb="1" eb="2">
      <t>ノウ</t>
    </rPh>
    <rPh sb="2" eb="3">
      <t>エン</t>
    </rPh>
    <phoneticPr fontId="12"/>
  </si>
  <si>
    <t>腸出血</t>
    <rPh sb="0" eb="1">
      <t>チョウ</t>
    </rPh>
    <rPh sb="1" eb="3">
      <t>シュッケツ</t>
    </rPh>
    <phoneticPr fontId="12"/>
  </si>
  <si>
    <t>心膿瘍</t>
    <rPh sb="0" eb="1">
      <t>シン</t>
    </rPh>
    <rPh sb="1" eb="3">
      <t>ノウヨウ</t>
    </rPh>
    <phoneticPr fontId="12"/>
  </si>
  <si>
    <t>腸膿瘍</t>
    <rPh sb="0" eb="1">
      <t>チョウ</t>
    </rPh>
    <rPh sb="1" eb="3">
      <t>ノウヨウ</t>
    </rPh>
    <phoneticPr fontId="12"/>
  </si>
  <si>
    <t>心弁膜水腫</t>
    <rPh sb="0" eb="1">
      <t>シン</t>
    </rPh>
    <rPh sb="1" eb="3">
      <t>ベンマク</t>
    </rPh>
    <rPh sb="3" eb="5">
      <t>スイシュ</t>
    </rPh>
    <phoneticPr fontId="4"/>
  </si>
  <si>
    <t>腸間膜脂肪壊死症</t>
    <rPh sb="0" eb="3">
      <t>チョウカンマク</t>
    </rPh>
    <rPh sb="3" eb="5">
      <t>シボウ</t>
    </rPh>
    <rPh sb="5" eb="7">
      <t>エシ</t>
    </rPh>
    <rPh sb="7" eb="8">
      <t>ショウ</t>
    </rPh>
    <phoneticPr fontId="12"/>
  </si>
  <si>
    <t>心弁膜血腫</t>
    <rPh sb="0" eb="1">
      <t>シン</t>
    </rPh>
    <rPh sb="1" eb="3">
      <t>ベンマク</t>
    </rPh>
    <rPh sb="3" eb="4">
      <t>チ</t>
    </rPh>
    <rPh sb="4" eb="5">
      <t>シュ</t>
    </rPh>
    <phoneticPr fontId="12"/>
  </si>
  <si>
    <t>腸間膜腫瘍</t>
    <rPh sb="0" eb="3">
      <t>チョウカンマク</t>
    </rPh>
    <rPh sb="3" eb="5">
      <t>シュヨウ</t>
    </rPh>
    <phoneticPr fontId="12"/>
  </si>
  <si>
    <t>心弁膜肥厚</t>
    <rPh sb="0" eb="1">
      <t>シン</t>
    </rPh>
    <rPh sb="1" eb="3">
      <t>ベンマク</t>
    </rPh>
    <rPh sb="3" eb="5">
      <t>ヒコウ</t>
    </rPh>
    <phoneticPr fontId="9"/>
  </si>
  <si>
    <t>腸間膜水腫</t>
    <rPh sb="0" eb="3">
      <t>チョウカンマク</t>
    </rPh>
    <rPh sb="3" eb="5">
      <t>スイシュ</t>
    </rPh>
    <phoneticPr fontId="4"/>
  </si>
  <si>
    <t>心膜炎</t>
    <rPh sb="0" eb="1">
      <t>シン</t>
    </rPh>
    <rPh sb="1" eb="2">
      <t>マク</t>
    </rPh>
    <rPh sb="2" eb="3">
      <t>エン</t>
    </rPh>
    <phoneticPr fontId="9"/>
  </si>
  <si>
    <t>腸間膜膿瘍</t>
    <rPh sb="0" eb="1">
      <t>チョウ</t>
    </rPh>
    <rPh sb="1" eb="2">
      <t>カン</t>
    </rPh>
    <rPh sb="2" eb="3">
      <t>マク</t>
    </rPh>
    <rPh sb="3" eb="5">
      <t>ノウヨウ</t>
    </rPh>
    <phoneticPr fontId="12"/>
  </si>
  <si>
    <t>疣状心内膜炎</t>
    <rPh sb="0" eb="1">
      <t>イボ</t>
    </rPh>
    <rPh sb="1" eb="2">
      <t>ジョウ</t>
    </rPh>
    <rPh sb="2" eb="3">
      <t>シン</t>
    </rPh>
    <rPh sb="3" eb="4">
      <t>ナイ</t>
    </rPh>
    <rPh sb="4" eb="5">
      <t>マク</t>
    </rPh>
    <rPh sb="5" eb="6">
      <t>エン</t>
    </rPh>
    <phoneticPr fontId="9"/>
  </si>
  <si>
    <t>膵炎</t>
    <rPh sb="0" eb="2">
      <t>スイエン</t>
    </rPh>
    <phoneticPr fontId="12"/>
  </si>
  <si>
    <t>創傷性心膜炎</t>
    <rPh sb="0" eb="3">
      <t>ソウショウセイ</t>
    </rPh>
    <rPh sb="3" eb="4">
      <t>シン</t>
    </rPh>
    <rPh sb="4" eb="5">
      <t>マク</t>
    </rPh>
    <rPh sb="5" eb="6">
      <t>エン</t>
    </rPh>
    <phoneticPr fontId="12"/>
  </si>
  <si>
    <t>膵石</t>
    <rPh sb="0" eb="2">
      <t>スイセキ</t>
    </rPh>
    <phoneticPr fontId="12"/>
  </si>
  <si>
    <t>心耳出血</t>
    <rPh sb="0" eb="1">
      <t>シン</t>
    </rPh>
    <rPh sb="1" eb="2">
      <t>ミミ</t>
    </rPh>
    <rPh sb="2" eb="4">
      <t>シュッケツ</t>
    </rPh>
    <phoneticPr fontId="12"/>
  </si>
  <si>
    <t>肝うっ血</t>
    <rPh sb="0" eb="1">
      <t>カン</t>
    </rPh>
    <rPh sb="3" eb="4">
      <t>ケツ</t>
    </rPh>
    <phoneticPr fontId="12"/>
  </si>
  <si>
    <t>心メラノーマ</t>
    <rPh sb="0" eb="1">
      <t>シン</t>
    </rPh>
    <phoneticPr fontId="12"/>
  </si>
  <si>
    <t>肝炎</t>
    <rPh sb="0" eb="2">
      <t>カンエン</t>
    </rPh>
    <phoneticPr fontId="12"/>
  </si>
  <si>
    <t>大動脈水腫</t>
    <rPh sb="0" eb="3">
      <t>ダイドウミャク</t>
    </rPh>
    <rPh sb="3" eb="5">
      <t>スイシュ</t>
    </rPh>
    <phoneticPr fontId="12"/>
  </si>
  <si>
    <t>間質性肝炎</t>
    <rPh sb="0" eb="2">
      <t>カンシツ</t>
    </rPh>
    <rPh sb="2" eb="3">
      <t>セイ</t>
    </rPh>
    <rPh sb="3" eb="5">
      <t>カンエン</t>
    </rPh>
    <phoneticPr fontId="12"/>
  </si>
  <si>
    <t>大動脈石灰沈着</t>
    <rPh sb="0" eb="3">
      <t>ダイドウミャク</t>
    </rPh>
    <rPh sb="3" eb="7">
      <t>セッカイチンチャク</t>
    </rPh>
    <phoneticPr fontId="12"/>
  </si>
  <si>
    <t>肝寄生虫症</t>
    <rPh sb="0" eb="1">
      <t>カン</t>
    </rPh>
    <rPh sb="1" eb="4">
      <t>キセイチュウ</t>
    </rPh>
    <rPh sb="4" eb="5">
      <t>ショウ</t>
    </rPh>
    <phoneticPr fontId="12"/>
  </si>
  <si>
    <t>大動脈変性</t>
    <rPh sb="0" eb="3">
      <t>ダイドウミャク</t>
    </rPh>
    <rPh sb="3" eb="5">
      <t>ヘンセイ</t>
    </rPh>
    <phoneticPr fontId="12"/>
  </si>
  <si>
    <t>肝硬変</t>
    <rPh sb="0" eb="3">
      <t>カンコウヘン</t>
    </rPh>
    <phoneticPr fontId="12"/>
  </si>
  <si>
    <t>大動脈炎</t>
    <rPh sb="0" eb="1">
      <t>ダイ</t>
    </rPh>
    <rPh sb="1" eb="3">
      <t>ドウミャク</t>
    </rPh>
    <rPh sb="3" eb="4">
      <t>エン</t>
    </rPh>
    <phoneticPr fontId="12"/>
  </si>
  <si>
    <t>肝混濁腫脹</t>
    <rPh sb="0" eb="1">
      <t>カン</t>
    </rPh>
    <rPh sb="1" eb="3">
      <t>コンダク</t>
    </rPh>
    <rPh sb="3" eb="5">
      <t>シュチョウ</t>
    </rPh>
    <phoneticPr fontId="12"/>
  </si>
  <si>
    <t>脾萎縮</t>
    <rPh sb="0" eb="1">
      <t>ヒ</t>
    </rPh>
    <rPh sb="1" eb="3">
      <t>イシュク</t>
    </rPh>
    <phoneticPr fontId="9"/>
  </si>
  <si>
    <t>肝色素沈着症</t>
    <rPh sb="0" eb="1">
      <t>カン</t>
    </rPh>
    <rPh sb="1" eb="3">
      <t>シキソ</t>
    </rPh>
    <rPh sb="3" eb="5">
      <t>チンチャク</t>
    </rPh>
    <rPh sb="5" eb="6">
      <t>ショウ</t>
    </rPh>
    <phoneticPr fontId="12"/>
  </si>
  <si>
    <t>脾うっ血</t>
    <rPh sb="0" eb="1">
      <t>ヒ</t>
    </rPh>
    <rPh sb="3" eb="4">
      <t>ケツ</t>
    </rPh>
    <phoneticPr fontId="12"/>
  </si>
  <si>
    <t>肝奇形</t>
    <rPh sb="0" eb="1">
      <t>カン</t>
    </rPh>
    <rPh sb="1" eb="3">
      <t>キケイ</t>
    </rPh>
    <phoneticPr fontId="12"/>
  </si>
  <si>
    <t>脾血腫</t>
    <rPh sb="0" eb="1">
      <t>ヒ</t>
    </rPh>
    <rPh sb="1" eb="3">
      <t>ケッシュ</t>
    </rPh>
    <phoneticPr fontId="9"/>
  </si>
  <si>
    <t>肝腫瘍</t>
    <rPh sb="0" eb="1">
      <t>カン</t>
    </rPh>
    <rPh sb="1" eb="3">
      <t>シュヨウ</t>
    </rPh>
    <phoneticPr fontId="12"/>
  </si>
  <si>
    <t>脾腫</t>
    <rPh sb="0" eb="1">
      <t>ヒ</t>
    </rPh>
    <rPh sb="1" eb="2">
      <t>シュ</t>
    </rPh>
    <phoneticPr fontId="4"/>
  </si>
  <si>
    <t>肝巣状壊死</t>
    <rPh sb="0" eb="1">
      <t>カン</t>
    </rPh>
    <rPh sb="1" eb="2">
      <t>ス</t>
    </rPh>
    <rPh sb="2" eb="3">
      <t>ジョウ</t>
    </rPh>
    <rPh sb="3" eb="5">
      <t>エシ</t>
    </rPh>
    <phoneticPr fontId="12"/>
  </si>
  <si>
    <t>脾充血</t>
    <rPh sb="0" eb="1">
      <t>ヒ</t>
    </rPh>
    <rPh sb="1" eb="3">
      <t>ジュウケツ</t>
    </rPh>
    <phoneticPr fontId="9"/>
  </si>
  <si>
    <t>肝巣状性脂肪変性</t>
    <rPh sb="0" eb="1">
      <t>カン</t>
    </rPh>
    <rPh sb="1" eb="2">
      <t>ス</t>
    </rPh>
    <rPh sb="2" eb="3">
      <t>ジョウ</t>
    </rPh>
    <rPh sb="3" eb="4">
      <t>セイ</t>
    </rPh>
    <rPh sb="4" eb="6">
      <t>シボウ</t>
    </rPh>
    <rPh sb="6" eb="8">
      <t>ヘンセイ</t>
    </rPh>
    <phoneticPr fontId="12"/>
  </si>
  <si>
    <t>脾膿瘍</t>
    <rPh sb="0" eb="1">
      <t>ヒ</t>
    </rPh>
    <rPh sb="1" eb="3">
      <t>ノウヨウ</t>
    </rPh>
    <phoneticPr fontId="12"/>
  </si>
  <si>
    <t>肝膿瘍</t>
    <rPh sb="0" eb="1">
      <t>カン</t>
    </rPh>
    <rPh sb="1" eb="3">
      <t>ノウヨウ</t>
    </rPh>
    <phoneticPr fontId="12"/>
  </si>
  <si>
    <t>脾包膜炎</t>
    <rPh sb="0" eb="1">
      <t>ヒ</t>
    </rPh>
    <rPh sb="1" eb="2">
      <t>ホウ</t>
    </rPh>
    <rPh sb="2" eb="3">
      <t>マク</t>
    </rPh>
    <rPh sb="3" eb="4">
      <t>エン</t>
    </rPh>
    <phoneticPr fontId="12"/>
  </si>
  <si>
    <t>肝富脈斑</t>
    <rPh sb="0" eb="1">
      <t>カン</t>
    </rPh>
    <rPh sb="1" eb="2">
      <t>フ</t>
    </rPh>
    <rPh sb="2" eb="3">
      <t>ミャク</t>
    </rPh>
    <rPh sb="3" eb="4">
      <t>ハン</t>
    </rPh>
    <phoneticPr fontId="12"/>
  </si>
  <si>
    <t>脾包膜出血</t>
    <rPh sb="0" eb="1">
      <t>ヒ</t>
    </rPh>
    <rPh sb="1" eb="2">
      <t>ホウ</t>
    </rPh>
    <rPh sb="2" eb="3">
      <t>マク</t>
    </rPh>
    <rPh sb="3" eb="5">
      <t>シュッケツ</t>
    </rPh>
    <phoneticPr fontId="12"/>
  </si>
  <si>
    <t>肝ヘルニア</t>
    <rPh sb="0" eb="1">
      <t>カン</t>
    </rPh>
    <phoneticPr fontId="12"/>
  </si>
  <si>
    <t>呼吸器系</t>
    <rPh sb="0" eb="4">
      <t>コキュウキケイ</t>
    </rPh>
    <phoneticPr fontId="4"/>
  </si>
  <si>
    <t>気管支拡張症</t>
    <rPh sb="0" eb="3">
      <t>キカンシ</t>
    </rPh>
    <rPh sb="3" eb="5">
      <t>カクチョウ</t>
    </rPh>
    <rPh sb="5" eb="6">
      <t>ショウ</t>
    </rPh>
    <phoneticPr fontId="12"/>
  </si>
  <si>
    <t>肝包膜炎</t>
    <rPh sb="0" eb="1">
      <t>カン</t>
    </rPh>
    <rPh sb="1" eb="2">
      <t>ホウ</t>
    </rPh>
    <rPh sb="2" eb="3">
      <t>マク</t>
    </rPh>
    <rPh sb="3" eb="4">
      <t>エン</t>
    </rPh>
    <phoneticPr fontId="12"/>
  </si>
  <si>
    <t>血液吸入肺</t>
    <rPh sb="0" eb="2">
      <t>ケツエキ</t>
    </rPh>
    <rPh sb="2" eb="4">
      <t>キュウニュウ</t>
    </rPh>
    <rPh sb="4" eb="5">
      <t>ハイ</t>
    </rPh>
    <phoneticPr fontId="12"/>
  </si>
  <si>
    <t>肝蛭症</t>
    <rPh sb="0" eb="1">
      <t>カン</t>
    </rPh>
    <rPh sb="2" eb="3">
      <t>ショウ</t>
    </rPh>
    <phoneticPr fontId="12"/>
  </si>
  <si>
    <t>肺炎</t>
    <rPh sb="0" eb="2">
      <t>ハイエン</t>
    </rPh>
    <phoneticPr fontId="12"/>
  </si>
  <si>
    <t>肝出血</t>
    <rPh sb="0" eb="1">
      <t>キモ</t>
    </rPh>
    <rPh sb="1" eb="3">
      <t>シュッケツ</t>
    </rPh>
    <phoneticPr fontId="12"/>
  </si>
  <si>
    <t>肺気腫</t>
    <rPh sb="0" eb="3">
      <t>ハイキシュ</t>
    </rPh>
    <phoneticPr fontId="12"/>
  </si>
  <si>
    <t>肝繊維症</t>
    <rPh sb="0" eb="1">
      <t>キモ</t>
    </rPh>
    <rPh sb="1" eb="3">
      <t>センイ</t>
    </rPh>
    <rPh sb="3" eb="4">
      <t>ショウ</t>
    </rPh>
    <phoneticPr fontId="9"/>
  </si>
  <si>
    <t>肺血管内血液凝固</t>
    <rPh sb="0" eb="1">
      <t>ハイ</t>
    </rPh>
    <rPh sb="1" eb="3">
      <t>ケッカン</t>
    </rPh>
    <rPh sb="3" eb="4">
      <t>ナイ</t>
    </rPh>
    <rPh sb="4" eb="6">
      <t>ケツエキ</t>
    </rPh>
    <rPh sb="6" eb="8">
      <t>ギョウコ</t>
    </rPh>
    <phoneticPr fontId="12"/>
  </si>
  <si>
    <t>肝嚢胞</t>
    <rPh sb="0" eb="1">
      <t>キモ</t>
    </rPh>
    <rPh sb="1" eb="2">
      <t>フクロ</t>
    </rPh>
    <rPh sb="2" eb="3">
      <t>ホウ</t>
    </rPh>
    <phoneticPr fontId="12"/>
  </si>
  <si>
    <t>肺血栓</t>
    <rPh sb="0" eb="1">
      <t>ハイ</t>
    </rPh>
    <rPh sb="1" eb="3">
      <t>ケッセン</t>
    </rPh>
    <phoneticPr fontId="9"/>
  </si>
  <si>
    <t>脂肪肝</t>
    <rPh sb="0" eb="3">
      <t>シボウカン</t>
    </rPh>
    <phoneticPr fontId="4"/>
  </si>
  <si>
    <t>肺塞栓症</t>
    <rPh sb="0" eb="1">
      <t>ハイ</t>
    </rPh>
    <rPh sb="1" eb="4">
      <t>ソクセンショウ</t>
    </rPh>
    <phoneticPr fontId="9"/>
  </si>
  <si>
    <t>褪色肝</t>
    <rPh sb="0" eb="2">
      <t>タイショク</t>
    </rPh>
    <rPh sb="2" eb="3">
      <t>カン</t>
    </rPh>
    <phoneticPr fontId="4"/>
  </si>
  <si>
    <t>肺縦隔水腫</t>
    <rPh sb="0" eb="1">
      <t>ハイ</t>
    </rPh>
    <rPh sb="1" eb="2">
      <t>ジュウ</t>
    </rPh>
    <rPh sb="2" eb="3">
      <t>カク</t>
    </rPh>
    <rPh sb="3" eb="5">
      <t>スイシュ</t>
    </rPh>
    <phoneticPr fontId="4"/>
  </si>
  <si>
    <t>ニクズク肝</t>
    <rPh sb="4" eb="5">
      <t>カン</t>
    </rPh>
    <phoneticPr fontId="12"/>
  </si>
  <si>
    <t>肺充血</t>
    <rPh sb="0" eb="1">
      <t>ハイ</t>
    </rPh>
    <rPh sb="1" eb="3">
      <t>ジュウケツ</t>
    </rPh>
    <phoneticPr fontId="12"/>
  </si>
  <si>
    <t>鋸屑肝</t>
    <rPh sb="0" eb="1">
      <t>ノコ</t>
    </rPh>
    <rPh sb="1" eb="2">
      <t>クズ</t>
    </rPh>
    <rPh sb="2" eb="3">
      <t>カン</t>
    </rPh>
    <phoneticPr fontId="12"/>
  </si>
  <si>
    <t>肺出血</t>
    <rPh sb="0" eb="3">
      <t>ハイシュッケツ</t>
    </rPh>
    <phoneticPr fontId="12"/>
  </si>
  <si>
    <t>肝周囲水腫</t>
    <rPh sb="0" eb="1">
      <t>キモ</t>
    </rPh>
    <rPh sb="1" eb="3">
      <t>シュウイ</t>
    </rPh>
    <rPh sb="3" eb="5">
      <t>スイシュ</t>
    </rPh>
    <phoneticPr fontId="12"/>
  </si>
  <si>
    <t>肺腫瘍</t>
    <rPh sb="0" eb="3">
      <t>ハイシュヨウ</t>
    </rPh>
    <phoneticPr fontId="9"/>
  </si>
  <si>
    <t>胆石症</t>
    <rPh sb="0" eb="2">
      <t>タンセキ</t>
    </rPh>
    <rPh sb="2" eb="3">
      <t>ショウ</t>
    </rPh>
    <phoneticPr fontId="12"/>
  </si>
  <si>
    <t>肺水腫</t>
    <rPh sb="0" eb="1">
      <t>ハイ</t>
    </rPh>
    <rPh sb="1" eb="3">
      <t>スイシュ</t>
    </rPh>
    <phoneticPr fontId="12"/>
  </si>
  <si>
    <t>胆嚢炎</t>
    <rPh sb="0" eb="2">
      <t>タンノウ</t>
    </rPh>
    <rPh sb="2" eb="3">
      <t>エン</t>
    </rPh>
    <phoneticPr fontId="12"/>
  </si>
  <si>
    <t>肺膿瘍</t>
    <rPh sb="0" eb="1">
      <t>ハイ</t>
    </rPh>
    <rPh sb="1" eb="3">
      <t>ノウヨウ</t>
    </rPh>
    <phoneticPr fontId="12"/>
  </si>
  <si>
    <t>胆管炎</t>
    <rPh sb="0" eb="2">
      <t>タンカン</t>
    </rPh>
    <rPh sb="2" eb="3">
      <t>エン</t>
    </rPh>
    <phoneticPr fontId="12"/>
  </si>
  <si>
    <t>肺メラノーシス</t>
    <rPh sb="0" eb="1">
      <t>ハイ</t>
    </rPh>
    <phoneticPr fontId="12"/>
  </si>
  <si>
    <t>胆嚢奇形</t>
    <rPh sb="0" eb="2">
      <t>タンノウ</t>
    </rPh>
    <rPh sb="2" eb="4">
      <t>キケイ</t>
    </rPh>
    <phoneticPr fontId="12"/>
  </si>
  <si>
    <t>肺メラノーマ</t>
    <rPh sb="0" eb="1">
      <t>ハイ</t>
    </rPh>
    <phoneticPr fontId="12"/>
  </si>
  <si>
    <t>体腔系</t>
    <rPh sb="0" eb="1">
      <t>タイ</t>
    </rPh>
    <rPh sb="1" eb="2">
      <t>コウ</t>
    </rPh>
    <rPh sb="2" eb="3">
      <t>ケイ</t>
    </rPh>
    <phoneticPr fontId="4"/>
  </si>
  <si>
    <t>胸膜炎</t>
    <rPh sb="0" eb="2">
      <t>キョウマク</t>
    </rPh>
    <rPh sb="2" eb="3">
      <t>エン</t>
    </rPh>
    <phoneticPr fontId="12"/>
  </si>
  <si>
    <t>異物吸入肺</t>
    <rPh sb="0" eb="2">
      <t>イブツ</t>
    </rPh>
    <rPh sb="2" eb="4">
      <t>キュウニュウ</t>
    </rPh>
    <rPh sb="4" eb="5">
      <t>ハイ</t>
    </rPh>
    <phoneticPr fontId="12"/>
  </si>
  <si>
    <t>胸膜膿瘍</t>
    <rPh sb="0" eb="2">
      <t>キョウマク</t>
    </rPh>
    <rPh sb="2" eb="4">
      <t>ノウヨウ</t>
    </rPh>
    <phoneticPr fontId="12"/>
  </si>
  <si>
    <t>横隔膜炎</t>
    <rPh sb="0" eb="3">
      <t>オウカクマク</t>
    </rPh>
    <rPh sb="3" eb="4">
      <t>エン</t>
    </rPh>
    <phoneticPr fontId="12"/>
  </si>
  <si>
    <t>腹膜炎</t>
    <rPh sb="0" eb="3">
      <t>フクマクエン</t>
    </rPh>
    <phoneticPr fontId="12"/>
  </si>
  <si>
    <t>横隔膜水腫</t>
    <rPh sb="0" eb="3">
      <t>オウカクマク</t>
    </rPh>
    <rPh sb="3" eb="5">
      <t>スイシュ</t>
    </rPh>
    <phoneticPr fontId="12"/>
  </si>
  <si>
    <t>腹膜腫瘍</t>
    <rPh sb="0" eb="2">
      <t>フクマク</t>
    </rPh>
    <rPh sb="2" eb="4">
      <t>シュヨウ</t>
    </rPh>
    <phoneticPr fontId="12"/>
  </si>
  <si>
    <t>横隔膜膿瘍</t>
    <rPh sb="0" eb="3">
      <t>オウカクマク</t>
    </rPh>
    <rPh sb="3" eb="5">
      <t>ノウヨウ</t>
    </rPh>
    <phoneticPr fontId="4"/>
  </si>
  <si>
    <t>腹腔内膿瘍</t>
    <rPh sb="0" eb="2">
      <t>フククウ</t>
    </rPh>
    <rPh sb="2" eb="3">
      <t>ナイ</t>
    </rPh>
    <rPh sb="3" eb="5">
      <t>ノウヨウ</t>
    </rPh>
    <phoneticPr fontId="12"/>
  </si>
  <si>
    <t>横隔膜ヘルニア</t>
    <rPh sb="0" eb="3">
      <t>オウカクマク</t>
    </rPh>
    <phoneticPr fontId="12"/>
  </si>
  <si>
    <t>泌尿器系</t>
    <rPh sb="0" eb="3">
      <t>ヒニョウキ</t>
    </rPh>
    <rPh sb="3" eb="4">
      <t>ケイ</t>
    </rPh>
    <phoneticPr fontId="9"/>
  </si>
  <si>
    <t>梗塞性腎炎</t>
    <rPh sb="0" eb="2">
      <t>コウソク</t>
    </rPh>
    <rPh sb="2" eb="3">
      <t>セイ</t>
    </rPh>
    <rPh sb="3" eb="5">
      <t>ジンエン</t>
    </rPh>
    <phoneticPr fontId="12"/>
  </si>
  <si>
    <t>消化器系</t>
    <rPh sb="0" eb="4">
      <t>ショウカキケイ</t>
    </rPh>
    <phoneticPr fontId="4"/>
  </si>
  <si>
    <t>鼓張症</t>
    <rPh sb="0" eb="2">
      <t>コチョウ</t>
    </rPh>
    <rPh sb="2" eb="3">
      <t>ショウ</t>
    </rPh>
    <phoneticPr fontId="12"/>
  </si>
  <si>
    <t>腎炎</t>
    <rPh sb="0" eb="1">
      <t>ジン</t>
    </rPh>
    <rPh sb="1" eb="2">
      <t>エン</t>
    </rPh>
    <phoneticPr fontId="12"/>
  </si>
  <si>
    <t>第四胃変位</t>
    <rPh sb="0" eb="1">
      <t>ダイ</t>
    </rPh>
    <rPh sb="1" eb="2">
      <t>ヨン</t>
    </rPh>
    <rPh sb="2" eb="3">
      <t>イ</t>
    </rPh>
    <rPh sb="3" eb="5">
      <t>ヘンイ</t>
    </rPh>
    <phoneticPr fontId="12"/>
  </si>
  <si>
    <t>腎色素沈着</t>
    <rPh sb="0" eb="1">
      <t>ジン</t>
    </rPh>
    <rPh sb="1" eb="3">
      <t>シキソ</t>
    </rPh>
    <rPh sb="3" eb="5">
      <t>チンチャク</t>
    </rPh>
    <phoneticPr fontId="12"/>
  </si>
  <si>
    <t>第四胃拡張</t>
    <rPh sb="0" eb="2">
      <t>ダイ4</t>
    </rPh>
    <rPh sb="2" eb="3">
      <t>イ</t>
    </rPh>
    <rPh sb="3" eb="5">
      <t>カクチョウ</t>
    </rPh>
    <phoneticPr fontId="12"/>
  </si>
  <si>
    <t>腎ﾘﾎﾟﾌｽﾁﾝ沈着症</t>
    <rPh sb="0" eb="1">
      <t>ジン</t>
    </rPh>
    <rPh sb="8" eb="10">
      <t>チンチャク</t>
    </rPh>
    <rPh sb="10" eb="11">
      <t>ショウ</t>
    </rPh>
    <phoneticPr fontId="12"/>
  </si>
  <si>
    <t>胃腸アトニー</t>
    <rPh sb="0" eb="1">
      <t>イ</t>
    </rPh>
    <rPh sb="1" eb="2">
      <t>チョウ</t>
    </rPh>
    <phoneticPr fontId="12"/>
  </si>
  <si>
    <t>腎アミロイド沈着症</t>
    <rPh sb="0" eb="1">
      <t>ジン</t>
    </rPh>
    <rPh sb="6" eb="8">
      <t>チンチャク</t>
    </rPh>
    <rPh sb="8" eb="9">
      <t>ショウ</t>
    </rPh>
    <phoneticPr fontId="12"/>
  </si>
  <si>
    <t>胃びらん・潰瘍</t>
    <rPh sb="0" eb="1">
      <t>イ</t>
    </rPh>
    <rPh sb="5" eb="7">
      <t>カイヨウ</t>
    </rPh>
    <phoneticPr fontId="12"/>
  </si>
  <si>
    <t>腎周囲脂肪壊死</t>
    <rPh sb="0" eb="1">
      <t>ジン</t>
    </rPh>
    <rPh sb="1" eb="3">
      <t>シュウイ</t>
    </rPh>
    <rPh sb="3" eb="5">
      <t>シボウ</t>
    </rPh>
    <rPh sb="5" eb="7">
      <t>エシ</t>
    </rPh>
    <phoneticPr fontId="4"/>
  </si>
  <si>
    <t>胃充血</t>
    <rPh sb="0" eb="1">
      <t>イ</t>
    </rPh>
    <rPh sb="1" eb="3">
      <t>ジュウケツ</t>
    </rPh>
    <phoneticPr fontId="12"/>
  </si>
  <si>
    <t>腎周囲水腫</t>
    <rPh sb="0" eb="1">
      <t>ジン</t>
    </rPh>
    <rPh sb="1" eb="3">
      <t>シュウイ</t>
    </rPh>
    <rPh sb="3" eb="5">
      <t>スイシュ</t>
    </rPh>
    <phoneticPr fontId="4"/>
  </si>
  <si>
    <t>胃捻転</t>
    <rPh sb="0" eb="1">
      <t>イ</t>
    </rPh>
    <rPh sb="1" eb="3">
      <t>ネンテン</t>
    </rPh>
    <phoneticPr fontId="12"/>
  </si>
  <si>
    <t>腎出血</t>
    <rPh sb="0" eb="1">
      <t>ジン</t>
    </rPh>
    <rPh sb="1" eb="3">
      <t>シュッケツ</t>
    </rPh>
    <phoneticPr fontId="12"/>
  </si>
  <si>
    <t>注　1)　岡山市及び倉敷市は除く。</t>
    <rPh sb="0" eb="1">
      <t>チュウ</t>
    </rPh>
    <rPh sb="5" eb="8">
      <t>オカヤマシ</t>
    </rPh>
    <rPh sb="8" eb="9">
      <t>オヨ</t>
    </rPh>
    <rPh sb="10" eb="13">
      <t>クラシキシ</t>
    </rPh>
    <rPh sb="14" eb="15">
      <t>ノゾ</t>
    </rPh>
    <phoneticPr fontId="4"/>
  </si>
  <si>
    <t>資料　生活衛生課調</t>
    <phoneticPr fontId="4"/>
  </si>
  <si>
    <t>腎点状出血</t>
    <rPh sb="0" eb="1">
      <t>ジン</t>
    </rPh>
    <rPh sb="1" eb="3">
      <t>テンジョウ</t>
    </rPh>
    <rPh sb="3" eb="5">
      <t>シュッケツ</t>
    </rPh>
    <phoneticPr fontId="12"/>
  </si>
  <si>
    <t>運動器系</t>
    <phoneticPr fontId="9"/>
  </si>
  <si>
    <t>頬肉水腫</t>
    <rPh sb="0" eb="2">
      <t>ホホニク</t>
    </rPh>
    <rPh sb="2" eb="4">
      <t>スイシュ</t>
    </rPh>
    <phoneticPr fontId="12"/>
  </si>
  <si>
    <t>腎膿瘍</t>
    <rPh sb="0" eb="1">
      <t>ジン</t>
    </rPh>
    <rPh sb="1" eb="3">
      <t>ノウヨウ</t>
    </rPh>
    <phoneticPr fontId="4"/>
  </si>
  <si>
    <t>蹄底潰瘍</t>
    <rPh sb="0" eb="1">
      <t>テイ</t>
    </rPh>
    <rPh sb="1" eb="2">
      <t>テイ</t>
    </rPh>
    <rPh sb="2" eb="4">
      <t>カイヨウ</t>
    </rPh>
    <phoneticPr fontId="12"/>
  </si>
  <si>
    <t>腎肥大</t>
    <rPh sb="0" eb="1">
      <t>ジン</t>
    </rPh>
    <rPh sb="1" eb="3">
      <t>ヒダイ</t>
    </rPh>
    <phoneticPr fontId="12"/>
  </si>
  <si>
    <t>趾間フレグモーネ</t>
    <rPh sb="0" eb="2">
      <t>シカン</t>
    </rPh>
    <phoneticPr fontId="12"/>
  </si>
  <si>
    <t>褪色腎</t>
    <rPh sb="0" eb="2">
      <t>タイショク</t>
    </rPh>
    <rPh sb="2" eb="3">
      <t>ジン</t>
    </rPh>
    <phoneticPr fontId="4"/>
  </si>
  <si>
    <t>皮膚系</t>
    <rPh sb="0" eb="2">
      <t>ヒフ</t>
    </rPh>
    <rPh sb="2" eb="3">
      <t>ケイ</t>
    </rPh>
    <phoneticPr fontId="9"/>
  </si>
  <si>
    <t>皮下水腫</t>
    <rPh sb="0" eb="2">
      <t>ヒカ</t>
    </rPh>
    <rPh sb="2" eb="4">
      <t>スイシュ</t>
    </rPh>
    <phoneticPr fontId="12"/>
  </si>
  <si>
    <t>嚢胞腎</t>
    <rPh sb="0" eb="1">
      <t>ノウ</t>
    </rPh>
    <rPh sb="1" eb="2">
      <t>ホウ</t>
    </rPh>
    <rPh sb="2" eb="3">
      <t>ジン</t>
    </rPh>
    <phoneticPr fontId="12"/>
  </si>
  <si>
    <t>皮下出血</t>
    <rPh sb="0" eb="2">
      <t>ヒカ</t>
    </rPh>
    <rPh sb="2" eb="4">
      <t>シュッケツ</t>
    </rPh>
    <phoneticPr fontId="12"/>
  </si>
  <si>
    <t>腎盂水腫</t>
    <rPh sb="0" eb="2">
      <t>ジンウ</t>
    </rPh>
    <rPh sb="2" eb="4">
      <t>スイシュ</t>
    </rPh>
    <phoneticPr fontId="4"/>
  </si>
  <si>
    <t>皮下血腫</t>
    <rPh sb="0" eb="2">
      <t>ヒカ</t>
    </rPh>
    <rPh sb="2" eb="4">
      <t>ケッシュ</t>
    </rPh>
    <phoneticPr fontId="12"/>
  </si>
  <si>
    <t>腎結石</t>
    <rPh sb="0" eb="1">
      <t>ジン</t>
    </rPh>
    <rPh sb="1" eb="3">
      <t>ケッセキ</t>
    </rPh>
    <phoneticPr fontId="12"/>
  </si>
  <si>
    <t>皮下膿瘍</t>
    <rPh sb="0" eb="2">
      <t>ヒカ</t>
    </rPh>
    <rPh sb="2" eb="4">
      <t>ノウヨウ</t>
    </rPh>
    <phoneticPr fontId="12"/>
  </si>
  <si>
    <t>腎腫瘍</t>
    <rPh sb="0" eb="1">
      <t>ジン</t>
    </rPh>
    <rPh sb="1" eb="3">
      <t>シュヨウ</t>
    </rPh>
    <phoneticPr fontId="12"/>
  </si>
  <si>
    <t>皮膚乳頭腫</t>
    <rPh sb="0" eb="2">
      <t>ヒフ</t>
    </rPh>
    <rPh sb="2" eb="5">
      <t>ニュウトウシュ</t>
    </rPh>
    <phoneticPr fontId="12"/>
  </si>
  <si>
    <t>水腎症</t>
    <rPh sb="0" eb="3">
      <t>スイジンショウ</t>
    </rPh>
    <phoneticPr fontId="9"/>
  </si>
  <si>
    <t>その他</t>
    <rPh sb="2" eb="3">
      <t>タ</t>
    </rPh>
    <phoneticPr fontId="9"/>
  </si>
  <si>
    <t>注射痕</t>
    <rPh sb="0" eb="2">
      <t>チュウシャ</t>
    </rPh>
    <rPh sb="2" eb="3">
      <t>コン</t>
    </rPh>
    <phoneticPr fontId="4"/>
  </si>
  <si>
    <t>水疱腎</t>
    <rPh sb="0" eb="2">
      <t>スイホウ</t>
    </rPh>
    <rPh sb="2" eb="3">
      <t>ジン</t>
    </rPh>
    <phoneticPr fontId="4"/>
  </si>
  <si>
    <t>手術痕</t>
    <rPh sb="0" eb="2">
      <t>シュジュツ</t>
    </rPh>
    <rPh sb="2" eb="3">
      <t>コン</t>
    </rPh>
    <phoneticPr fontId="4"/>
  </si>
  <si>
    <t>腎萎縮</t>
    <rPh sb="0" eb="1">
      <t>ジン</t>
    </rPh>
    <rPh sb="1" eb="3">
      <t>イシュク</t>
    </rPh>
    <phoneticPr fontId="9"/>
  </si>
  <si>
    <t>リンパ化膿</t>
    <rPh sb="3" eb="5">
      <t>カノウ</t>
    </rPh>
    <phoneticPr fontId="4"/>
  </si>
  <si>
    <t>尿管周囲出血水腫</t>
    <rPh sb="0" eb="4">
      <t>ニョウカンシュウイ</t>
    </rPh>
    <rPh sb="4" eb="8">
      <t>シュッケツスイシュ</t>
    </rPh>
    <phoneticPr fontId="9"/>
  </si>
  <si>
    <t>リンパ節腫瘍</t>
    <rPh sb="3" eb="4">
      <t>セツ</t>
    </rPh>
    <rPh sb="4" eb="6">
      <t>シュヨウ</t>
    </rPh>
    <phoneticPr fontId="4"/>
  </si>
  <si>
    <t>出血性貧血性腎梗塞</t>
    <rPh sb="0" eb="3">
      <t>シュッケツセイ</t>
    </rPh>
    <rPh sb="3" eb="6">
      <t>ヒンケツセイ</t>
    </rPh>
    <rPh sb="6" eb="7">
      <t>ジン</t>
    </rPh>
    <rPh sb="7" eb="9">
      <t>コウソク</t>
    </rPh>
    <phoneticPr fontId="9"/>
  </si>
  <si>
    <t>メラノーシス</t>
    <phoneticPr fontId="12"/>
  </si>
  <si>
    <t>腎うっ血</t>
    <rPh sb="0" eb="1">
      <t>ジン</t>
    </rPh>
    <rPh sb="3" eb="4">
      <t>ケツ</t>
    </rPh>
    <phoneticPr fontId="9"/>
  </si>
  <si>
    <t>骨盤腔内出血</t>
    <rPh sb="0" eb="2">
      <t>コツバン</t>
    </rPh>
    <rPh sb="2" eb="3">
      <t>コウ</t>
    </rPh>
    <rPh sb="3" eb="4">
      <t>ナイ</t>
    </rPh>
    <rPh sb="4" eb="6">
      <t>シュッケツ</t>
    </rPh>
    <phoneticPr fontId="4"/>
  </si>
  <si>
    <t>腎盂腎炎</t>
    <rPh sb="0" eb="4">
      <t>ジンウジンエン</t>
    </rPh>
    <phoneticPr fontId="9"/>
  </si>
  <si>
    <t>非定型抗酸菌症</t>
    <rPh sb="0" eb="3">
      <t>ヒテイケイ</t>
    </rPh>
    <rPh sb="3" eb="6">
      <t>コウサンキン</t>
    </rPh>
    <rPh sb="6" eb="7">
      <t>ショウ</t>
    </rPh>
    <phoneticPr fontId="4"/>
  </si>
  <si>
    <t>腎脂肪壊死</t>
    <rPh sb="0" eb="5">
      <t>ジンシボウエシ</t>
    </rPh>
    <phoneticPr fontId="9"/>
  </si>
  <si>
    <t>脊椎内腫瘍</t>
    <rPh sb="0" eb="2">
      <t>セキツイ</t>
    </rPh>
    <rPh sb="2" eb="3">
      <t>ナイ</t>
    </rPh>
    <rPh sb="3" eb="5">
      <t>シュヨウ</t>
    </rPh>
    <phoneticPr fontId="4"/>
  </si>
  <si>
    <t>腎巣状出血壊死</t>
    <rPh sb="0" eb="1">
      <t>ジン</t>
    </rPh>
    <rPh sb="1" eb="7">
      <t>ソウジョウシュッケツエシ</t>
    </rPh>
    <phoneticPr fontId="9"/>
  </si>
  <si>
    <t>眼球突出</t>
    <rPh sb="0" eb="4">
      <t>ガンキュウトッシュツ</t>
    </rPh>
    <phoneticPr fontId="4"/>
  </si>
  <si>
    <t>腎盂拡張</t>
    <rPh sb="0" eb="2">
      <t>ジンウ</t>
    </rPh>
    <rPh sb="2" eb="4">
      <t>カクチョウ</t>
    </rPh>
    <phoneticPr fontId="9"/>
  </si>
  <si>
    <t>炎症産物による</t>
    <rPh sb="0" eb="4">
      <t>エンショウサンブツ</t>
    </rPh>
    <phoneticPr fontId="12"/>
  </si>
  <si>
    <t>腎包膜炎</t>
    <rPh sb="0" eb="1">
      <t>ジン</t>
    </rPh>
    <rPh sb="1" eb="4">
      <t>ホウマクエン</t>
    </rPh>
    <phoneticPr fontId="9"/>
  </si>
  <si>
    <t>枝肉の汚染</t>
    <phoneticPr fontId="12"/>
  </si>
  <si>
    <t>膀胱炎</t>
    <rPh sb="0" eb="2">
      <t>ボウコウ</t>
    </rPh>
    <rPh sb="2" eb="3">
      <t>エン</t>
    </rPh>
    <phoneticPr fontId="12"/>
  </si>
  <si>
    <t>脊柱わん曲</t>
    <rPh sb="0" eb="2">
      <t>セキチュウ</t>
    </rPh>
    <rPh sb="4" eb="5">
      <t>キョク</t>
    </rPh>
    <phoneticPr fontId="12"/>
  </si>
  <si>
    <t>膀胱結石</t>
    <rPh sb="0" eb="2">
      <t>ボウコウ</t>
    </rPh>
    <rPh sb="2" eb="4">
      <t>ケッセキ</t>
    </rPh>
    <phoneticPr fontId="12"/>
  </si>
  <si>
    <t>筋肉異臭</t>
    <rPh sb="0" eb="2">
      <t>キンニク</t>
    </rPh>
    <rPh sb="2" eb="4">
      <t>イシュウ</t>
    </rPh>
    <phoneticPr fontId="4"/>
  </si>
  <si>
    <t>膀胱周囲水腫</t>
    <rPh sb="0" eb="2">
      <t>ボウコウ</t>
    </rPh>
    <rPh sb="2" eb="4">
      <t>シュウイ</t>
    </rPh>
    <rPh sb="4" eb="6">
      <t>スイシュ</t>
    </rPh>
    <phoneticPr fontId="4"/>
  </si>
  <si>
    <t>枝肉尿臭</t>
    <rPh sb="0" eb="2">
      <t>エダニク</t>
    </rPh>
    <rPh sb="2" eb="4">
      <t>ニョウシュウ</t>
    </rPh>
    <phoneticPr fontId="4"/>
  </si>
  <si>
    <t>膀胱出血</t>
    <rPh sb="0" eb="2">
      <t>ボウコウ</t>
    </rPh>
    <rPh sb="2" eb="4">
      <t>シュッケツ</t>
    </rPh>
    <phoneticPr fontId="12"/>
  </si>
  <si>
    <t>膀胱腫瘍</t>
    <rPh sb="0" eb="2">
      <t>ボウコウ</t>
    </rPh>
    <rPh sb="2" eb="4">
      <t>シュヨウ</t>
    </rPh>
    <phoneticPr fontId="12"/>
  </si>
  <si>
    <t>膀胱ポリープ</t>
    <rPh sb="0" eb="2">
      <t>ボウコウ</t>
    </rPh>
    <phoneticPr fontId="9"/>
  </si>
  <si>
    <t>尿道炎</t>
    <rPh sb="0" eb="3">
      <t>ニョウドウエン</t>
    </rPh>
    <phoneticPr fontId="9"/>
  </si>
  <si>
    <t>尿道結石</t>
    <rPh sb="0" eb="4">
      <t>ニョウドウケッセキ</t>
    </rPh>
    <phoneticPr fontId="9"/>
  </si>
  <si>
    <t>生殖器系</t>
    <rPh sb="0" eb="3">
      <t>セイショクキ</t>
    </rPh>
    <rPh sb="3" eb="4">
      <t>ケイ</t>
    </rPh>
    <phoneticPr fontId="9"/>
  </si>
  <si>
    <t>子宮間膜水腫</t>
    <rPh sb="0" eb="2">
      <t>シキュウ</t>
    </rPh>
    <rPh sb="2" eb="3">
      <t>カン</t>
    </rPh>
    <rPh sb="3" eb="4">
      <t>マク</t>
    </rPh>
    <rPh sb="4" eb="6">
      <t>スイシュ</t>
    </rPh>
    <phoneticPr fontId="12"/>
  </si>
  <si>
    <t>子宮水腫</t>
    <rPh sb="0" eb="2">
      <t>シキュウ</t>
    </rPh>
    <rPh sb="2" eb="4">
      <t>スイシュ</t>
    </rPh>
    <phoneticPr fontId="4"/>
  </si>
  <si>
    <t>子宮内膜炎</t>
    <rPh sb="0" eb="2">
      <t>シキュウ</t>
    </rPh>
    <rPh sb="2" eb="4">
      <t>ナイマク</t>
    </rPh>
    <rPh sb="4" eb="5">
      <t>エン</t>
    </rPh>
    <phoneticPr fontId="12"/>
  </si>
  <si>
    <t>子宮蓄膿症</t>
    <rPh sb="0" eb="2">
      <t>シキュウ</t>
    </rPh>
    <rPh sb="2" eb="4">
      <t>チクノウ</t>
    </rPh>
    <rPh sb="4" eb="5">
      <t>ショウ</t>
    </rPh>
    <phoneticPr fontId="12"/>
  </si>
  <si>
    <t>子宮充血</t>
    <rPh sb="0" eb="2">
      <t>シキュウ</t>
    </rPh>
    <rPh sb="2" eb="4">
      <t>ジュウケツ</t>
    </rPh>
    <phoneticPr fontId="12"/>
  </si>
  <si>
    <t>子宮腫瘍</t>
    <rPh sb="0" eb="2">
      <t>シキュウ</t>
    </rPh>
    <rPh sb="2" eb="4">
      <t>シュヨウ</t>
    </rPh>
    <phoneticPr fontId="12"/>
  </si>
  <si>
    <t>産褥子宮</t>
    <rPh sb="0" eb="2">
      <t>サンジョク</t>
    </rPh>
    <rPh sb="2" eb="4">
      <t>シキュウ</t>
    </rPh>
    <phoneticPr fontId="12"/>
  </si>
  <si>
    <t>妊娠子宮</t>
    <rPh sb="0" eb="2">
      <t>ニンシン</t>
    </rPh>
    <rPh sb="2" eb="4">
      <t>シキュウ</t>
    </rPh>
    <phoneticPr fontId="12"/>
  </si>
  <si>
    <t>死亡胎児</t>
    <rPh sb="0" eb="2">
      <t>シボウ</t>
    </rPh>
    <rPh sb="2" eb="4">
      <t>タイジ</t>
    </rPh>
    <phoneticPr fontId="4"/>
  </si>
  <si>
    <t>胎盤停滞</t>
    <rPh sb="0" eb="4">
      <t>タイバンテイタイ</t>
    </rPh>
    <phoneticPr fontId="4"/>
  </si>
  <si>
    <t>膣脱</t>
    <rPh sb="0" eb="1">
      <t>チツ</t>
    </rPh>
    <rPh sb="1" eb="2">
      <t>ダツ</t>
    </rPh>
    <phoneticPr fontId="12"/>
  </si>
  <si>
    <t>子宮脱</t>
    <rPh sb="0" eb="3">
      <t>シキュウダツ</t>
    </rPh>
    <phoneticPr fontId="4"/>
  </si>
  <si>
    <t>乳房炎</t>
    <rPh sb="0" eb="2">
      <t>ニュウボウ</t>
    </rPh>
    <rPh sb="2" eb="3">
      <t>エン</t>
    </rPh>
    <phoneticPr fontId="12"/>
  </si>
  <si>
    <t>乳房血腫</t>
    <rPh sb="0" eb="2">
      <t>ニュウボウ</t>
    </rPh>
    <rPh sb="2" eb="4">
      <t>ケッシュ</t>
    </rPh>
    <phoneticPr fontId="12"/>
  </si>
  <si>
    <t>乳房水腫</t>
    <rPh sb="0" eb="2">
      <t>ニュウボウ</t>
    </rPh>
    <rPh sb="2" eb="4">
      <t>スイシュ</t>
    </rPh>
    <phoneticPr fontId="12"/>
  </si>
  <si>
    <t>乳房中隔水腫</t>
    <rPh sb="0" eb="2">
      <t>ニュウボウ</t>
    </rPh>
    <rPh sb="2" eb="4">
      <t>チュウカク</t>
    </rPh>
    <rPh sb="4" eb="6">
      <t>スイシュ</t>
    </rPh>
    <phoneticPr fontId="4"/>
  </si>
  <si>
    <t>乳頭損傷</t>
    <rPh sb="0" eb="2">
      <t>ニュウトウ</t>
    </rPh>
    <rPh sb="2" eb="4">
      <t>ソンショウ</t>
    </rPh>
    <phoneticPr fontId="4"/>
  </si>
  <si>
    <t>運動器系</t>
    <rPh sb="0" eb="2">
      <t>ウンドウ</t>
    </rPh>
    <rPh sb="2" eb="3">
      <t>キ</t>
    </rPh>
    <rPh sb="3" eb="4">
      <t>ケイ</t>
    </rPh>
    <phoneticPr fontId="9"/>
  </si>
  <si>
    <t>骨折</t>
    <rPh sb="0" eb="2">
      <t>コッセツ</t>
    </rPh>
    <phoneticPr fontId="12"/>
  </si>
  <si>
    <t>骨変形</t>
    <rPh sb="0" eb="1">
      <t>コツ</t>
    </rPh>
    <rPh sb="1" eb="3">
      <t>ヘンケイ</t>
    </rPh>
    <phoneticPr fontId="12"/>
  </si>
  <si>
    <t>化膿性骨潰瘍</t>
    <rPh sb="0" eb="2">
      <t>カノウ</t>
    </rPh>
    <rPh sb="2" eb="3">
      <t>セイ</t>
    </rPh>
    <rPh sb="3" eb="4">
      <t>ホネ</t>
    </rPh>
    <rPh sb="4" eb="6">
      <t>カイヨウ</t>
    </rPh>
    <phoneticPr fontId="12"/>
  </si>
  <si>
    <t>脱臼</t>
    <rPh sb="0" eb="2">
      <t>ダッキュウ</t>
    </rPh>
    <phoneticPr fontId="12"/>
  </si>
  <si>
    <t>関節炎</t>
    <rPh sb="0" eb="3">
      <t>カンセツエン</t>
    </rPh>
    <phoneticPr fontId="12"/>
  </si>
  <si>
    <t>筋肉変性</t>
    <rPh sb="0" eb="2">
      <t>キンニク</t>
    </rPh>
    <rPh sb="2" eb="4">
      <t>ヘンセイ</t>
    </rPh>
    <phoneticPr fontId="12"/>
  </si>
  <si>
    <t>筋肉水腫</t>
    <rPh sb="0" eb="2">
      <t>キンニク</t>
    </rPh>
    <rPh sb="2" eb="4">
      <t>スイシュ</t>
    </rPh>
    <phoneticPr fontId="12"/>
  </si>
  <si>
    <t>筋肉出血</t>
    <rPh sb="0" eb="2">
      <t>キンニク</t>
    </rPh>
    <rPh sb="2" eb="4">
      <t>シュッケツ</t>
    </rPh>
    <phoneticPr fontId="12"/>
  </si>
  <si>
    <t>筋肉膿瘍</t>
    <rPh sb="0" eb="2">
      <t>キンニク</t>
    </rPh>
    <rPh sb="2" eb="4">
      <t>ノウヨウ</t>
    </rPh>
    <phoneticPr fontId="4"/>
  </si>
  <si>
    <t>筋肉血腫</t>
    <rPh sb="0" eb="1">
      <t>キン</t>
    </rPh>
    <rPh sb="1" eb="2">
      <t>ニク</t>
    </rPh>
    <rPh sb="2" eb="3">
      <t>チ</t>
    </rPh>
    <rPh sb="3" eb="4">
      <t>シュ</t>
    </rPh>
    <phoneticPr fontId="12"/>
  </si>
  <si>
    <t>筋色素沈着症</t>
    <rPh sb="0" eb="1">
      <t>キン</t>
    </rPh>
    <rPh sb="1" eb="3">
      <t>シキソ</t>
    </rPh>
    <rPh sb="3" eb="5">
      <t>チンチャク</t>
    </rPh>
    <rPh sb="5" eb="6">
      <t>ショウ</t>
    </rPh>
    <phoneticPr fontId="12"/>
  </si>
  <si>
    <t>筋炎</t>
    <rPh sb="0" eb="1">
      <t>キン</t>
    </rPh>
    <rPh sb="1" eb="2">
      <t>エン</t>
    </rPh>
    <phoneticPr fontId="12"/>
  </si>
  <si>
    <t>筋断裂</t>
    <rPh sb="0" eb="1">
      <t>キン</t>
    </rPh>
    <rPh sb="1" eb="3">
      <t>ダンレツ</t>
    </rPh>
    <phoneticPr fontId="12"/>
  </si>
  <si>
    <t>腱断裂</t>
    <rPh sb="0" eb="1">
      <t>ケン</t>
    </rPh>
    <rPh sb="1" eb="3">
      <t>ダンレツ</t>
    </rPh>
    <phoneticPr fontId="12"/>
  </si>
  <si>
    <t>腱炎</t>
    <rPh sb="0" eb="1">
      <t>ケン</t>
    </rPh>
    <rPh sb="1" eb="2">
      <t>エン</t>
    </rPh>
    <phoneticPr fontId="12"/>
  </si>
  <si>
    <t>腱水腫</t>
    <rPh sb="0" eb="1">
      <t>ケン</t>
    </rPh>
    <rPh sb="1" eb="3">
      <t>スイシュ</t>
    </rPh>
    <phoneticPr fontId="12"/>
  </si>
  <si>
    <t>腱出血</t>
    <rPh sb="0" eb="1">
      <t>ケン</t>
    </rPh>
    <rPh sb="1" eb="3">
      <t>シュッケツ</t>
    </rPh>
    <phoneticPr fontId="12"/>
  </si>
  <si>
    <t>き甲腫</t>
    <rPh sb="1" eb="2">
      <t>コウ</t>
    </rPh>
    <rPh sb="2" eb="3">
      <t>シュ</t>
    </rPh>
    <phoneticPr fontId="12"/>
  </si>
  <si>
    <t>木舌</t>
    <rPh sb="0" eb="1">
      <t>モク</t>
    </rPh>
    <rPh sb="1" eb="2">
      <t>ゼツ</t>
    </rPh>
    <phoneticPr fontId="12"/>
  </si>
  <si>
    <t>放線菌症</t>
    <rPh sb="0" eb="1">
      <t>ホウ</t>
    </rPh>
    <rPh sb="1" eb="2">
      <t>セン</t>
    </rPh>
    <rPh sb="2" eb="3">
      <t>キン</t>
    </rPh>
    <rPh sb="3" eb="4">
      <t>ショウ</t>
    </rPh>
    <phoneticPr fontId="12"/>
  </si>
  <si>
    <t>舌水腫</t>
    <rPh sb="0" eb="1">
      <t>シタ</t>
    </rPh>
    <rPh sb="1" eb="3">
      <t>スイシュ</t>
    </rPh>
    <phoneticPr fontId="12"/>
  </si>
  <si>
    <t>舌炎</t>
    <rPh sb="0" eb="2">
      <t>ゼツエン</t>
    </rPh>
    <phoneticPr fontId="12"/>
  </si>
  <si>
    <t>第８－30表　食鳥処理場数，許可・休廃止・処分等件数</t>
    <rPh sb="7" eb="9">
      <t>ショクチョウ</t>
    </rPh>
    <rPh sb="9" eb="12">
      <t>ショリジョウ</t>
    </rPh>
    <rPh sb="12" eb="13">
      <t>スウ</t>
    </rPh>
    <rPh sb="14" eb="16">
      <t>キョカ</t>
    </rPh>
    <rPh sb="17" eb="20">
      <t>キュウハイシ</t>
    </rPh>
    <rPh sb="21" eb="23">
      <t>ショブン</t>
    </rPh>
    <rPh sb="23" eb="24">
      <t>トウ</t>
    </rPh>
    <rPh sb="24" eb="26">
      <t>ケンスウ</t>
    </rPh>
    <phoneticPr fontId="4"/>
  </si>
  <si>
    <r>
      <t>令和２（2020）</t>
    </r>
    <r>
      <rPr>
        <sz val="12"/>
        <rFont val="ＭＳ 明朝"/>
        <family val="1"/>
        <charset val="128"/>
      </rPr>
      <t>年度　　</t>
    </r>
    <rPh sb="0" eb="2">
      <t>レイワ</t>
    </rPh>
    <rPh sb="9" eb="10">
      <t>ネン</t>
    </rPh>
    <rPh sb="10" eb="11">
      <t>ド</t>
    </rPh>
    <phoneticPr fontId="4"/>
  </si>
  <si>
    <t>休廃止　件　数</t>
    <rPh sb="0" eb="3">
      <t>キュウハイシ</t>
    </rPh>
    <rPh sb="4" eb="7">
      <t>ケンスウ</t>
    </rPh>
    <phoneticPr fontId="4"/>
  </si>
  <si>
    <t>再開件数</t>
    <rPh sb="0" eb="2">
      <t>サイカイ</t>
    </rPh>
    <rPh sb="2" eb="4">
      <t>ケンスウ</t>
    </rPh>
    <phoneticPr fontId="4"/>
  </si>
  <si>
    <r>
      <t>処分件数</t>
    </r>
    <r>
      <rPr>
        <sz val="10"/>
        <rFont val="ＭＳ 明朝"/>
        <family val="1"/>
        <charset val="128"/>
      </rPr>
      <t>（年度中）</t>
    </r>
    <rPh sb="0" eb="4">
      <t>ショブンケンスウ</t>
    </rPh>
    <rPh sb="5" eb="7">
      <t>ネンド</t>
    </rPh>
    <rPh sb="7" eb="8">
      <t>ドチュウ</t>
    </rPh>
    <phoneticPr fontId="4"/>
  </si>
  <si>
    <r>
      <t>告発件数</t>
    </r>
    <r>
      <rPr>
        <sz val="10"/>
        <rFont val="ＭＳ 明朝"/>
        <family val="1"/>
        <charset val="128"/>
      </rPr>
      <t>（年度中）</t>
    </r>
    <rPh sb="0" eb="2">
      <t>コクハツ</t>
    </rPh>
    <rPh sb="2" eb="4">
      <t>ケンスウ</t>
    </rPh>
    <rPh sb="5" eb="7">
      <t>ネンド</t>
    </rPh>
    <rPh sb="7" eb="8">
      <t>ドチュウ</t>
    </rPh>
    <phoneticPr fontId="4"/>
  </si>
  <si>
    <t>事業許可取消命令</t>
    <rPh sb="0" eb="2">
      <t>ジギョウ</t>
    </rPh>
    <rPh sb="2" eb="4">
      <t>キョカ</t>
    </rPh>
    <rPh sb="4" eb="6">
      <t>トリケシ</t>
    </rPh>
    <rPh sb="6" eb="8">
      <t>メイレイ</t>
    </rPh>
    <phoneticPr fontId="4"/>
  </si>
  <si>
    <t>禁止命令</t>
    <rPh sb="0" eb="2">
      <t>キンシ</t>
    </rPh>
    <rPh sb="2" eb="4">
      <t>メイレイ</t>
    </rPh>
    <phoneticPr fontId="4"/>
  </si>
  <si>
    <t>停止命令</t>
    <rPh sb="0" eb="2">
      <t>テイシ</t>
    </rPh>
    <rPh sb="2" eb="4">
      <t>メイレイ</t>
    </rPh>
    <phoneticPr fontId="4"/>
  </si>
  <si>
    <t>整備改善命　令</t>
    <rPh sb="0" eb="2">
      <t>セイビ</t>
    </rPh>
    <rPh sb="2" eb="4">
      <t>カイゼン</t>
    </rPh>
    <rPh sb="4" eb="7">
      <t>メイレイ</t>
    </rPh>
    <phoneticPr fontId="4"/>
  </si>
  <si>
    <t>無許可　事　業</t>
    <rPh sb="0" eb="3">
      <t>ムキョカ</t>
    </rPh>
    <rPh sb="4" eb="7">
      <t>ジギョウ</t>
    </rPh>
    <phoneticPr fontId="4"/>
  </si>
  <si>
    <t>(年度末現在)</t>
    <rPh sb="1" eb="4">
      <t>ネンドマツ</t>
    </rPh>
    <rPh sb="4" eb="6">
      <t>ゲンザイ</t>
    </rPh>
    <phoneticPr fontId="4"/>
  </si>
  <si>
    <t>(年度中）</t>
    <rPh sb="1" eb="3">
      <t>ネンド</t>
    </rPh>
    <rPh sb="3" eb="4">
      <t>チュウ</t>
    </rPh>
    <phoneticPr fontId="4"/>
  </si>
  <si>
    <t>食鳥処理場</t>
    <rPh sb="0" eb="1">
      <t>ショク</t>
    </rPh>
    <rPh sb="1" eb="2">
      <t>チョウ</t>
    </rPh>
    <rPh sb="2" eb="5">
      <t>ショリジョウ</t>
    </rPh>
    <phoneticPr fontId="4"/>
  </si>
  <si>
    <t>(法第16条第1項の規定による
認定を受けたものを除く)</t>
    <rPh sb="1" eb="2">
      <t>ホウ</t>
    </rPh>
    <rPh sb="2" eb="3">
      <t>ダイ</t>
    </rPh>
    <rPh sb="5" eb="6">
      <t>ジョウ</t>
    </rPh>
    <rPh sb="6" eb="7">
      <t>ダイ</t>
    </rPh>
    <rPh sb="8" eb="9">
      <t>コウ</t>
    </rPh>
    <rPh sb="10" eb="12">
      <t>キテイ</t>
    </rPh>
    <rPh sb="16" eb="18">
      <t>ニンテイ</t>
    </rPh>
    <rPh sb="19" eb="20">
      <t>ウ</t>
    </rPh>
    <rPh sb="25" eb="26">
      <t>ノゾ</t>
    </rPh>
    <phoneticPr fontId="4"/>
  </si>
  <si>
    <t>(法第16条第1項の規定による
認定を受けたもの)</t>
    <rPh sb="1" eb="2">
      <t>ホウ</t>
    </rPh>
    <rPh sb="2" eb="3">
      <t>ダイ</t>
    </rPh>
    <rPh sb="5" eb="6">
      <t>ジョウ</t>
    </rPh>
    <rPh sb="6" eb="7">
      <t>ダイ</t>
    </rPh>
    <rPh sb="8" eb="9">
      <t>コウ</t>
    </rPh>
    <rPh sb="10" eb="12">
      <t>キテイ</t>
    </rPh>
    <rPh sb="16" eb="18">
      <t>ニンテイ</t>
    </rPh>
    <rPh sb="19" eb="20">
      <t>ウ</t>
    </rPh>
    <phoneticPr fontId="4"/>
  </si>
  <si>
    <t>注　1)岡山市、倉敷市は除く。</t>
    <rPh sb="0" eb="1">
      <t>チュウ</t>
    </rPh>
    <rPh sb="4" eb="7">
      <t>オカヤマシ</t>
    </rPh>
    <rPh sb="8" eb="11">
      <t>クラシキシ</t>
    </rPh>
    <rPh sb="12" eb="13">
      <t>ノゾ</t>
    </rPh>
    <phoneticPr fontId="4"/>
  </si>
  <si>
    <t>資料　生活衛生課調べ</t>
    <rPh sb="3" eb="5">
      <t>セイカツ</t>
    </rPh>
    <rPh sb="5" eb="8">
      <t>エイセイカ</t>
    </rPh>
    <rPh sb="8" eb="9">
      <t>シラ</t>
    </rPh>
    <phoneticPr fontId="4"/>
  </si>
  <si>
    <t>第８－31表　食鳥検査羽数・と殺・内臓の摘出禁止又は廃棄羽数，食鳥の種類・疾病の種類別</t>
    <rPh sb="7" eb="9">
      <t>ショクチョウ</t>
    </rPh>
    <rPh sb="9" eb="11">
      <t>ケンサ</t>
    </rPh>
    <rPh sb="11" eb="12">
      <t>ハ</t>
    </rPh>
    <rPh sb="12" eb="13">
      <t>スウ</t>
    </rPh>
    <rPh sb="14" eb="16">
      <t>トサツ</t>
    </rPh>
    <rPh sb="17" eb="19">
      <t>ナイゾウ</t>
    </rPh>
    <rPh sb="20" eb="22">
      <t>テキシュツ</t>
    </rPh>
    <rPh sb="22" eb="24">
      <t>キンシ</t>
    </rPh>
    <rPh sb="24" eb="25">
      <t>マタ</t>
    </rPh>
    <rPh sb="26" eb="28">
      <t>ハイキ</t>
    </rPh>
    <rPh sb="28" eb="29">
      <t>ハネ</t>
    </rPh>
    <rPh sb="29" eb="30">
      <t>スウ</t>
    </rPh>
    <rPh sb="31" eb="33">
      <t>ショクチョウ</t>
    </rPh>
    <rPh sb="34" eb="36">
      <t>シュルイ</t>
    </rPh>
    <rPh sb="37" eb="39">
      <t>シッペイ</t>
    </rPh>
    <rPh sb="40" eb="43">
      <t>シュルイベツ</t>
    </rPh>
    <phoneticPr fontId="4"/>
  </si>
  <si>
    <t>ブロイラー</t>
    <phoneticPr fontId="4"/>
  </si>
  <si>
    <t>成　　鶏</t>
    <rPh sb="0" eb="1">
      <t>セイ</t>
    </rPh>
    <rPh sb="3" eb="4">
      <t>ケイ</t>
    </rPh>
    <phoneticPr fontId="4"/>
  </si>
  <si>
    <t>あ　ひ　る</t>
    <phoneticPr fontId="4"/>
  </si>
  <si>
    <t>七　面　鳥</t>
    <rPh sb="0" eb="5">
      <t>シチメンチョウ</t>
    </rPh>
    <phoneticPr fontId="4"/>
  </si>
  <si>
    <t>食鳥検査羽数</t>
    <rPh sb="0" eb="2">
      <t>ショクチョウ</t>
    </rPh>
    <rPh sb="2" eb="4">
      <t>ケンサ</t>
    </rPh>
    <rPh sb="4" eb="5">
      <t>ハ</t>
    </rPh>
    <rPh sb="5" eb="6">
      <t>スウ</t>
    </rPh>
    <phoneticPr fontId="4"/>
  </si>
  <si>
    <t>禁 止</t>
    <rPh sb="0" eb="3">
      <t>キンシ</t>
    </rPh>
    <phoneticPr fontId="4"/>
  </si>
  <si>
    <r>
      <t>全 部</t>
    </r>
    <r>
      <rPr>
        <sz val="11"/>
        <color theme="1"/>
        <rFont val="游ゴシック"/>
        <family val="2"/>
        <charset val="128"/>
        <scheme val="minor"/>
      </rPr>
      <t xml:space="preserve">  </t>
    </r>
    <r>
      <rPr>
        <sz val="12"/>
        <rFont val="ＭＳ 明朝"/>
        <family val="1"/>
        <charset val="128"/>
      </rPr>
      <t>　廃</t>
    </r>
    <r>
      <rPr>
        <sz val="11"/>
        <color theme="1"/>
        <rFont val="游ゴシック"/>
        <family val="2"/>
        <charset val="128"/>
        <scheme val="minor"/>
      </rPr>
      <t xml:space="preserve"> </t>
    </r>
    <r>
      <rPr>
        <sz val="12"/>
        <rFont val="ＭＳ 明朝"/>
        <family val="1"/>
        <charset val="128"/>
      </rPr>
      <t>棄</t>
    </r>
    <rPh sb="0" eb="3">
      <t>ゼンブ</t>
    </rPh>
    <rPh sb="6" eb="9">
      <t>ハイキ</t>
    </rPh>
    <phoneticPr fontId="4"/>
  </si>
  <si>
    <r>
      <t>一 部</t>
    </r>
    <r>
      <rPr>
        <sz val="11"/>
        <color theme="1"/>
        <rFont val="游ゴシック"/>
        <family val="2"/>
        <charset val="128"/>
        <scheme val="minor"/>
      </rPr>
      <t xml:space="preserve">  </t>
    </r>
    <r>
      <rPr>
        <sz val="12"/>
        <rFont val="ＭＳ 明朝"/>
        <family val="1"/>
        <charset val="128"/>
      </rPr>
      <t>　廃</t>
    </r>
    <r>
      <rPr>
        <sz val="11"/>
        <color theme="1"/>
        <rFont val="游ゴシック"/>
        <family val="2"/>
        <charset val="128"/>
        <scheme val="minor"/>
      </rPr>
      <t xml:space="preserve"> </t>
    </r>
    <r>
      <rPr>
        <sz val="12"/>
        <rFont val="ＭＳ 明朝"/>
        <family val="1"/>
        <charset val="128"/>
      </rPr>
      <t>棄</t>
    </r>
    <rPh sb="0" eb="3">
      <t>イチブ</t>
    </rPh>
    <rPh sb="6" eb="9">
      <t>ハイキ</t>
    </rPh>
    <phoneticPr fontId="4"/>
  </si>
  <si>
    <r>
      <t>全 部</t>
    </r>
    <r>
      <rPr>
        <sz val="11"/>
        <color theme="1"/>
        <rFont val="游ゴシック"/>
        <family val="2"/>
        <charset val="128"/>
        <scheme val="minor"/>
      </rPr>
      <t xml:space="preserve">   </t>
    </r>
    <r>
      <rPr>
        <sz val="12"/>
        <rFont val="ＭＳ 明朝"/>
        <family val="1"/>
        <charset val="128"/>
      </rPr>
      <t>　廃</t>
    </r>
    <r>
      <rPr>
        <sz val="11"/>
        <color theme="1"/>
        <rFont val="游ゴシック"/>
        <family val="2"/>
        <charset val="128"/>
        <scheme val="minor"/>
      </rPr>
      <t xml:space="preserve"> </t>
    </r>
    <r>
      <rPr>
        <sz val="12"/>
        <rFont val="ＭＳ 明朝"/>
        <family val="1"/>
        <charset val="128"/>
      </rPr>
      <t>棄</t>
    </r>
    <rPh sb="0" eb="3">
      <t>ゼンブ</t>
    </rPh>
    <rPh sb="7" eb="10">
      <t>ハイキ</t>
    </rPh>
    <phoneticPr fontId="4"/>
  </si>
  <si>
    <r>
      <t>全 部　</t>
    </r>
    <r>
      <rPr>
        <sz val="11"/>
        <color theme="1"/>
        <rFont val="游ゴシック"/>
        <family val="2"/>
        <charset val="128"/>
        <scheme val="minor"/>
      </rPr>
      <t xml:space="preserve">   </t>
    </r>
    <r>
      <rPr>
        <sz val="12"/>
        <rFont val="ＭＳ 明朝"/>
        <family val="1"/>
        <charset val="128"/>
      </rPr>
      <t>廃</t>
    </r>
    <r>
      <rPr>
        <sz val="11"/>
        <color theme="1"/>
        <rFont val="游ゴシック"/>
        <family val="2"/>
        <charset val="128"/>
        <scheme val="minor"/>
      </rPr>
      <t xml:space="preserve"> </t>
    </r>
    <r>
      <rPr>
        <sz val="12"/>
        <rFont val="ＭＳ 明朝"/>
        <family val="1"/>
        <charset val="128"/>
      </rPr>
      <t>棄</t>
    </r>
    <rPh sb="0" eb="3">
      <t>ゼンブ</t>
    </rPh>
    <rPh sb="7" eb="10">
      <t>ハイキ</t>
    </rPh>
    <phoneticPr fontId="4"/>
  </si>
  <si>
    <r>
      <t>一 部</t>
    </r>
    <r>
      <rPr>
        <sz val="11"/>
        <color theme="1"/>
        <rFont val="游ゴシック"/>
        <family val="2"/>
        <charset val="128"/>
        <scheme val="minor"/>
      </rPr>
      <t xml:space="preserve"> </t>
    </r>
    <r>
      <rPr>
        <sz val="12"/>
        <rFont val="ＭＳ 明朝"/>
        <family val="1"/>
        <charset val="128"/>
      </rPr>
      <t>　</t>
    </r>
    <r>
      <rPr>
        <sz val="11"/>
        <color theme="1"/>
        <rFont val="游ゴシック"/>
        <family val="2"/>
        <charset val="128"/>
        <scheme val="minor"/>
      </rPr>
      <t xml:space="preserve"> </t>
    </r>
    <r>
      <rPr>
        <sz val="12"/>
        <rFont val="ＭＳ 明朝"/>
        <family val="1"/>
        <charset val="128"/>
      </rPr>
      <t>廃</t>
    </r>
    <r>
      <rPr>
        <sz val="11"/>
        <color theme="1"/>
        <rFont val="游ゴシック"/>
        <family val="2"/>
        <charset val="128"/>
        <scheme val="minor"/>
      </rPr>
      <t xml:space="preserve"> </t>
    </r>
    <r>
      <rPr>
        <sz val="12"/>
        <rFont val="ＭＳ 明朝"/>
        <family val="1"/>
        <charset val="128"/>
      </rPr>
      <t>棄</t>
    </r>
    <rPh sb="0" eb="3">
      <t>イチブ</t>
    </rPh>
    <rPh sb="6" eb="9">
      <t>ハイキ</t>
    </rPh>
    <phoneticPr fontId="4"/>
  </si>
  <si>
    <r>
      <t>全 部　</t>
    </r>
    <r>
      <rPr>
        <sz val="11"/>
        <color theme="1"/>
        <rFont val="游ゴシック"/>
        <family val="2"/>
        <charset val="128"/>
        <scheme val="minor"/>
      </rPr>
      <t xml:space="preserve">  </t>
    </r>
    <r>
      <rPr>
        <sz val="12"/>
        <rFont val="ＭＳ 明朝"/>
        <family val="1"/>
        <charset val="128"/>
      </rPr>
      <t>廃</t>
    </r>
    <r>
      <rPr>
        <sz val="11"/>
        <color theme="1"/>
        <rFont val="游ゴシック"/>
        <family val="2"/>
        <charset val="128"/>
        <scheme val="minor"/>
      </rPr>
      <t xml:space="preserve"> </t>
    </r>
    <r>
      <rPr>
        <sz val="12"/>
        <rFont val="ＭＳ 明朝"/>
        <family val="1"/>
        <charset val="128"/>
      </rPr>
      <t>棄</t>
    </r>
    <rPh sb="0" eb="3">
      <t>ゼンブ</t>
    </rPh>
    <rPh sb="6" eb="9">
      <t>ハイキ</t>
    </rPh>
    <phoneticPr fontId="4"/>
  </si>
  <si>
    <t>処分実羽数</t>
    <rPh sb="0" eb="2">
      <t>ショブン</t>
    </rPh>
    <rPh sb="2" eb="3">
      <t>ジツ</t>
    </rPh>
    <rPh sb="3" eb="4">
      <t>ウ</t>
    </rPh>
    <rPh sb="4" eb="5">
      <t>スウ</t>
    </rPh>
    <phoneticPr fontId="4"/>
  </si>
  <si>
    <t>ウイルス・クラミジア病</t>
    <rPh sb="10" eb="11">
      <t>ビョウ</t>
    </rPh>
    <phoneticPr fontId="4"/>
  </si>
  <si>
    <t>鶏痘</t>
    <rPh sb="0" eb="1">
      <t>ニワトリ</t>
    </rPh>
    <rPh sb="1" eb="2">
      <t>トウ</t>
    </rPh>
    <phoneticPr fontId="4"/>
  </si>
  <si>
    <t>伝染性気管支炎</t>
    <rPh sb="0" eb="3">
      <t>デンセンセイ</t>
    </rPh>
    <rPh sb="3" eb="7">
      <t>キカンシエン</t>
    </rPh>
    <phoneticPr fontId="4"/>
  </si>
  <si>
    <t>伝染性喉頭気管炎</t>
    <rPh sb="0" eb="3">
      <t>デンセンセイ</t>
    </rPh>
    <rPh sb="3" eb="5">
      <t>コウトウ</t>
    </rPh>
    <rPh sb="5" eb="7">
      <t>キカン</t>
    </rPh>
    <rPh sb="7" eb="8">
      <t>エン</t>
    </rPh>
    <phoneticPr fontId="4"/>
  </si>
  <si>
    <t>ニューカッスル病</t>
    <rPh sb="7" eb="8">
      <t>ビョウ</t>
    </rPh>
    <phoneticPr fontId="4"/>
  </si>
  <si>
    <t>鶏白血病</t>
    <rPh sb="0" eb="1">
      <t>ニワトリ</t>
    </rPh>
    <rPh sb="1" eb="4">
      <t>ハッケツビョウ</t>
    </rPh>
    <phoneticPr fontId="4"/>
  </si>
  <si>
    <t>封入体肝炎</t>
    <rPh sb="0" eb="2">
      <t>フウニュウ</t>
    </rPh>
    <rPh sb="2" eb="3">
      <t>タイ</t>
    </rPh>
    <rPh sb="3" eb="5">
      <t>カンエン</t>
    </rPh>
    <phoneticPr fontId="4"/>
  </si>
  <si>
    <t>マレック病</t>
    <rPh sb="4" eb="5">
      <t>ビョウ</t>
    </rPh>
    <phoneticPr fontId="4"/>
  </si>
  <si>
    <t>細　菌　病</t>
    <rPh sb="0" eb="5">
      <t>サイキンビョウ</t>
    </rPh>
    <phoneticPr fontId="4"/>
  </si>
  <si>
    <t>大腸菌症</t>
    <rPh sb="0" eb="2">
      <t>ダイチョウ</t>
    </rPh>
    <rPh sb="2" eb="3">
      <t>キン</t>
    </rPh>
    <rPh sb="3" eb="4">
      <t>ショウ</t>
    </rPh>
    <phoneticPr fontId="4"/>
  </si>
  <si>
    <t>伝染性コリーザ</t>
    <rPh sb="0" eb="3">
      <t>デンセンセイ</t>
    </rPh>
    <phoneticPr fontId="4"/>
  </si>
  <si>
    <t>サルモネラ病</t>
    <rPh sb="5" eb="6">
      <t>ビョウ</t>
    </rPh>
    <phoneticPr fontId="4"/>
  </si>
  <si>
    <t>ブドウ球菌症</t>
    <rPh sb="3" eb="5">
      <t>キュウキン</t>
    </rPh>
    <rPh sb="5" eb="6">
      <t>ショウ</t>
    </rPh>
    <phoneticPr fontId="4"/>
  </si>
  <si>
    <t>そ　　　の　　　他　　　の　　　疾　　　病</t>
    <rPh sb="0" eb="9">
      <t>ソノタ</t>
    </rPh>
    <rPh sb="16" eb="21">
      <t>シッペイ</t>
    </rPh>
    <phoneticPr fontId="4"/>
  </si>
  <si>
    <t>毒血症</t>
    <rPh sb="0" eb="1">
      <t>ドク</t>
    </rPh>
    <rPh sb="1" eb="2">
      <t>ケツ</t>
    </rPh>
    <rPh sb="2" eb="3">
      <t>ショウ</t>
    </rPh>
    <phoneticPr fontId="4"/>
  </si>
  <si>
    <t>真菌症</t>
    <rPh sb="0" eb="1">
      <t>シン</t>
    </rPh>
    <rPh sb="1" eb="3">
      <t>キンショウ</t>
    </rPh>
    <phoneticPr fontId="4"/>
  </si>
  <si>
    <t>原虫症</t>
    <rPh sb="0" eb="2">
      <t>ゲンチュウ</t>
    </rPh>
    <rPh sb="2" eb="3">
      <t>ショウ</t>
    </rPh>
    <phoneticPr fontId="4"/>
  </si>
  <si>
    <t>(トキソプラズマ病を除く)</t>
    <rPh sb="8" eb="9">
      <t>ビョウ</t>
    </rPh>
    <rPh sb="10" eb="11">
      <t>ノゾ</t>
    </rPh>
    <phoneticPr fontId="4"/>
  </si>
  <si>
    <t>変性</t>
    <rPh sb="0" eb="2">
      <t>ヘンセイ</t>
    </rPh>
    <phoneticPr fontId="4"/>
  </si>
  <si>
    <t>尿酸塩沈着症</t>
    <rPh sb="0" eb="2">
      <t>ニョウサン</t>
    </rPh>
    <rPh sb="2" eb="3">
      <t>エン</t>
    </rPh>
    <rPh sb="3" eb="5">
      <t>チンチャク</t>
    </rPh>
    <rPh sb="5" eb="6">
      <t>ショウ</t>
    </rPh>
    <phoneticPr fontId="4"/>
  </si>
  <si>
    <t>腹水症</t>
    <rPh sb="0" eb="2">
      <t>フクスイ</t>
    </rPh>
    <rPh sb="2" eb="3">
      <t>ショウ</t>
    </rPh>
    <phoneticPr fontId="4"/>
  </si>
  <si>
    <t>出血</t>
    <rPh sb="0" eb="2">
      <t>シュッケツ</t>
    </rPh>
    <phoneticPr fontId="4"/>
  </si>
  <si>
    <t>炎症</t>
    <rPh sb="0" eb="2">
      <t>エンショウ</t>
    </rPh>
    <phoneticPr fontId="4"/>
  </si>
  <si>
    <t>萎縮</t>
    <rPh sb="0" eb="2">
      <t>イシュク</t>
    </rPh>
    <phoneticPr fontId="4"/>
  </si>
  <si>
    <t>臓器の異常な形等</t>
    <rPh sb="0" eb="2">
      <t>ゾウキ</t>
    </rPh>
    <rPh sb="3" eb="5">
      <t>イジョウ</t>
    </rPh>
    <rPh sb="6" eb="7">
      <t>カタチ</t>
    </rPh>
    <rPh sb="7" eb="8">
      <t>トウ</t>
    </rPh>
    <phoneticPr fontId="4"/>
  </si>
  <si>
    <t>異常体温</t>
    <rPh sb="0" eb="2">
      <t>イジョウ</t>
    </rPh>
    <rPh sb="2" eb="4">
      <t>タイオン</t>
    </rPh>
    <phoneticPr fontId="4"/>
  </si>
  <si>
    <t>外傷</t>
    <rPh sb="0" eb="2">
      <t>ガイショウ</t>
    </rPh>
    <phoneticPr fontId="4"/>
  </si>
  <si>
    <t>削痩及び発育不良</t>
    <rPh sb="0" eb="1">
      <t>サク</t>
    </rPh>
    <rPh sb="1" eb="2">
      <t>ソウ</t>
    </rPh>
    <rPh sb="2" eb="3">
      <t>オヨ</t>
    </rPh>
    <rPh sb="4" eb="6">
      <t>ハツイク</t>
    </rPh>
    <rPh sb="6" eb="8">
      <t>フリョウ</t>
    </rPh>
    <phoneticPr fontId="4"/>
  </si>
  <si>
    <t>放血不良</t>
    <rPh sb="0" eb="1">
      <t>ホウ</t>
    </rPh>
    <rPh sb="1" eb="2">
      <t>ケツ</t>
    </rPh>
    <rPh sb="2" eb="4">
      <t>フリョウ</t>
    </rPh>
    <phoneticPr fontId="4"/>
  </si>
  <si>
    <t>湯漬過度</t>
    <rPh sb="0" eb="2">
      <t>ユヅ</t>
    </rPh>
    <rPh sb="2" eb="4">
      <t>カド</t>
    </rPh>
    <phoneticPr fontId="4"/>
  </si>
  <si>
    <t>第８－32表　畜犬登録・狂犬病予防注射・捕獲等件数，年次別</t>
    <rPh sb="7" eb="8">
      <t>チク</t>
    </rPh>
    <rPh sb="8" eb="9">
      <t>ケン</t>
    </rPh>
    <rPh sb="9" eb="11">
      <t>トウロク</t>
    </rPh>
    <rPh sb="12" eb="15">
      <t>キョウケンビョウ</t>
    </rPh>
    <rPh sb="15" eb="17">
      <t>ヨボウ</t>
    </rPh>
    <rPh sb="17" eb="19">
      <t>チュウシャ</t>
    </rPh>
    <rPh sb="20" eb="22">
      <t>ホカク</t>
    </rPh>
    <rPh sb="22" eb="23">
      <t>トウ</t>
    </rPh>
    <rPh sb="23" eb="25">
      <t>ケンスウ</t>
    </rPh>
    <phoneticPr fontId="4"/>
  </si>
  <si>
    <t>登 録 頭 数</t>
    <rPh sb="0" eb="3">
      <t>トウロク</t>
    </rPh>
    <rPh sb="4" eb="7">
      <t>トウスウ</t>
    </rPh>
    <phoneticPr fontId="4"/>
  </si>
  <si>
    <t>狂犬病予防注射</t>
    <rPh sb="0" eb="3">
      <t>キョウケンビョウ</t>
    </rPh>
    <rPh sb="3" eb="5">
      <t>ヨボウ</t>
    </rPh>
    <rPh sb="5" eb="7">
      <t>チュウシャ</t>
    </rPh>
    <phoneticPr fontId="4"/>
  </si>
  <si>
    <t>捕 獲 犬</t>
    <rPh sb="0" eb="3">
      <t>ホカクケン</t>
    </rPh>
    <rPh sb="4" eb="5">
      <t>ケン</t>
    </rPh>
    <phoneticPr fontId="4"/>
  </si>
  <si>
    <t>返 還 犬</t>
    <rPh sb="0" eb="3">
      <t>ヘンカン</t>
    </rPh>
    <rPh sb="4" eb="5">
      <t>ケン</t>
    </rPh>
    <phoneticPr fontId="4"/>
  </si>
  <si>
    <t>平成８（1996）年度</t>
    <rPh sb="0" eb="2">
      <t>ヘイセイ</t>
    </rPh>
    <rPh sb="9" eb="11">
      <t>ネンド</t>
    </rPh>
    <phoneticPr fontId="4"/>
  </si>
  <si>
    <t>　　９（1997）</t>
  </si>
  <si>
    <t>　　10（1998）</t>
  </si>
  <si>
    <t>　　11（1999）</t>
  </si>
  <si>
    <t>　　12（2000）</t>
  </si>
  <si>
    <t>　　13（2001）</t>
  </si>
  <si>
    <t>　　14（2002）</t>
  </si>
  <si>
    <t>　　15（2003）</t>
  </si>
  <si>
    <t>　　16（2004）</t>
  </si>
  <si>
    <t>　　17（2005）</t>
  </si>
  <si>
    <t>　　18（2006）</t>
  </si>
  <si>
    <t>　　19（2007）</t>
  </si>
  <si>
    <t>　　20（2008）</t>
  </si>
  <si>
    <t>　　21（2009）</t>
  </si>
  <si>
    <t>　　22（2010）</t>
  </si>
  <si>
    <t>　　23（2011）</t>
  </si>
  <si>
    <t>　　24（2012）</t>
  </si>
  <si>
    <t>　　25（2013）</t>
  </si>
  <si>
    <t>　　26（2014）</t>
  </si>
  <si>
    <t>　　27（2015）</t>
    <phoneticPr fontId="9"/>
  </si>
  <si>
    <t>　　28（2016）</t>
    <phoneticPr fontId="9"/>
  </si>
  <si>
    <t>　　29（2017）</t>
    <phoneticPr fontId="9"/>
  </si>
  <si>
    <t>　　30（2018）</t>
    <phoneticPr fontId="9"/>
  </si>
  <si>
    <t>令和元（2019）</t>
    <rPh sb="0" eb="1">
      <t>レイワ</t>
    </rPh>
    <rPh sb="2" eb="3">
      <t>ガン</t>
    </rPh>
    <phoneticPr fontId="9"/>
  </si>
  <si>
    <t>　　２（2020）</t>
    <phoneticPr fontId="9"/>
  </si>
  <si>
    <t>注　1)　岡山市分及び平成13（2001）年度以降の倉敷市分は除く。</t>
    <rPh sb="0" eb="1">
      <t>チュウ</t>
    </rPh>
    <rPh sb="5" eb="8">
      <t>オカヤマシ</t>
    </rPh>
    <rPh sb="8" eb="9">
      <t>ブン</t>
    </rPh>
    <rPh sb="9" eb="10">
      <t>オヨ</t>
    </rPh>
    <rPh sb="11" eb="13">
      <t>ヘイセイ</t>
    </rPh>
    <rPh sb="21" eb="23">
      <t>ネンド</t>
    </rPh>
    <rPh sb="23" eb="25">
      <t>イコウ</t>
    </rPh>
    <rPh sb="26" eb="29">
      <t>クラシキシ</t>
    </rPh>
    <rPh sb="29" eb="30">
      <t>ブン</t>
    </rPh>
    <rPh sb="31" eb="32">
      <t>ノゾ</t>
    </rPh>
    <phoneticPr fontId="4"/>
  </si>
  <si>
    <t>注　2)　登録及び狂犬病予防注射事務は平成12（2000）年度からは市町村事務となった。</t>
    <rPh sb="0" eb="1">
      <t>チュウ</t>
    </rPh>
    <rPh sb="5" eb="7">
      <t>トウロク</t>
    </rPh>
    <rPh sb="7" eb="8">
      <t>オヨ</t>
    </rPh>
    <rPh sb="9" eb="12">
      <t>キョウケンビョウ</t>
    </rPh>
    <rPh sb="12" eb="14">
      <t>ヨボウ</t>
    </rPh>
    <rPh sb="14" eb="16">
      <t>チュウシャ</t>
    </rPh>
    <rPh sb="16" eb="18">
      <t>ジム</t>
    </rPh>
    <rPh sb="19" eb="21">
      <t>ヘイセイ</t>
    </rPh>
    <rPh sb="29" eb="31">
      <t>ネンド</t>
    </rPh>
    <rPh sb="34" eb="37">
      <t>シチョウソン</t>
    </rPh>
    <rPh sb="37" eb="39">
      <t>ジム</t>
    </rPh>
    <phoneticPr fontId="4"/>
  </si>
  <si>
    <t>第８－33表　畜犬登録・狂犬病予防注射・捕獲・処分等件数</t>
    <rPh sb="7" eb="8">
      <t>チク</t>
    </rPh>
    <rPh sb="8" eb="11">
      <t>ケントウロク</t>
    </rPh>
    <rPh sb="12" eb="15">
      <t>キョウケンビョウ</t>
    </rPh>
    <rPh sb="15" eb="17">
      <t>ヨボウ</t>
    </rPh>
    <rPh sb="17" eb="19">
      <t>チュウシャ</t>
    </rPh>
    <rPh sb="20" eb="22">
      <t>ホカク</t>
    </rPh>
    <rPh sb="23" eb="25">
      <t>ショブン</t>
    </rPh>
    <rPh sb="25" eb="26">
      <t>トウ</t>
    </rPh>
    <rPh sb="26" eb="28">
      <t>ケンスウ</t>
    </rPh>
    <phoneticPr fontId="4"/>
  </si>
  <si>
    <t>令和２（2020）年度</t>
    <rPh sb="0" eb="2">
      <t>レイワ</t>
    </rPh>
    <rPh sb="10" eb="11">
      <t>ド</t>
    </rPh>
    <phoneticPr fontId="4"/>
  </si>
  <si>
    <t>登　録</t>
    <rPh sb="0" eb="3">
      <t>トウロクスウ</t>
    </rPh>
    <phoneticPr fontId="4"/>
  </si>
  <si>
    <t>登録頭数</t>
    <rPh sb="0" eb="2">
      <t>トウロク</t>
    </rPh>
    <rPh sb="2" eb="4">
      <t>トウスウ</t>
    </rPh>
    <phoneticPr fontId="4"/>
  </si>
  <si>
    <t>予防注射</t>
    <rPh sb="0" eb="2">
      <t>ヨボウ</t>
    </rPh>
    <rPh sb="2" eb="4">
      <t>チュウシャ</t>
    </rPh>
    <phoneticPr fontId="4"/>
  </si>
  <si>
    <t>捕獲犬</t>
    <rPh sb="0" eb="2">
      <t>ホカク</t>
    </rPh>
    <rPh sb="2" eb="3">
      <t>ケン</t>
    </rPh>
    <phoneticPr fontId="4"/>
  </si>
  <si>
    <t>放棄犬</t>
    <rPh sb="0" eb="2">
      <t>ホウキ</t>
    </rPh>
    <rPh sb="2" eb="3">
      <t>ケン</t>
    </rPh>
    <phoneticPr fontId="4"/>
  </si>
  <si>
    <t>返　還</t>
    <rPh sb="0" eb="3">
      <t>ヘンカン</t>
    </rPh>
    <phoneticPr fontId="4"/>
  </si>
  <si>
    <t>譲　渡</t>
    <rPh sb="0" eb="3">
      <t>ジョウト</t>
    </rPh>
    <phoneticPr fontId="4"/>
  </si>
  <si>
    <t>総数</t>
    <phoneticPr fontId="4"/>
  </si>
  <si>
    <t xml:space="preserve">  　2)　登録、登録頭数及び予防注射は市町村での実施数。</t>
    <rPh sb="9" eb="11">
      <t>トウロク</t>
    </rPh>
    <rPh sb="11" eb="13">
      <t>トウスウ</t>
    </rPh>
    <rPh sb="13" eb="14">
      <t>オヨ</t>
    </rPh>
    <rPh sb="15" eb="17">
      <t>ヨボウ</t>
    </rPh>
    <rPh sb="17" eb="19">
      <t>チュウシャ</t>
    </rPh>
    <rPh sb="20" eb="23">
      <t>シチョウソン</t>
    </rPh>
    <rPh sb="25" eb="27">
      <t>ジッシ</t>
    </rPh>
    <rPh sb="27" eb="28">
      <t>スウ</t>
    </rPh>
    <phoneticPr fontId="4"/>
  </si>
  <si>
    <t>第８－34表　給食施設数，施設の種類別</t>
    <rPh sb="7" eb="9">
      <t>キュウショク</t>
    </rPh>
    <rPh sb="9" eb="12">
      <t>シセツスウ</t>
    </rPh>
    <rPh sb="13" eb="15">
      <t>シセツ</t>
    </rPh>
    <rPh sb="16" eb="19">
      <t>シュルイベツ</t>
    </rPh>
    <phoneticPr fontId="4"/>
  </si>
  <si>
    <t>特定給食施設</t>
    <rPh sb="0" eb="2">
      <t>トクテイ</t>
    </rPh>
    <rPh sb="2" eb="4">
      <t>キュウショク</t>
    </rPh>
    <rPh sb="4" eb="6">
      <t>シセツ</t>
    </rPh>
    <phoneticPr fontId="4"/>
  </si>
  <si>
    <t>指定施設</t>
    <rPh sb="0" eb="2">
      <t>シテイ</t>
    </rPh>
    <rPh sb="2" eb="4">
      <t>シセツ</t>
    </rPh>
    <phoneticPr fontId="4"/>
  </si>
  <si>
    <t>１回300食以上又は１日750食以上</t>
    <rPh sb="1" eb="2">
      <t>カイ</t>
    </rPh>
    <rPh sb="5" eb="6">
      <t>ショク</t>
    </rPh>
    <rPh sb="6" eb="8">
      <t>イジョウ</t>
    </rPh>
    <rPh sb="8" eb="9">
      <t>マタ</t>
    </rPh>
    <rPh sb="11" eb="12">
      <t>ニチ</t>
    </rPh>
    <rPh sb="15" eb="16">
      <t>ショク</t>
    </rPh>
    <rPh sb="16" eb="18">
      <t>イジョウ</t>
    </rPh>
    <phoneticPr fontId="4"/>
  </si>
  <si>
    <t>１回100食以上又は１日250食以上</t>
    <rPh sb="1" eb="2">
      <t>カイ</t>
    </rPh>
    <rPh sb="5" eb="6">
      <t>ショク</t>
    </rPh>
    <rPh sb="6" eb="8">
      <t>イジョウ</t>
    </rPh>
    <rPh sb="8" eb="9">
      <t>マタ</t>
    </rPh>
    <rPh sb="11" eb="12">
      <t>ニチ</t>
    </rPh>
    <rPh sb="15" eb="16">
      <t>ショク</t>
    </rPh>
    <rPh sb="16" eb="18">
      <t>イジョウ</t>
    </rPh>
    <phoneticPr fontId="4"/>
  </si>
  <si>
    <t>小 計</t>
    <rPh sb="0" eb="3">
      <t>ショウケイ</t>
    </rPh>
    <phoneticPr fontId="4"/>
  </si>
  <si>
    <t>管理栄養士
のみいる
施設</t>
    <rPh sb="0" eb="2">
      <t>カンリ</t>
    </rPh>
    <rPh sb="2" eb="5">
      <t>エイヨウシ</t>
    </rPh>
    <rPh sb="11" eb="13">
      <t>シセツ</t>
    </rPh>
    <phoneticPr fontId="4"/>
  </si>
  <si>
    <t>管理栄養士
 ・栄養士
どちらも
いる施設</t>
    <rPh sb="0" eb="2">
      <t>カンリ</t>
    </rPh>
    <rPh sb="2" eb="5">
      <t>エイヨウシ</t>
    </rPh>
    <rPh sb="8" eb="11">
      <t>エイヨウシ</t>
    </rPh>
    <rPh sb="19" eb="21">
      <t>シセツ</t>
    </rPh>
    <phoneticPr fontId="4"/>
  </si>
  <si>
    <t>栄養士
のみいる
施設</t>
    <rPh sb="0" eb="3">
      <t>エイヨウシ</t>
    </rPh>
    <rPh sb="9" eb="11">
      <t>シセツ</t>
    </rPh>
    <phoneticPr fontId="4"/>
  </si>
  <si>
    <t>どちらも
いない
施設</t>
    <rPh sb="9" eb="11">
      <t>シセツ</t>
    </rPh>
    <phoneticPr fontId="4"/>
  </si>
  <si>
    <t>学校</t>
    <rPh sb="0" eb="2">
      <t>ガッコウ</t>
    </rPh>
    <phoneticPr fontId="4"/>
  </si>
  <si>
    <t>病院</t>
    <rPh sb="0" eb="2">
      <t>ビョウイン</t>
    </rPh>
    <phoneticPr fontId="4"/>
  </si>
  <si>
    <t>介護老人保健施設</t>
    <rPh sb="0" eb="2">
      <t>カイゴ</t>
    </rPh>
    <rPh sb="2" eb="4">
      <t>ロウジン</t>
    </rPh>
    <rPh sb="4" eb="6">
      <t>ホケン</t>
    </rPh>
    <rPh sb="6" eb="8">
      <t>シセツ</t>
    </rPh>
    <phoneticPr fontId="4"/>
  </si>
  <si>
    <t>介護医療院</t>
    <rPh sb="0" eb="5">
      <t>カイゴイリョウイン</t>
    </rPh>
    <phoneticPr fontId="9"/>
  </si>
  <si>
    <t>老人福祉施設</t>
    <rPh sb="0" eb="2">
      <t>ロウジン</t>
    </rPh>
    <rPh sb="2" eb="4">
      <t>フクシ</t>
    </rPh>
    <rPh sb="4" eb="6">
      <t>シセツ</t>
    </rPh>
    <phoneticPr fontId="4"/>
  </si>
  <si>
    <t>児童福祉施設</t>
    <rPh sb="0" eb="2">
      <t>ジドウ</t>
    </rPh>
    <rPh sb="2" eb="4">
      <t>フクシ</t>
    </rPh>
    <rPh sb="4" eb="6">
      <t>シセツ</t>
    </rPh>
    <phoneticPr fontId="4"/>
  </si>
  <si>
    <t>社会福祉施設</t>
    <rPh sb="0" eb="2">
      <t>シャカイ</t>
    </rPh>
    <rPh sb="2" eb="4">
      <t>フクシ</t>
    </rPh>
    <rPh sb="4" eb="6">
      <t>シセツ</t>
    </rPh>
    <phoneticPr fontId="4"/>
  </si>
  <si>
    <t>事業所</t>
    <rPh sb="0" eb="3">
      <t>ジギョウショ</t>
    </rPh>
    <phoneticPr fontId="4"/>
  </si>
  <si>
    <t>寄宿舎</t>
    <rPh sb="0" eb="3">
      <t>キシュクシャ</t>
    </rPh>
    <phoneticPr fontId="4"/>
  </si>
  <si>
    <t>矯正施設</t>
    <rPh sb="0" eb="2">
      <t>キョウセイ</t>
    </rPh>
    <rPh sb="2" eb="4">
      <t>シセツ</t>
    </rPh>
    <phoneticPr fontId="4"/>
  </si>
  <si>
    <t>自衛隊</t>
    <rPh sb="0" eb="3">
      <t>ジエイタイ</t>
    </rPh>
    <phoneticPr fontId="4"/>
  </si>
  <si>
    <t>一般給食センター</t>
    <rPh sb="0" eb="2">
      <t>イッパン</t>
    </rPh>
    <rPh sb="2" eb="4">
      <t>キュウショク</t>
    </rPh>
    <phoneticPr fontId="4"/>
  </si>
  <si>
    <t>その他の給食施設</t>
    <rPh sb="0" eb="3">
      <t>ソノタ</t>
    </rPh>
    <rPh sb="4" eb="6">
      <t>キュウショク</t>
    </rPh>
    <rPh sb="6" eb="8">
      <t>シセツ</t>
    </rPh>
    <phoneticPr fontId="4"/>
  </si>
  <si>
    <t>栄養士のみ
いる施設</t>
    <rPh sb="0" eb="3">
      <t>エイヨウシ</t>
    </rPh>
    <rPh sb="8" eb="10">
      <t>シセツ</t>
    </rPh>
    <phoneticPr fontId="4"/>
  </si>
  <si>
    <t>どちらも
いない施設</t>
    <rPh sb="8" eb="10">
      <t>シセツ</t>
    </rPh>
    <phoneticPr fontId="4"/>
  </si>
  <si>
    <t>注）健康増進法の施行（平成15（2003）年５月）に伴い、「集団給食施設」を「特定給食施設」に用語変更した。</t>
    <rPh sb="0" eb="1">
      <t>チュウ</t>
    </rPh>
    <rPh sb="2" eb="4">
      <t>ケンコウ</t>
    </rPh>
    <rPh sb="4" eb="6">
      <t>ゾウシン</t>
    </rPh>
    <rPh sb="6" eb="7">
      <t>ホウ</t>
    </rPh>
    <rPh sb="8" eb="10">
      <t>セコウ</t>
    </rPh>
    <rPh sb="11" eb="13">
      <t>ヘイセイ</t>
    </rPh>
    <rPh sb="21" eb="22">
      <t>ネン</t>
    </rPh>
    <rPh sb="23" eb="24">
      <t>ガツ</t>
    </rPh>
    <rPh sb="26" eb="27">
      <t>トモナ</t>
    </rPh>
    <rPh sb="30" eb="32">
      <t>シュウダン</t>
    </rPh>
    <rPh sb="32" eb="34">
      <t>キュウショク</t>
    </rPh>
    <rPh sb="34" eb="36">
      <t>シセツ</t>
    </rPh>
    <rPh sb="39" eb="41">
      <t>トクテイ</t>
    </rPh>
    <rPh sb="41" eb="43">
      <t>キュウショク</t>
    </rPh>
    <rPh sb="43" eb="45">
      <t>シセツ</t>
    </rPh>
    <rPh sb="47" eb="49">
      <t>ヨウゴ</t>
    </rPh>
    <rPh sb="49" eb="51">
      <t>ヘンコウ</t>
    </rPh>
    <phoneticPr fontId="4"/>
  </si>
  <si>
    <t>　　特定給食施設とは、「指定施設」、「１回３００食以上又は１日７５０食以上」、「１回１００食以上又は１日２５０食以上」をいう。</t>
    <phoneticPr fontId="4"/>
  </si>
  <si>
    <t>第８－35表　栄養士，調理師免許交付数</t>
    <rPh sb="7" eb="10">
      <t>エイヨウシ</t>
    </rPh>
    <rPh sb="11" eb="14">
      <t>チョウリシ</t>
    </rPh>
    <rPh sb="14" eb="16">
      <t>メンキョ</t>
    </rPh>
    <rPh sb="16" eb="18">
      <t>コウフ</t>
    </rPh>
    <rPh sb="18" eb="19">
      <t>スウ</t>
    </rPh>
    <phoneticPr fontId="4"/>
  </si>
  <si>
    <t>総 数</t>
    <rPh sb="0" eb="3">
      <t>ソウスウ</t>
    </rPh>
    <phoneticPr fontId="4"/>
  </si>
  <si>
    <t>指定養成
施設卒業</t>
    <rPh sb="0" eb="2">
      <t>シテイ</t>
    </rPh>
    <rPh sb="2" eb="4">
      <t>ヨウセイ</t>
    </rPh>
    <rPh sb="5" eb="7">
      <t>シセツ</t>
    </rPh>
    <rPh sb="7" eb="9">
      <t>ソツギョウ</t>
    </rPh>
    <phoneticPr fontId="4"/>
  </si>
  <si>
    <t>講習課程
修 了</t>
    <rPh sb="0" eb="2">
      <t>コウシュウ</t>
    </rPh>
    <rPh sb="2" eb="4">
      <t>カテイ</t>
    </rPh>
    <rPh sb="5" eb="8">
      <t>シュウリョウ</t>
    </rPh>
    <phoneticPr fontId="4"/>
  </si>
  <si>
    <t>都道府県
知事試験
合 格</t>
    <rPh sb="0" eb="4">
      <t>トドウフケン</t>
    </rPh>
    <rPh sb="5" eb="7">
      <t>チジ</t>
    </rPh>
    <rPh sb="7" eb="9">
      <t>シケン</t>
    </rPh>
    <rPh sb="10" eb="13">
      <t>ゴウカクシャ</t>
    </rPh>
    <phoneticPr fontId="4"/>
  </si>
  <si>
    <t>附則第３
項による
講習認定</t>
    <rPh sb="0" eb="2">
      <t>フソク</t>
    </rPh>
    <rPh sb="2" eb="3">
      <t>ダイ</t>
    </rPh>
    <rPh sb="5" eb="6">
      <t>コウ</t>
    </rPh>
    <rPh sb="10" eb="12">
      <t>コウシュウ</t>
    </rPh>
    <rPh sb="12" eb="14">
      <t>ニンテイ</t>
    </rPh>
    <phoneticPr fontId="4"/>
  </si>
  <si>
    <t>栄養士
免許</t>
    <rPh sb="0" eb="3">
      <t>エイヨウシ</t>
    </rPh>
    <rPh sb="4" eb="6">
      <t>メンキョ</t>
    </rPh>
    <phoneticPr fontId="4"/>
  </si>
  <si>
    <t>調理師
免許</t>
    <rPh sb="0" eb="3">
      <t>チョウリシ</t>
    </rPh>
    <rPh sb="4" eb="6">
      <t>メンキョ</t>
    </rPh>
    <phoneticPr fontId="4"/>
  </si>
  <si>
    <t>第８－36表　医療監視等，使用許可件数，保健所別</t>
    <rPh sb="7" eb="9">
      <t>イリョウ</t>
    </rPh>
    <rPh sb="9" eb="11">
      <t>カンシ</t>
    </rPh>
    <rPh sb="11" eb="12">
      <t>トウ</t>
    </rPh>
    <rPh sb="13" eb="15">
      <t>シヨウ</t>
    </rPh>
    <rPh sb="15" eb="17">
      <t>キョカ</t>
    </rPh>
    <rPh sb="17" eb="19">
      <t>ケンスウ</t>
    </rPh>
    <rPh sb="20" eb="23">
      <t>ホケンジョ</t>
    </rPh>
    <rPh sb="23" eb="24">
      <t>ベツ</t>
    </rPh>
    <phoneticPr fontId="4"/>
  </si>
  <si>
    <t>医療監視延件数</t>
    <rPh sb="0" eb="2">
      <t>イリョウ</t>
    </rPh>
    <rPh sb="2" eb="4">
      <t>カンシ</t>
    </rPh>
    <rPh sb="4" eb="5">
      <t>ノ</t>
    </rPh>
    <rPh sb="5" eb="7">
      <t>ケンスウ</t>
    </rPh>
    <phoneticPr fontId="4"/>
  </si>
  <si>
    <t>処　　分　　件　　数</t>
    <rPh sb="0" eb="10">
      <t>ショブンケンスウ</t>
    </rPh>
    <phoneticPr fontId="4"/>
  </si>
  <si>
    <t>新 規 開 設 に 伴う 　　　　　　　使 用 許 可 件 数</t>
    <rPh sb="0" eb="3">
      <t>シンキ</t>
    </rPh>
    <rPh sb="4" eb="7">
      <t>カイセツ</t>
    </rPh>
    <rPh sb="10" eb="11">
      <t>トモナ</t>
    </rPh>
    <rPh sb="20" eb="23">
      <t>シヨウ</t>
    </rPh>
    <rPh sb="24" eb="27">
      <t>キョカ</t>
    </rPh>
    <rPh sb="28" eb="31">
      <t>ケンスウ</t>
    </rPh>
    <phoneticPr fontId="4"/>
  </si>
  <si>
    <t>構造設備の変更に伴う        　　使 用 許 可 件 数</t>
    <rPh sb="0" eb="2">
      <t>コウゾウ</t>
    </rPh>
    <rPh sb="2" eb="4">
      <t>セツビ</t>
    </rPh>
    <rPh sb="5" eb="7">
      <t>ヘンコウ</t>
    </rPh>
    <rPh sb="8" eb="9">
      <t>トモナ</t>
    </rPh>
    <rPh sb="20" eb="23">
      <t>シヨウ</t>
    </rPh>
    <rPh sb="24" eb="27">
      <t>キョカ</t>
    </rPh>
    <rPh sb="28" eb="31">
      <t>ケンスウ</t>
    </rPh>
    <phoneticPr fontId="4"/>
  </si>
  <si>
    <t>診療所</t>
    <rPh sb="0" eb="3">
      <t>シンリョウジョ</t>
    </rPh>
    <phoneticPr fontId="4"/>
  </si>
  <si>
    <t>助産所</t>
    <rPh sb="0" eb="2">
      <t>ジョサン</t>
    </rPh>
    <rPh sb="2" eb="3">
      <t>ジョ</t>
    </rPh>
    <phoneticPr fontId="4"/>
  </si>
  <si>
    <t>一 般</t>
    <rPh sb="0" eb="3">
      <t>イッパン</t>
    </rPh>
    <phoneticPr fontId="4"/>
  </si>
  <si>
    <t>歯 科</t>
    <rPh sb="0" eb="3">
      <t>シカ</t>
    </rPh>
    <phoneticPr fontId="4"/>
  </si>
  <si>
    <t>総　　　　数</t>
  </si>
  <si>
    <t>岡山市保健所</t>
    <rPh sb="3" eb="6">
      <t>ホケンショ</t>
    </rPh>
    <phoneticPr fontId="4"/>
  </si>
  <si>
    <t>倉敷市保健所</t>
    <rPh sb="0" eb="2">
      <t>クラシキ</t>
    </rPh>
    <rPh sb="3" eb="6">
      <t>ホケンショ</t>
    </rPh>
    <phoneticPr fontId="4"/>
  </si>
  <si>
    <t>備前保健所</t>
    <rPh sb="0" eb="2">
      <t>ビゼン</t>
    </rPh>
    <phoneticPr fontId="4"/>
  </si>
  <si>
    <t>備中保健所</t>
    <rPh sb="0" eb="2">
      <t>ビッチュウ</t>
    </rPh>
    <phoneticPr fontId="4"/>
  </si>
  <si>
    <t>備北保健所</t>
    <rPh sb="0" eb="2">
      <t>ビホク</t>
    </rPh>
    <phoneticPr fontId="4"/>
  </si>
  <si>
    <t>真庭保健所</t>
  </si>
  <si>
    <t>美作保健所</t>
    <rPh sb="0" eb="2">
      <t>ミマサカ</t>
    </rPh>
    <phoneticPr fontId="4"/>
  </si>
  <si>
    <t>資料　医療推進課調</t>
    <rPh sb="3" eb="5">
      <t>イリョウ</t>
    </rPh>
    <rPh sb="5" eb="7">
      <t>スイシン</t>
    </rPh>
    <rPh sb="7" eb="8">
      <t>カ</t>
    </rPh>
    <rPh sb="8" eb="9">
      <t>シラ</t>
    </rPh>
    <phoneticPr fontId="4"/>
  </si>
  <si>
    <t>第８－37表　医療法人数，財団－社団別</t>
    <rPh sb="7" eb="9">
      <t>イリョウ</t>
    </rPh>
    <rPh sb="9" eb="11">
      <t>ホウジン</t>
    </rPh>
    <rPh sb="11" eb="12">
      <t>スウ</t>
    </rPh>
    <rPh sb="13" eb="15">
      <t>ザイダン</t>
    </rPh>
    <rPh sb="16" eb="18">
      <t>シャダン</t>
    </rPh>
    <rPh sb="18" eb="19">
      <t>ベツ</t>
    </rPh>
    <phoneticPr fontId="4"/>
  </si>
  <si>
    <t>財　団</t>
    <rPh sb="0" eb="3">
      <t>ザイダンホウジン</t>
    </rPh>
    <phoneticPr fontId="4"/>
  </si>
  <si>
    <t>社　　団</t>
    <rPh sb="0" eb="4">
      <t>シャダン</t>
    </rPh>
    <phoneticPr fontId="4"/>
  </si>
  <si>
    <t>持分の定め
のあるもの</t>
    <rPh sb="0" eb="1">
      <t>モ</t>
    </rPh>
    <rPh sb="1" eb="2">
      <t>ブン</t>
    </rPh>
    <rPh sb="3" eb="4">
      <t>サダ</t>
    </rPh>
    <phoneticPr fontId="4"/>
  </si>
  <si>
    <t>持分の定め
のないもの</t>
    <rPh sb="0" eb="1">
      <t>モ</t>
    </rPh>
    <rPh sb="1" eb="2">
      <t>ブン</t>
    </rPh>
    <rPh sb="3" eb="4">
      <t>サダ</t>
    </rPh>
    <phoneticPr fontId="4"/>
  </si>
  <si>
    <t>医　　　療　　　法　　　人</t>
    <rPh sb="0" eb="5">
      <t>イリョウ</t>
    </rPh>
    <rPh sb="8" eb="13">
      <t>ホウジン</t>
    </rPh>
    <phoneticPr fontId="4"/>
  </si>
  <si>
    <t>(再掲)  特 定 医 療 法 人</t>
    <rPh sb="1" eb="3">
      <t>サイケイ</t>
    </rPh>
    <rPh sb="6" eb="9">
      <t>トクテイ</t>
    </rPh>
    <rPh sb="10" eb="13">
      <t>イリョウ</t>
    </rPh>
    <rPh sb="14" eb="17">
      <t>ホウジン</t>
    </rPh>
    <phoneticPr fontId="4"/>
  </si>
  <si>
    <r>
      <t>(再掲)  社</t>
    </r>
    <r>
      <rPr>
        <sz val="11"/>
        <color theme="1"/>
        <rFont val="游ゴシック"/>
        <family val="2"/>
        <charset val="128"/>
        <scheme val="minor"/>
      </rPr>
      <t xml:space="preserve"> </t>
    </r>
    <r>
      <rPr>
        <sz val="12"/>
        <rFont val="ＭＳ 明朝"/>
        <family val="1"/>
        <charset val="128"/>
      </rPr>
      <t>会 医 療 法 人</t>
    </r>
    <rPh sb="1" eb="3">
      <t>サイケイ</t>
    </rPh>
    <rPh sb="6" eb="7">
      <t>シャ</t>
    </rPh>
    <rPh sb="8" eb="9">
      <t>カイ</t>
    </rPh>
    <rPh sb="10" eb="13">
      <t>イリョウ</t>
    </rPh>
    <rPh sb="14" eb="17">
      <t>ホウジン</t>
    </rPh>
    <phoneticPr fontId="4"/>
  </si>
  <si>
    <t>医　科</t>
    <rPh sb="0" eb="3">
      <t>イカ</t>
    </rPh>
    <phoneticPr fontId="4"/>
  </si>
  <si>
    <t>歯　科</t>
    <rPh sb="0" eb="3">
      <t>シカ</t>
    </rPh>
    <phoneticPr fontId="4"/>
  </si>
  <si>
    <r>
      <t>(再掲）一人</t>
    </r>
    <r>
      <rPr>
        <sz val="11"/>
        <color theme="1"/>
        <rFont val="游ゴシック"/>
        <family val="2"/>
        <charset val="128"/>
        <scheme val="minor"/>
      </rPr>
      <t>医</t>
    </r>
    <r>
      <rPr>
        <sz val="11"/>
        <color theme="1"/>
        <rFont val="游ゴシック"/>
        <family val="2"/>
        <charset val="128"/>
        <scheme val="minor"/>
      </rPr>
      <t>師医療法人</t>
    </r>
    <rPh sb="1" eb="3">
      <t>サイケイ</t>
    </rPh>
    <rPh sb="4" eb="5">
      <t>イチ</t>
    </rPh>
    <rPh sb="5" eb="6">
      <t>ニン</t>
    </rPh>
    <rPh sb="6" eb="7">
      <t>イ</t>
    </rPh>
    <rPh sb="7" eb="8">
      <t>シ</t>
    </rPh>
    <rPh sb="8" eb="9">
      <t>イ</t>
    </rPh>
    <rPh sb="9" eb="10">
      <t>リョウ</t>
    </rPh>
    <rPh sb="10" eb="12">
      <t>ホウジン</t>
    </rPh>
    <phoneticPr fontId="4"/>
  </si>
  <si>
    <t>注　1)医療法第46条に規定する設立登記を終了した医療法人の年度末現在数</t>
    <rPh sb="0" eb="1">
      <t>チュウ</t>
    </rPh>
    <rPh sb="4" eb="6">
      <t>イリョウ</t>
    </rPh>
    <rPh sb="6" eb="7">
      <t>ホウジン</t>
    </rPh>
    <rPh sb="7" eb="8">
      <t>ダイ</t>
    </rPh>
    <rPh sb="10" eb="11">
      <t>ジョウ</t>
    </rPh>
    <rPh sb="12" eb="14">
      <t>キテイ</t>
    </rPh>
    <rPh sb="16" eb="18">
      <t>セツリツ</t>
    </rPh>
    <rPh sb="18" eb="20">
      <t>トウキ</t>
    </rPh>
    <rPh sb="21" eb="23">
      <t>シュウリョウ</t>
    </rPh>
    <rPh sb="25" eb="27">
      <t>イリョウ</t>
    </rPh>
    <rPh sb="27" eb="29">
      <t>ホウジン</t>
    </rPh>
    <rPh sb="30" eb="33">
      <t>ネンドマツ</t>
    </rPh>
    <rPh sb="33" eb="35">
      <t>ゲンザイ</t>
    </rPh>
    <rPh sb="35" eb="36">
      <t>スウ</t>
    </rPh>
    <phoneticPr fontId="4"/>
  </si>
  <si>
    <t>第８－38表　医薬品等営業許可・届出施設数，特定営業種類・保健所別</t>
    <rPh sb="7" eb="10">
      <t>イヤクヒン</t>
    </rPh>
    <rPh sb="10" eb="11">
      <t>トウ</t>
    </rPh>
    <rPh sb="11" eb="13">
      <t>エイギョウ</t>
    </rPh>
    <rPh sb="13" eb="15">
      <t>キョカ</t>
    </rPh>
    <rPh sb="16" eb="18">
      <t>トドケデ</t>
    </rPh>
    <rPh sb="18" eb="21">
      <t>シセツスウ</t>
    </rPh>
    <rPh sb="22" eb="24">
      <t>トクテイ</t>
    </rPh>
    <rPh sb="24" eb="26">
      <t>エイギョウ</t>
    </rPh>
    <rPh sb="26" eb="28">
      <t>シュルイ</t>
    </rPh>
    <rPh sb="29" eb="32">
      <t>ホケンジョ</t>
    </rPh>
    <rPh sb="32" eb="33">
      <t>ベツ</t>
    </rPh>
    <phoneticPr fontId="4"/>
  </si>
  <si>
    <t>医　　　　　薬　　　　　品</t>
    <rPh sb="0" eb="13">
      <t>イヤクヒン</t>
    </rPh>
    <phoneticPr fontId="4"/>
  </si>
  <si>
    <t>薬　局</t>
    <rPh sb="0" eb="3">
      <t>ヤッキョク</t>
    </rPh>
    <phoneticPr fontId="4"/>
  </si>
  <si>
    <t>薬局医薬品製造業</t>
    <rPh sb="0" eb="2">
      <t>ヤッキョク</t>
    </rPh>
    <rPh sb="2" eb="5">
      <t>イヤクヒン</t>
    </rPh>
    <rPh sb="5" eb="8">
      <t>セイゾウギョウ</t>
    </rPh>
    <phoneticPr fontId="4"/>
  </si>
  <si>
    <t>薬局医薬品製造販売業</t>
    <rPh sb="0" eb="2">
      <t>ヤッキョク</t>
    </rPh>
    <rPh sb="2" eb="5">
      <t>イヤクヒン</t>
    </rPh>
    <rPh sb="5" eb="7">
      <t>セイゾウ</t>
    </rPh>
    <rPh sb="7" eb="10">
      <t>ハンバイギョウ</t>
    </rPh>
    <phoneticPr fontId="4"/>
  </si>
  <si>
    <r>
      <t>店舗</t>
    </r>
    <r>
      <rPr>
        <sz val="10"/>
        <color indexed="10"/>
        <rFont val="ＭＳ 明朝"/>
        <family val="1"/>
        <charset val="128"/>
      </rPr>
      <t xml:space="preserve"> </t>
    </r>
    <r>
      <rPr>
        <sz val="10"/>
        <rFont val="ＭＳ 明朝"/>
        <family val="1"/>
        <charset val="128"/>
      </rPr>
      <t>　　　　 販売業</t>
    </r>
    <rPh sb="0" eb="2">
      <t>テンポ</t>
    </rPh>
    <rPh sb="8" eb="11">
      <t>ハンバイギョウ</t>
    </rPh>
    <phoneticPr fontId="4"/>
  </si>
  <si>
    <t>卸売　 　販売業</t>
    <rPh sb="0" eb="2">
      <t>オロシウ</t>
    </rPh>
    <rPh sb="5" eb="8">
      <t>ハンバイギョウ</t>
    </rPh>
    <phoneticPr fontId="4"/>
  </si>
  <si>
    <t>薬 種 商　販 売 業</t>
    <rPh sb="0" eb="3">
      <t>ヤクシュ</t>
    </rPh>
    <rPh sb="4" eb="5">
      <t>ショウ</t>
    </rPh>
    <rPh sb="6" eb="11">
      <t>ハンバイギョウ</t>
    </rPh>
    <phoneticPr fontId="4"/>
  </si>
  <si>
    <t>特  例   販売業</t>
    <rPh sb="0" eb="4">
      <t>トクレイ</t>
    </rPh>
    <rPh sb="7" eb="10">
      <t>ハンバイギョウ</t>
    </rPh>
    <phoneticPr fontId="4"/>
  </si>
  <si>
    <t>配  置   販売業</t>
    <rPh sb="0" eb="4">
      <t>ハイチ</t>
    </rPh>
    <rPh sb="7" eb="10">
      <t>ハンバイギョウ</t>
    </rPh>
    <phoneticPr fontId="4"/>
  </si>
  <si>
    <t>配  置   従事者</t>
    <rPh sb="0" eb="4">
      <t>ハイチ</t>
    </rPh>
    <rPh sb="7" eb="10">
      <t>ジュウジシャ</t>
    </rPh>
    <phoneticPr fontId="4"/>
  </si>
  <si>
    <t>高度管理
医療機器等
販売業</t>
    <rPh sb="0" eb="2">
      <t>コウド</t>
    </rPh>
    <rPh sb="2" eb="4">
      <t>カンリ</t>
    </rPh>
    <rPh sb="5" eb="7">
      <t>イリョウ</t>
    </rPh>
    <rPh sb="7" eb="9">
      <t>キキ</t>
    </rPh>
    <rPh sb="9" eb="10">
      <t>トウ</t>
    </rPh>
    <rPh sb="11" eb="14">
      <t>ハンバイギョウ</t>
    </rPh>
    <phoneticPr fontId="4"/>
  </si>
  <si>
    <t>管理
医療機器
販売業</t>
    <rPh sb="0" eb="2">
      <t>カンリ</t>
    </rPh>
    <rPh sb="3" eb="5">
      <t>イリョウ</t>
    </rPh>
    <rPh sb="5" eb="7">
      <t>キキ</t>
    </rPh>
    <rPh sb="8" eb="11">
      <t>ハンバイギョウ</t>
    </rPh>
    <phoneticPr fontId="4"/>
  </si>
  <si>
    <t>高度管理
医療機器等
貸与業</t>
    <rPh sb="0" eb="2">
      <t>コウド</t>
    </rPh>
    <rPh sb="2" eb="4">
      <t>カンリ</t>
    </rPh>
    <rPh sb="5" eb="7">
      <t>イリョウ</t>
    </rPh>
    <rPh sb="7" eb="9">
      <t>キキ</t>
    </rPh>
    <rPh sb="9" eb="10">
      <t>トウ</t>
    </rPh>
    <rPh sb="11" eb="13">
      <t>タイヨ</t>
    </rPh>
    <rPh sb="13" eb="14">
      <t>ギョウ</t>
    </rPh>
    <phoneticPr fontId="4"/>
  </si>
  <si>
    <t>管理
医療機器
貸与業</t>
    <rPh sb="0" eb="2">
      <t>カンリ</t>
    </rPh>
    <rPh sb="3" eb="5">
      <t>イリョウ</t>
    </rPh>
    <rPh sb="5" eb="7">
      <t>キキ</t>
    </rPh>
    <rPh sb="8" eb="10">
      <t>タイヨ</t>
    </rPh>
    <rPh sb="10" eb="11">
      <t>ギョウ</t>
    </rPh>
    <phoneticPr fontId="4"/>
  </si>
  <si>
    <t>備前保健所</t>
    <rPh sb="0" eb="2">
      <t>ビゼン</t>
    </rPh>
    <rPh sb="2" eb="5">
      <t>ホケンショ</t>
    </rPh>
    <phoneticPr fontId="4"/>
  </si>
  <si>
    <t>備中保健所</t>
    <rPh sb="0" eb="2">
      <t>ビッチュウ</t>
    </rPh>
    <rPh sb="2" eb="5">
      <t>ホケンショ</t>
    </rPh>
    <phoneticPr fontId="4"/>
  </si>
  <si>
    <t>備北保健所</t>
    <rPh sb="0" eb="2">
      <t>ビホク</t>
    </rPh>
    <rPh sb="2" eb="5">
      <t>ホケンショ</t>
    </rPh>
    <phoneticPr fontId="4"/>
  </si>
  <si>
    <t>真庭保健所</t>
    <rPh sb="0" eb="2">
      <t>マニワ</t>
    </rPh>
    <rPh sb="2" eb="5">
      <t>ホケンショ</t>
    </rPh>
    <phoneticPr fontId="4"/>
  </si>
  <si>
    <t>美作保健所</t>
    <rPh sb="0" eb="2">
      <t>ミマサカ</t>
    </rPh>
    <rPh sb="2" eb="5">
      <t>ホケンショ</t>
    </rPh>
    <phoneticPr fontId="4"/>
  </si>
  <si>
    <t>県外分</t>
    <rPh sb="0" eb="2">
      <t>ケンガイ</t>
    </rPh>
    <rPh sb="2" eb="3">
      <t>ブン</t>
    </rPh>
    <phoneticPr fontId="4"/>
  </si>
  <si>
    <t>注　1)　岡山市分及び倉敷市分を含まない。</t>
    <rPh sb="0" eb="1">
      <t>チュウ</t>
    </rPh>
    <rPh sb="5" eb="7">
      <t>オカヤマ</t>
    </rPh>
    <rPh sb="7" eb="8">
      <t>シ</t>
    </rPh>
    <rPh sb="8" eb="9">
      <t>ブン</t>
    </rPh>
    <rPh sb="9" eb="10">
      <t>オヨ</t>
    </rPh>
    <rPh sb="11" eb="14">
      <t>クラシキシ</t>
    </rPh>
    <rPh sb="14" eb="15">
      <t>ブン</t>
    </rPh>
    <rPh sb="16" eb="17">
      <t>フク</t>
    </rPh>
    <phoneticPr fontId="4"/>
  </si>
  <si>
    <t>　　2)　数値は年度末現在の数値である。　</t>
    <rPh sb="5" eb="7">
      <t>スウチ</t>
    </rPh>
    <rPh sb="8" eb="10">
      <t>ネンド</t>
    </rPh>
    <rPh sb="10" eb="11">
      <t>マツ</t>
    </rPh>
    <rPh sb="11" eb="13">
      <t>ゲンザイ</t>
    </rPh>
    <rPh sb="14" eb="16">
      <t>スウチ</t>
    </rPh>
    <phoneticPr fontId="4"/>
  </si>
  <si>
    <t>資料　医薬安全課調</t>
    <rPh sb="3" eb="5">
      <t>イヤク</t>
    </rPh>
    <rPh sb="5" eb="8">
      <t>アンゼンカ</t>
    </rPh>
    <rPh sb="8" eb="9">
      <t>シラ</t>
    </rPh>
    <phoneticPr fontId="4"/>
  </si>
  <si>
    <t>第８－39表　医薬品等営業許可・登録・届出施設数，薬事監視等，営業の種類別</t>
    <rPh sb="7" eb="10">
      <t>イヤクヒン</t>
    </rPh>
    <rPh sb="10" eb="11">
      <t>トウ</t>
    </rPh>
    <rPh sb="11" eb="13">
      <t>エイギョウ</t>
    </rPh>
    <rPh sb="13" eb="15">
      <t>キョカ</t>
    </rPh>
    <rPh sb="16" eb="18">
      <t>トウロク</t>
    </rPh>
    <rPh sb="19" eb="21">
      <t>トドケデ</t>
    </rPh>
    <rPh sb="21" eb="24">
      <t>シセツスウ</t>
    </rPh>
    <rPh sb="25" eb="27">
      <t>ヤクジ</t>
    </rPh>
    <rPh sb="27" eb="29">
      <t>カンシ</t>
    </rPh>
    <rPh sb="29" eb="30">
      <t>トウ</t>
    </rPh>
    <rPh sb="31" eb="33">
      <t>エイギョウ</t>
    </rPh>
    <rPh sb="34" eb="37">
      <t>シュルイベツ</t>
    </rPh>
    <phoneticPr fontId="4"/>
  </si>
  <si>
    <t>令和２（2020）年度</t>
    <rPh sb="0" eb="2">
      <t>レイワ</t>
    </rPh>
    <rPh sb="9" eb="10">
      <t>ネン</t>
    </rPh>
    <rPh sb="10" eb="11">
      <t>ネンド</t>
    </rPh>
    <phoneticPr fontId="4"/>
  </si>
  <si>
    <r>
      <t>許可・</t>
    </r>
    <r>
      <rPr>
        <sz val="12"/>
        <rFont val="ＭＳ 明朝"/>
        <family val="1"/>
        <charset val="128"/>
      </rPr>
      <t>登録・届出
施　設　数
（年度末現在）</t>
    </r>
    <rPh sb="0" eb="2">
      <t>キョカ</t>
    </rPh>
    <rPh sb="3" eb="5">
      <t>トウロク</t>
    </rPh>
    <rPh sb="6" eb="8">
      <t>トドケデ</t>
    </rPh>
    <rPh sb="9" eb="14">
      <t>シセツスウ</t>
    </rPh>
    <rPh sb="16" eb="19">
      <t>ネンドマツ</t>
    </rPh>
    <rPh sb="19" eb="21">
      <t>ゲンザイ</t>
    </rPh>
    <phoneticPr fontId="4"/>
  </si>
  <si>
    <t>立入検査施行
施　設　数
（年度中）</t>
    <rPh sb="0" eb="2">
      <t>タチイリ</t>
    </rPh>
    <rPh sb="2" eb="4">
      <t>ケンサ</t>
    </rPh>
    <rPh sb="4" eb="6">
      <t>シコウ</t>
    </rPh>
    <rPh sb="7" eb="12">
      <t>シセツスウ</t>
    </rPh>
    <rPh sb="14" eb="17">
      <t>ネンドマツ</t>
    </rPh>
    <phoneticPr fontId="4"/>
  </si>
  <si>
    <t>違反発見
施　設　数
（年度中）</t>
    <rPh sb="0" eb="2">
      <t>イハン</t>
    </rPh>
    <rPh sb="2" eb="4">
      <t>ハッケン</t>
    </rPh>
    <rPh sb="5" eb="10">
      <t>シセツスウ</t>
    </rPh>
    <rPh sb="12" eb="15">
      <t>ネンドマツ</t>
    </rPh>
    <phoneticPr fontId="4"/>
  </si>
  <si>
    <t>処分件数
（年度中）</t>
    <rPh sb="0" eb="4">
      <t>ショブンケンスウ</t>
    </rPh>
    <rPh sb="6" eb="9">
      <t>ネンドマツ</t>
    </rPh>
    <phoneticPr fontId="4"/>
  </si>
  <si>
    <t>薬局</t>
    <rPh sb="0" eb="2">
      <t>ヤッキョク</t>
    </rPh>
    <phoneticPr fontId="4"/>
  </si>
  <si>
    <t>専業製造業（大臣許可分）</t>
    <rPh sb="0" eb="2">
      <t>センギョウ</t>
    </rPh>
    <rPh sb="2" eb="5">
      <t>セイゾウギョウ</t>
    </rPh>
    <rPh sb="6" eb="8">
      <t>ダイジン</t>
    </rPh>
    <rPh sb="8" eb="10">
      <t>キョカ</t>
    </rPh>
    <rPh sb="10" eb="11">
      <t>ブン</t>
    </rPh>
    <phoneticPr fontId="4"/>
  </si>
  <si>
    <t>専業製造業（知事許可分）</t>
    <rPh sb="0" eb="2">
      <t>センギョウ</t>
    </rPh>
    <rPh sb="2" eb="5">
      <t>セイゾウギョウ</t>
    </rPh>
    <rPh sb="6" eb="8">
      <t>チジ</t>
    </rPh>
    <rPh sb="8" eb="10">
      <t>キョカ</t>
    </rPh>
    <rPh sb="10" eb="11">
      <t>ブン</t>
    </rPh>
    <phoneticPr fontId="4"/>
  </si>
  <si>
    <t>製造販売業（第１種）</t>
    <rPh sb="0" eb="2">
      <t>セイゾウ</t>
    </rPh>
    <rPh sb="2" eb="5">
      <t>ハンバイギョウ</t>
    </rPh>
    <rPh sb="6" eb="7">
      <t>ダイ</t>
    </rPh>
    <rPh sb="8" eb="9">
      <t>シュ</t>
    </rPh>
    <phoneticPr fontId="4"/>
  </si>
  <si>
    <t>製造販売業（第２種）</t>
    <rPh sb="0" eb="2">
      <t>セイゾウ</t>
    </rPh>
    <rPh sb="2" eb="5">
      <t>ハンバイギョウ</t>
    </rPh>
    <rPh sb="6" eb="7">
      <t>ダイ</t>
    </rPh>
    <rPh sb="8" eb="9">
      <t>シュ</t>
    </rPh>
    <phoneticPr fontId="4"/>
  </si>
  <si>
    <r>
      <t>店舗販</t>
    </r>
    <r>
      <rPr>
        <sz val="12"/>
        <rFont val="ＭＳ 明朝"/>
        <family val="1"/>
        <charset val="128"/>
      </rPr>
      <t>売業</t>
    </r>
    <rPh sb="0" eb="2">
      <t>テンポ</t>
    </rPh>
    <rPh sb="2" eb="5">
      <t>ハンバイギョウ</t>
    </rPh>
    <phoneticPr fontId="4"/>
  </si>
  <si>
    <r>
      <t>卸売</t>
    </r>
    <r>
      <rPr>
        <sz val="12"/>
        <rFont val="ＭＳ 明朝"/>
        <family val="1"/>
        <charset val="128"/>
      </rPr>
      <t>販売業</t>
    </r>
    <rPh sb="0" eb="2">
      <t>オロシウリ</t>
    </rPh>
    <rPh sb="2" eb="5">
      <t>ハンバイギョウ</t>
    </rPh>
    <phoneticPr fontId="4"/>
  </si>
  <si>
    <t>薬種商販売業</t>
    <rPh sb="0" eb="3">
      <t>ヤクシュショウ</t>
    </rPh>
    <rPh sb="3" eb="6">
      <t>ハンバイギョウ</t>
    </rPh>
    <phoneticPr fontId="4"/>
  </si>
  <si>
    <t>特例販売業</t>
    <rPh sb="0" eb="2">
      <t>トクレイ</t>
    </rPh>
    <rPh sb="2" eb="5">
      <t>ハンバイギョウ</t>
    </rPh>
    <phoneticPr fontId="4"/>
  </si>
  <si>
    <t>配置販売業</t>
    <rPh sb="0" eb="2">
      <t>ハイチ</t>
    </rPh>
    <rPh sb="2" eb="5">
      <t>ハンバイギョウ</t>
    </rPh>
    <phoneticPr fontId="4"/>
  </si>
  <si>
    <t>配置従事者</t>
    <rPh sb="0" eb="2">
      <t>ハイチ</t>
    </rPh>
    <rPh sb="2" eb="5">
      <t>ジュウジシャ</t>
    </rPh>
    <phoneticPr fontId="4"/>
  </si>
  <si>
    <t>業務上取り扱う施設</t>
    <rPh sb="0" eb="3">
      <t>ギョウムジョウ</t>
    </rPh>
    <rPh sb="3" eb="6">
      <t>トリアツカ</t>
    </rPh>
    <rPh sb="7" eb="9">
      <t>シセツ</t>
    </rPh>
    <phoneticPr fontId="4"/>
  </si>
  <si>
    <t>製造業</t>
    <rPh sb="0" eb="3">
      <t>セイゾウギョウ</t>
    </rPh>
    <phoneticPr fontId="4"/>
  </si>
  <si>
    <t>製造販売業</t>
    <rPh sb="0" eb="2">
      <t>セイゾウ</t>
    </rPh>
    <rPh sb="2" eb="5">
      <t>ハンバイギョウ</t>
    </rPh>
    <phoneticPr fontId="4"/>
  </si>
  <si>
    <t>販売業</t>
    <rPh sb="0" eb="3">
      <t>ハンバイギョウ</t>
    </rPh>
    <phoneticPr fontId="4"/>
  </si>
  <si>
    <t>修理業</t>
    <rPh sb="0" eb="3">
      <t>シュウリギョウ</t>
    </rPh>
    <phoneticPr fontId="4"/>
  </si>
  <si>
    <t>製造販売業（第３種）</t>
    <rPh sb="0" eb="2">
      <t>セイゾウ</t>
    </rPh>
    <rPh sb="2" eb="5">
      <t>ハンバイギョウ</t>
    </rPh>
    <rPh sb="6" eb="7">
      <t>ダイ</t>
    </rPh>
    <rPh sb="8" eb="9">
      <t>シュ</t>
    </rPh>
    <phoneticPr fontId="4"/>
  </si>
  <si>
    <t>高度管理医療機器等販売業</t>
    <rPh sb="0" eb="2">
      <t>コウド</t>
    </rPh>
    <rPh sb="2" eb="4">
      <t>カンリ</t>
    </rPh>
    <rPh sb="4" eb="6">
      <t>イリョウ</t>
    </rPh>
    <rPh sb="6" eb="8">
      <t>キキ</t>
    </rPh>
    <rPh sb="8" eb="9">
      <t>トウ</t>
    </rPh>
    <rPh sb="9" eb="12">
      <t>ハンバイギョウ</t>
    </rPh>
    <phoneticPr fontId="4"/>
  </si>
  <si>
    <t>管理医療機器販売業</t>
    <rPh sb="0" eb="2">
      <t>カンリ</t>
    </rPh>
    <rPh sb="2" eb="4">
      <t>イリョウ</t>
    </rPh>
    <rPh sb="4" eb="6">
      <t>キキ</t>
    </rPh>
    <rPh sb="6" eb="9">
      <t>ハンバイギョウ</t>
    </rPh>
    <phoneticPr fontId="4"/>
  </si>
  <si>
    <t>一般医療機器販売業</t>
    <rPh sb="0" eb="2">
      <t>イッパン</t>
    </rPh>
    <rPh sb="2" eb="4">
      <t>イリョウ</t>
    </rPh>
    <rPh sb="4" eb="6">
      <t>キキ</t>
    </rPh>
    <rPh sb="6" eb="9">
      <t>ハンバイギョウ</t>
    </rPh>
    <phoneticPr fontId="4"/>
  </si>
  <si>
    <t>高度管理医療機器等貸与業</t>
    <rPh sb="0" eb="2">
      <t>コウド</t>
    </rPh>
    <rPh sb="2" eb="4">
      <t>カンリ</t>
    </rPh>
    <rPh sb="4" eb="6">
      <t>イリョウ</t>
    </rPh>
    <rPh sb="6" eb="8">
      <t>キキ</t>
    </rPh>
    <rPh sb="8" eb="9">
      <t>トウ</t>
    </rPh>
    <rPh sb="9" eb="11">
      <t>タイヨ</t>
    </rPh>
    <rPh sb="11" eb="12">
      <t>ギョウ</t>
    </rPh>
    <phoneticPr fontId="4"/>
  </si>
  <si>
    <t>管理医療機器貸与業</t>
    <rPh sb="0" eb="2">
      <t>カンリ</t>
    </rPh>
    <rPh sb="2" eb="4">
      <t>イリョウ</t>
    </rPh>
    <rPh sb="4" eb="6">
      <t>キキ</t>
    </rPh>
    <rPh sb="6" eb="8">
      <t>タイヨ</t>
    </rPh>
    <rPh sb="8" eb="9">
      <t>ギョウ</t>
    </rPh>
    <phoneticPr fontId="4"/>
  </si>
  <si>
    <t>一般医療機器貸与業</t>
    <rPh sb="0" eb="2">
      <t>イッパン</t>
    </rPh>
    <rPh sb="2" eb="4">
      <t>イリョウ</t>
    </rPh>
    <rPh sb="4" eb="6">
      <t>キキ</t>
    </rPh>
    <rPh sb="6" eb="8">
      <t>タイヨ</t>
    </rPh>
    <rPh sb="8" eb="9">
      <t>ギョウ</t>
    </rPh>
    <phoneticPr fontId="4"/>
  </si>
  <si>
    <t>体外診断用医薬品</t>
    <rPh sb="0" eb="2">
      <t>タイガイ</t>
    </rPh>
    <rPh sb="2" eb="5">
      <t>シンダンヨウ</t>
    </rPh>
    <rPh sb="5" eb="8">
      <t>イヤクヒン</t>
    </rPh>
    <phoneticPr fontId="4"/>
  </si>
  <si>
    <t>業務上取り扱う施設</t>
    <rPh sb="0" eb="3">
      <t>ギョウムジョウ</t>
    </rPh>
    <rPh sb="3" eb="4">
      <t>ト</t>
    </rPh>
    <rPh sb="5" eb="6">
      <t>アツカ</t>
    </rPh>
    <rPh sb="7" eb="9">
      <t>シセツ</t>
    </rPh>
    <phoneticPr fontId="9"/>
  </si>
  <si>
    <t>再生医療等製品</t>
    <rPh sb="0" eb="2">
      <t>サイセイ</t>
    </rPh>
    <rPh sb="2" eb="4">
      <t>イリョウ</t>
    </rPh>
    <rPh sb="4" eb="5">
      <t>トウ</t>
    </rPh>
    <rPh sb="5" eb="7">
      <t>セイヒン</t>
    </rPh>
    <phoneticPr fontId="4"/>
  </si>
  <si>
    <t>製造業（大臣許可分）</t>
    <rPh sb="0" eb="3">
      <t>セイゾウギョウ</t>
    </rPh>
    <rPh sb="4" eb="6">
      <t>ダイジン</t>
    </rPh>
    <rPh sb="6" eb="8">
      <t>キョカ</t>
    </rPh>
    <rPh sb="8" eb="9">
      <t>ブン</t>
    </rPh>
    <phoneticPr fontId="4"/>
  </si>
  <si>
    <t>販売業</t>
    <rPh sb="0" eb="3">
      <t>ハンバイギョウ</t>
    </rPh>
    <phoneticPr fontId="9"/>
  </si>
  <si>
    <t>資料　医薬安全課調</t>
    <rPh sb="3" eb="5">
      <t>イヤク</t>
    </rPh>
    <phoneticPr fontId="4"/>
  </si>
  <si>
    <t>第８－40表　毒物劇物営業等登録・届出・許可施設数，毒物劇物監視等，営業の種類別</t>
    <rPh sb="7" eb="8">
      <t>ドク</t>
    </rPh>
    <rPh sb="8" eb="9">
      <t>ブツ</t>
    </rPh>
    <rPh sb="9" eb="11">
      <t>ゲキブツ</t>
    </rPh>
    <rPh sb="11" eb="13">
      <t>エイギョウ</t>
    </rPh>
    <rPh sb="13" eb="14">
      <t>トウ</t>
    </rPh>
    <rPh sb="14" eb="16">
      <t>トウロク</t>
    </rPh>
    <rPh sb="17" eb="19">
      <t>トドケデ</t>
    </rPh>
    <rPh sb="20" eb="22">
      <t>キョカ</t>
    </rPh>
    <rPh sb="22" eb="25">
      <t>シセツスウ</t>
    </rPh>
    <rPh sb="26" eb="28">
      <t>ドクブツ</t>
    </rPh>
    <rPh sb="28" eb="30">
      <t>ゲキブツ</t>
    </rPh>
    <rPh sb="30" eb="32">
      <t>カンシ</t>
    </rPh>
    <rPh sb="32" eb="33">
      <t>トウ</t>
    </rPh>
    <rPh sb="34" eb="36">
      <t>エイギョウ</t>
    </rPh>
    <rPh sb="37" eb="40">
      <t>シュルイベツ</t>
    </rPh>
    <phoneticPr fontId="4"/>
  </si>
  <si>
    <t>登録・届出・
許可施設数
（年度末現在）</t>
    <rPh sb="0" eb="2">
      <t>トウロク</t>
    </rPh>
    <rPh sb="3" eb="5">
      <t>トドケデ</t>
    </rPh>
    <rPh sb="7" eb="9">
      <t>キョカ</t>
    </rPh>
    <rPh sb="9" eb="12">
      <t>シセツスウ</t>
    </rPh>
    <rPh sb="14" eb="17">
      <t>ネンドマツ</t>
    </rPh>
    <rPh sb="17" eb="19">
      <t>ゲンザイ</t>
    </rPh>
    <phoneticPr fontId="4"/>
  </si>
  <si>
    <t>総数</t>
  </si>
  <si>
    <t>製造業（知事登録分）</t>
  </si>
  <si>
    <t>輸入業（知事登録分）</t>
  </si>
  <si>
    <t>一般販売業</t>
  </si>
  <si>
    <t>農業用品目販売業</t>
  </si>
  <si>
    <t>特定品目販売業</t>
  </si>
  <si>
    <t>電気めっき事業</t>
  </si>
  <si>
    <t>金属熱処理事業</t>
  </si>
  <si>
    <t>毒物劇物運送事業</t>
  </si>
  <si>
    <t>しろあり防除事業</t>
    <rPh sb="4" eb="6">
      <t>ボウジョ</t>
    </rPh>
    <phoneticPr fontId="4"/>
  </si>
  <si>
    <t>法第22条第5項の者</t>
  </si>
  <si>
    <t>（別掲）</t>
    <rPh sb="1" eb="3">
      <t>ベッケイ</t>
    </rPh>
    <phoneticPr fontId="4"/>
  </si>
  <si>
    <t>特定毒物研究者</t>
  </si>
  <si>
    <t>注　1)　岡山市分及び倉敷市分を含まない。</t>
    <rPh sb="0" eb="1">
      <t>チュウ</t>
    </rPh>
    <rPh sb="5" eb="8">
      <t>オカヤマシ</t>
    </rPh>
    <rPh sb="8" eb="9">
      <t>ブン</t>
    </rPh>
    <rPh sb="9" eb="10">
      <t>オヨ</t>
    </rPh>
    <rPh sb="11" eb="14">
      <t>クラシキシ</t>
    </rPh>
    <rPh sb="14" eb="15">
      <t>ブン</t>
    </rPh>
    <rPh sb="16" eb="17">
      <t>フク</t>
    </rPh>
    <phoneticPr fontId="4"/>
  </si>
  <si>
    <t>　　2)　「特定毒物研究者」は人員数で、「総数」には含めない。</t>
    <rPh sb="6" eb="8">
      <t>トクテイ</t>
    </rPh>
    <rPh sb="8" eb="10">
      <t>ドクブツ</t>
    </rPh>
    <rPh sb="10" eb="13">
      <t>ケンキュウシャ</t>
    </rPh>
    <rPh sb="15" eb="18">
      <t>ジンインスウ</t>
    </rPh>
    <rPh sb="21" eb="23">
      <t>ソウスウ</t>
    </rPh>
    <rPh sb="26" eb="27">
      <t>フク</t>
    </rPh>
    <phoneticPr fontId="4"/>
  </si>
  <si>
    <t>第８－41表　毒物劇物・麻薬・覚醒剤・向精神薬取扱業態数，保健所別</t>
    <rPh sb="7" eb="9">
      <t>ドクブツ</t>
    </rPh>
    <rPh sb="9" eb="11">
      <t>ゲキブツ</t>
    </rPh>
    <rPh sb="12" eb="14">
      <t>マヤク</t>
    </rPh>
    <rPh sb="15" eb="18">
      <t>カクセイザイ</t>
    </rPh>
    <rPh sb="19" eb="23">
      <t>コウセイシンヤク</t>
    </rPh>
    <rPh sb="23" eb="25">
      <t>トリアツカイ</t>
    </rPh>
    <rPh sb="25" eb="27">
      <t>ギョウタイ</t>
    </rPh>
    <rPh sb="27" eb="28">
      <t>スウ</t>
    </rPh>
    <rPh sb="29" eb="32">
      <t>ホケンジョ</t>
    </rPh>
    <rPh sb="32" eb="33">
      <t>ベツ</t>
    </rPh>
    <phoneticPr fontId="4"/>
  </si>
  <si>
    <t>令和２（2020）年度末現在</t>
    <rPh sb="0" eb="2">
      <t>レイワ</t>
    </rPh>
    <rPh sb="9" eb="11">
      <t>ネンド</t>
    </rPh>
    <rPh sb="11" eb="12">
      <t>マツ</t>
    </rPh>
    <rPh sb="12" eb="14">
      <t>ゲンザイ</t>
    </rPh>
    <phoneticPr fontId="4"/>
  </si>
  <si>
    <t>毒物・劇物</t>
    <rPh sb="0" eb="2">
      <t>ドクブツ</t>
    </rPh>
    <rPh sb="3" eb="5">
      <t>ゲキブツ</t>
    </rPh>
    <phoneticPr fontId="4"/>
  </si>
  <si>
    <t>覚醒剤</t>
    <rPh sb="0" eb="3">
      <t>カクセイザイ</t>
    </rPh>
    <phoneticPr fontId="4"/>
  </si>
  <si>
    <t>覚醒剤原料</t>
    <rPh sb="0" eb="5">
      <t>カクセイザイゲンリョウ</t>
    </rPh>
    <phoneticPr fontId="4"/>
  </si>
  <si>
    <t>麻　　　薬</t>
    <rPh sb="0" eb="5">
      <t>マヤク</t>
    </rPh>
    <phoneticPr fontId="4"/>
  </si>
  <si>
    <t>向精神薬</t>
    <rPh sb="0" eb="4">
      <t>コウセイシンヤク</t>
    </rPh>
    <phoneticPr fontId="4"/>
  </si>
  <si>
    <t>輸入業</t>
    <rPh sb="0" eb="3">
      <t>ユニュウギョウ</t>
    </rPh>
    <phoneticPr fontId="4"/>
  </si>
  <si>
    <t>電気メッキ業等</t>
    <rPh sb="0" eb="2">
      <t>デンキ</t>
    </rPh>
    <rPh sb="5" eb="6">
      <t>ギョウ</t>
    </rPh>
    <rPh sb="6" eb="7">
      <t>トウ</t>
    </rPh>
    <phoneticPr fontId="4"/>
  </si>
  <si>
    <t>施用機関</t>
    <rPh sb="0" eb="1">
      <t>シコウ</t>
    </rPh>
    <rPh sb="1" eb="2">
      <t>ヨウ</t>
    </rPh>
    <rPh sb="2" eb="4">
      <t>キカン</t>
    </rPh>
    <phoneticPr fontId="4"/>
  </si>
  <si>
    <t>研究者</t>
    <rPh sb="0" eb="3">
      <t>ケンキュウシャ</t>
    </rPh>
    <phoneticPr fontId="4"/>
  </si>
  <si>
    <t>取扱者</t>
    <rPh sb="0" eb="3">
      <t>トリアツカイシャ</t>
    </rPh>
    <phoneticPr fontId="4"/>
  </si>
  <si>
    <t>卸売業</t>
    <rPh sb="0" eb="3">
      <t>オロシウリギョウ</t>
    </rPh>
    <phoneticPr fontId="4"/>
  </si>
  <si>
    <t>小売業</t>
    <rPh sb="0" eb="3">
      <t>コウリギョウ</t>
    </rPh>
    <phoneticPr fontId="4"/>
  </si>
  <si>
    <t>管理者</t>
    <rPh sb="0" eb="3">
      <t>カンリシャ</t>
    </rPh>
    <phoneticPr fontId="4"/>
  </si>
  <si>
    <t>施用者</t>
    <rPh sb="0" eb="1">
      <t>セコウ</t>
    </rPh>
    <rPh sb="1" eb="2">
      <t>ヨウ</t>
    </rPh>
    <rPh sb="2" eb="3">
      <t>シャ</t>
    </rPh>
    <phoneticPr fontId="4"/>
  </si>
  <si>
    <t>試験研究施設</t>
    <rPh sb="0" eb="2">
      <t>シケン</t>
    </rPh>
    <rPh sb="2" eb="4">
      <t>ケンキュウ</t>
    </rPh>
    <rPh sb="4" eb="6">
      <t>シセツ</t>
    </rPh>
    <phoneticPr fontId="4"/>
  </si>
  <si>
    <t>総　　数</t>
    <phoneticPr fontId="4"/>
  </si>
  <si>
    <t>注　1)　岡山市分は備前保健所に含み、倉敷市分は備中保健所に含む。ただし、毒物・劇物については、岡山市分は備前保健所に含まず、</t>
    <rPh sb="0" eb="1">
      <t>チュウ</t>
    </rPh>
    <rPh sb="8" eb="9">
      <t>ブン</t>
    </rPh>
    <rPh sb="10" eb="12">
      <t>ビゼン</t>
    </rPh>
    <rPh sb="12" eb="15">
      <t>ホケンジョ</t>
    </rPh>
    <rPh sb="16" eb="17">
      <t>フク</t>
    </rPh>
    <rPh sb="19" eb="22">
      <t>クラシキシ</t>
    </rPh>
    <rPh sb="22" eb="23">
      <t>ブン</t>
    </rPh>
    <rPh sb="24" eb="26">
      <t>ビッチュウ</t>
    </rPh>
    <rPh sb="26" eb="29">
      <t>ホケンショ</t>
    </rPh>
    <rPh sb="30" eb="31">
      <t>フク</t>
    </rPh>
    <rPh sb="37" eb="39">
      <t>ドクブツ</t>
    </rPh>
    <rPh sb="40" eb="42">
      <t>ゲキブツ</t>
    </rPh>
    <rPh sb="48" eb="51">
      <t>オカヤマシ</t>
    </rPh>
    <rPh sb="51" eb="52">
      <t>ブン</t>
    </rPh>
    <rPh sb="53" eb="55">
      <t>ビゼン</t>
    </rPh>
    <rPh sb="55" eb="57">
      <t>ホケン</t>
    </rPh>
    <rPh sb="57" eb="58">
      <t>ショ</t>
    </rPh>
    <rPh sb="59" eb="60">
      <t>フク</t>
    </rPh>
    <phoneticPr fontId="4"/>
  </si>
  <si>
    <t>　　　　倉敷市分は備中保健所に含まない。</t>
    <rPh sb="4" eb="7">
      <t>クラシキシ</t>
    </rPh>
    <rPh sb="7" eb="8">
      <t>ブン</t>
    </rPh>
    <rPh sb="9" eb="11">
      <t>ビッチュウ</t>
    </rPh>
    <rPh sb="11" eb="14">
      <t>ホケンショ</t>
    </rPh>
    <rPh sb="15" eb="16">
      <t>フク</t>
    </rPh>
    <phoneticPr fontId="4"/>
  </si>
  <si>
    <t>　　2)　「向精神薬」の卸売業及び小売業の欄には、「みなし向精神薬卸売業（みなし一般販売業者及びみなし薬局）」及び「みなし向精神薬</t>
    <rPh sb="6" eb="10">
      <t>コウセイシンヤク</t>
    </rPh>
    <rPh sb="12" eb="15">
      <t>オロシウリギョウ</t>
    </rPh>
    <rPh sb="15" eb="16">
      <t>オヨ</t>
    </rPh>
    <rPh sb="17" eb="20">
      <t>コウリギョウ</t>
    </rPh>
    <rPh sb="21" eb="22">
      <t>ラン</t>
    </rPh>
    <rPh sb="29" eb="33">
      <t>コウセイシンヤク</t>
    </rPh>
    <rPh sb="33" eb="35">
      <t>オロシウリ</t>
    </rPh>
    <rPh sb="35" eb="36">
      <t>コウリギョウ</t>
    </rPh>
    <rPh sb="40" eb="42">
      <t>イッパン</t>
    </rPh>
    <rPh sb="42" eb="45">
      <t>ハンバイギョウ</t>
    </rPh>
    <rPh sb="45" eb="46">
      <t>シャ</t>
    </rPh>
    <rPh sb="46" eb="47">
      <t>オヨ</t>
    </rPh>
    <rPh sb="51" eb="53">
      <t>ヤッキョク</t>
    </rPh>
    <rPh sb="55" eb="56">
      <t>オヨ</t>
    </rPh>
    <rPh sb="61" eb="65">
      <t>コウセイシンヤク</t>
    </rPh>
    <phoneticPr fontId="4"/>
  </si>
  <si>
    <t>　　    小売業（みなし薬局）」の数を計上している。</t>
    <phoneticPr fontId="4"/>
  </si>
  <si>
    <r>
      <t>　  4)</t>
    </r>
    <r>
      <rPr>
        <sz val="11"/>
        <color theme="1"/>
        <rFont val="ＭＳ 明朝"/>
        <family val="1"/>
        <charset val="128"/>
      </rPr>
      <t xml:space="preserve"> 　総数保健所には岡山市保健所、倉敷市保健所を含まない。</t>
    </r>
    <phoneticPr fontId="4"/>
  </si>
  <si>
    <r>
      <t xml:space="preserve">    5)</t>
    </r>
    <r>
      <rPr>
        <sz val="11"/>
        <color theme="1"/>
        <rFont val="ＭＳ 明朝"/>
        <family val="1"/>
        <charset val="128"/>
      </rPr>
      <t xml:space="preserve"> 　総数市町村には岡山市、倉敷市を含まない。</t>
    </r>
    <phoneticPr fontId="4"/>
  </si>
  <si>
    <r>
      <t>注　1）　本表には</t>
    </r>
    <r>
      <rPr>
        <sz val="11"/>
        <color theme="1"/>
        <rFont val="ＭＳ 明朝"/>
        <family val="1"/>
        <charset val="128"/>
      </rPr>
      <t>,保健所の環境衛生監視員及び環境衛生指導員等の現場調査及び監視指導件数を計上している。</t>
    </r>
    <rPh sb="0" eb="1">
      <t>チュウ</t>
    </rPh>
    <rPh sb="5" eb="6">
      <t>ホンヒョウ</t>
    </rPh>
    <rPh sb="6" eb="7">
      <t>ヒョウ</t>
    </rPh>
    <rPh sb="10" eb="13">
      <t>ホケンジョ</t>
    </rPh>
    <rPh sb="14" eb="16">
      <t>カンキョウ</t>
    </rPh>
    <rPh sb="16" eb="18">
      <t>エイセイ</t>
    </rPh>
    <rPh sb="18" eb="21">
      <t>カンシイン</t>
    </rPh>
    <rPh sb="21" eb="22">
      <t>オヨ</t>
    </rPh>
    <rPh sb="23" eb="25">
      <t>カンキョウ</t>
    </rPh>
    <rPh sb="25" eb="27">
      <t>エイセイ</t>
    </rPh>
    <rPh sb="27" eb="30">
      <t>シドウイン</t>
    </rPh>
    <rPh sb="30" eb="31">
      <t>トウ</t>
    </rPh>
    <rPh sb="32" eb="34">
      <t>ゲンバ</t>
    </rPh>
    <rPh sb="34" eb="36">
      <t>チョウサ</t>
    </rPh>
    <rPh sb="36" eb="37">
      <t>オヨ</t>
    </rPh>
    <rPh sb="38" eb="40">
      <t>カンシ</t>
    </rPh>
    <rPh sb="40" eb="42">
      <t>シドウ</t>
    </rPh>
    <rPh sb="42" eb="44">
      <t>ケンスウ</t>
    </rPh>
    <rPh sb="45" eb="47">
      <t>ケイジョウ</t>
    </rPh>
    <phoneticPr fontId="4"/>
  </si>
  <si>
    <t>令和２（2020）年度　　</t>
    <rPh sb="0" eb="2">
      <t>レイワ</t>
    </rPh>
    <rPh sb="9" eb="10">
      <t>ネン</t>
    </rPh>
    <rPh sb="10" eb="11">
      <t>ド</t>
    </rPh>
    <phoneticPr fontId="4"/>
  </si>
  <si>
    <t>　　3)　「処分実頭数」には、と畜場外のと殺（自家用と殺を除く）にかかる処分を含む。</t>
    <rPh sb="6" eb="8">
      <t>ショブン</t>
    </rPh>
    <rPh sb="8" eb="9">
      <t>ジツ</t>
    </rPh>
    <rPh sb="9" eb="11">
      <t>トウスウ</t>
    </rPh>
    <rPh sb="16" eb="18">
      <t>チクジョウナイ</t>
    </rPh>
    <rPh sb="18" eb="19">
      <t>ガイ</t>
    </rPh>
    <rPh sb="20" eb="22">
      <t>トサツ</t>
    </rPh>
    <rPh sb="23" eb="26">
      <t>ジカヨウ</t>
    </rPh>
    <rPh sb="26" eb="28">
      <t>トサツ</t>
    </rPh>
    <rPh sb="29" eb="30">
      <t>ノゾ</t>
    </rPh>
    <rPh sb="36" eb="38">
      <t>ショブン</t>
    </rPh>
    <rPh sb="39" eb="40">
      <t>フク</t>
    </rPh>
    <phoneticPr fontId="4"/>
  </si>
  <si>
    <r>
      <t xml:space="preserve"> </t>
    </r>
    <r>
      <rPr>
        <sz val="11"/>
        <color theme="1"/>
        <rFont val="ＭＳ 明朝"/>
        <family val="1"/>
        <charset val="128"/>
      </rPr>
      <t xml:space="preserve"> 　4）　同一の獣畜について、処分原因の各疾病に重複して該当がある場合はそれぞれに計上している。</t>
    </r>
    <rPh sb="6" eb="8">
      <t>ドウイツ</t>
    </rPh>
    <rPh sb="9" eb="10">
      <t>ジュウ</t>
    </rPh>
    <rPh sb="10" eb="11">
      <t>チク</t>
    </rPh>
    <rPh sb="16" eb="18">
      <t>ショブン</t>
    </rPh>
    <rPh sb="18" eb="20">
      <t>ゲンイン</t>
    </rPh>
    <rPh sb="21" eb="24">
      <t>カククブン</t>
    </rPh>
    <rPh sb="25" eb="27">
      <t>ジュウフク</t>
    </rPh>
    <rPh sb="29" eb="31">
      <t>ガイトウ</t>
    </rPh>
    <rPh sb="34" eb="36">
      <t>バアイ</t>
    </rPh>
    <rPh sb="42" eb="44">
      <t>ケイジョウ</t>
    </rPh>
    <phoneticPr fontId="4"/>
  </si>
  <si>
    <r>
      <t xml:space="preserve"> </t>
    </r>
    <r>
      <rPr>
        <sz val="11"/>
        <color theme="1"/>
        <rFont val="ＭＳ 明朝"/>
        <family val="1"/>
        <charset val="128"/>
      </rPr>
      <t xml:space="preserve"> 　5） 「とく」とは、生後1年未満の牛である。</t>
    </r>
    <rPh sb="13" eb="15">
      <t>セイゴ</t>
    </rPh>
    <rPh sb="16" eb="17">
      <t>ネン</t>
    </rPh>
    <rPh sb="17" eb="19">
      <t>ミマン</t>
    </rPh>
    <rPh sb="20" eb="21">
      <t>ウシ</t>
    </rPh>
    <phoneticPr fontId="4"/>
  </si>
  <si>
    <r>
      <t>違 反</t>
    </r>
    <r>
      <rPr>
        <sz val="11"/>
        <color theme="1"/>
        <rFont val="ＭＳ 明朝"/>
        <family val="1"/>
        <charset val="128"/>
      </rPr>
      <t xml:space="preserve"> 発 見
施　設　数
（年度中）</t>
    </r>
    <rPh sb="0" eb="3">
      <t>イハン</t>
    </rPh>
    <rPh sb="4" eb="7">
      <t>ハッケン</t>
    </rPh>
    <rPh sb="8" eb="13">
      <t>シセツスウ</t>
    </rPh>
    <rPh sb="15" eb="18">
      <t>ネンドマツ</t>
    </rPh>
    <phoneticPr fontId="4"/>
  </si>
  <si>
    <r>
      <t>処 分</t>
    </r>
    <r>
      <rPr>
        <sz val="11"/>
        <color theme="1"/>
        <rFont val="ＭＳ 明朝"/>
        <family val="1"/>
        <charset val="128"/>
      </rPr>
      <t xml:space="preserve"> 件 数
（年度中）</t>
    </r>
    <rPh sb="0" eb="7">
      <t>ショブンケンスウ</t>
    </rPh>
    <rPh sb="9" eb="12">
      <t>ネンドマツ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</si>
</sst>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_);[Red]\(#,##0\)"/>
    <numFmt numFmtId="177" formatCode="#,##0;\-#;&quot;－&quot;"/>
    <numFmt numFmtId="178" formatCode="#,##0_ "/>
    <numFmt numFmtId="179" formatCode="#,##0;\-#;&quot;-&quot;"/>
    <numFmt numFmtId="180" formatCode="0.0_ "/>
    <numFmt numFmtId="181" formatCode="#,##0;[Red]#,##0"/>
    <numFmt numFmtId="182" formatCode="_ * ##0.0;_ * \-##0.0;_ * &quot;-&quot;;_ @_ "/>
    <numFmt numFmtId="183" formatCode="#,##0.0;\-#,##0.0"/>
    <numFmt numFmtId="184" formatCode="#,##0\ ;\-#_ ;&quot;－ &quot;"/>
  </numFmts>
  <fonts count="40">
    <font>
      <sz val="11"/>
      <color theme="1"/>
      <name val="游ゴシック"/>
      <family val="2"/>
      <charset val="128"/>
      <scheme val="minor"/>
    </font>
    <font>
      <sz val="12"/>
      <name val="ＭＳ 明朝"/>
      <family val="1"/>
      <charset val="128"/>
    </font>
    <font>
      <sz val="12"/>
      <name val="ＭＳ ゴシック"/>
      <family val="3"/>
      <charset val="128"/>
    </font>
    <font>
      <sz val="6"/>
      <name val="游ゴシック"/>
      <family val="2"/>
      <charset val="128"/>
      <scheme val="minor"/>
    </font>
    <font>
      <sz val="6"/>
      <name val="ＭＳ Ｐ明朝"/>
      <family val="1"/>
      <charset val="128"/>
    </font>
    <font>
      <sz val="11"/>
      <name val="ＭＳ 明朝"/>
      <family val="1"/>
      <charset val="128"/>
    </font>
    <font>
      <sz val="10"/>
      <name val="ＭＳ 明朝"/>
      <family val="1"/>
      <charset val="128"/>
    </font>
    <font>
      <sz val="8"/>
      <name val="ＭＳ 明朝"/>
      <family val="1"/>
      <charset val="128"/>
    </font>
    <font>
      <sz val="9"/>
      <name val="ＭＳ 明朝"/>
      <family val="1"/>
      <charset val="128"/>
    </font>
    <font>
      <sz val="6"/>
      <name val="ＭＳ 明朝"/>
      <family val="1"/>
      <charset val="128"/>
    </font>
    <font>
      <sz val="12"/>
      <name val="Osaka"/>
      <family val="3"/>
      <charset val="128"/>
    </font>
    <font>
      <sz val="11"/>
      <name val="ＭＳ Ｐゴシック"/>
      <family val="3"/>
      <charset val="128"/>
    </font>
    <font>
      <sz val="6"/>
      <name val="ＭＳ Ｐゴシック"/>
      <family val="3"/>
      <charset val="128"/>
    </font>
    <font>
      <sz val="12"/>
      <color rgb="FF000000"/>
      <name val="ＭＳ 明朝"/>
      <family val="1"/>
      <charset val="128"/>
    </font>
    <font>
      <sz val="12"/>
      <color theme="1"/>
      <name val="ＭＳ 明朝"/>
      <family val="1"/>
      <charset val="128"/>
    </font>
    <font>
      <sz val="14"/>
      <name val="ＭＳ 明朝"/>
      <family val="1"/>
      <charset val="128"/>
    </font>
    <font>
      <sz val="9.5"/>
      <name val="ＭＳ 明朝"/>
      <family val="1"/>
      <charset val="128"/>
    </font>
    <font>
      <sz val="10.5"/>
      <name val="ＭＳ 明朝"/>
      <family val="1"/>
      <charset val="128"/>
    </font>
    <font>
      <sz val="14"/>
      <name val="ＭＳ ゴシック"/>
      <family val="3"/>
      <charset val="128"/>
    </font>
    <font>
      <sz val="10"/>
      <color theme="1"/>
      <name val="ＭＳ 明朝"/>
      <family val="1"/>
      <charset val="128"/>
    </font>
    <font>
      <sz val="16"/>
      <name val="ＭＳ ゴシック"/>
      <family val="3"/>
      <charset val="128"/>
    </font>
    <font>
      <sz val="11.5"/>
      <name val="ＭＳ 明朝"/>
      <family val="1"/>
      <charset val="128"/>
    </font>
    <font>
      <sz val="12"/>
      <color indexed="8"/>
      <name val="ＭＳ ゴシック"/>
      <family val="3"/>
      <charset val="128"/>
    </font>
    <font>
      <sz val="12"/>
      <color indexed="8"/>
      <name val="ＭＳ 明朝"/>
      <family val="1"/>
      <charset val="128"/>
    </font>
    <font>
      <sz val="10"/>
      <color indexed="8"/>
      <name val="ＭＳ 明朝"/>
      <family val="1"/>
      <charset val="128"/>
    </font>
    <font>
      <sz val="9"/>
      <color indexed="8"/>
      <name val="ＭＳ 明朝"/>
      <family val="1"/>
      <charset val="128"/>
    </font>
    <font>
      <sz val="11"/>
      <color indexed="8"/>
      <name val="ＭＳ 明朝"/>
      <family val="1"/>
      <charset val="128"/>
    </font>
    <font>
      <sz val="14"/>
      <color indexed="10"/>
      <name val="ＭＳ 明朝"/>
      <family val="1"/>
      <charset val="128"/>
    </font>
    <font>
      <sz val="14"/>
      <color theme="1"/>
      <name val="ＭＳ 明朝"/>
      <family val="1"/>
      <charset val="128"/>
    </font>
    <font>
      <sz val="7"/>
      <name val="ＭＳ 明朝"/>
      <family val="1"/>
      <charset val="128"/>
    </font>
    <font>
      <sz val="18"/>
      <color indexed="8"/>
      <name val="ＭＳ ゴシック"/>
      <family val="3"/>
      <charset val="128"/>
    </font>
    <font>
      <sz val="18"/>
      <color indexed="8"/>
      <name val="ＭＳ 明朝"/>
      <family val="1"/>
      <charset val="128"/>
    </font>
    <font>
      <sz val="16"/>
      <color indexed="8"/>
      <name val="ＭＳ 明朝"/>
      <family val="1"/>
      <charset val="128"/>
    </font>
    <font>
      <sz val="18"/>
      <color theme="1"/>
      <name val="ＭＳ 明朝"/>
      <family val="1"/>
      <charset val="128"/>
    </font>
    <font>
      <sz val="10"/>
      <color indexed="10"/>
      <name val="ＭＳ 明朝"/>
      <family val="1"/>
      <charset val="128"/>
    </font>
    <font>
      <sz val="11"/>
      <name val="明朝"/>
      <family val="1"/>
      <charset val="128"/>
    </font>
    <font>
      <b/>
      <sz val="16"/>
      <name val="ＭＳ 明朝"/>
      <family val="1"/>
      <charset val="128"/>
    </font>
    <font>
      <sz val="11"/>
      <color theme="1"/>
      <name val="ＭＳ 明朝"/>
      <family val="1"/>
      <charset val="128"/>
    </font>
    <font>
      <sz val="11.5"/>
      <color rgb="FFFF0000"/>
      <name val="ＭＳ 明朝"/>
      <family val="1"/>
      <charset val="128"/>
    </font>
    <font>
      <sz val="12"/>
      <color rgb="FFFF0000"/>
      <name val="ＭＳ 明朝"/>
      <family val="1"/>
      <charset val="128"/>
    </font>
  </fonts>
  <fills count="2">
    <fill>
      <patternFill patternType="none"/>
    </fill>
    <fill>
      <patternFill patternType="gray125"/>
    </fill>
  </fills>
  <borders count="165">
    <border>
      <left/>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thin">
        <color indexed="64"/>
      </right>
      <top/>
      <bottom/>
      <diagonal/>
    </border>
    <border>
      <left style="double">
        <color indexed="64"/>
      </left>
      <right style="medium">
        <color indexed="64"/>
      </right>
      <top/>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bottom style="medium">
        <color indexed="64"/>
      </bottom>
      <diagonal/>
    </border>
    <border>
      <left style="double">
        <color indexed="64"/>
      </left>
      <right style="double">
        <color indexed="64"/>
      </right>
      <top style="medium">
        <color indexed="64"/>
      </top>
      <bottom/>
      <diagonal/>
    </border>
    <border>
      <left style="double">
        <color indexed="64"/>
      </left>
      <right/>
      <top style="medium">
        <color indexed="64"/>
      </top>
      <bottom/>
      <diagonal/>
    </border>
    <border>
      <left/>
      <right/>
      <top style="thin">
        <color indexed="64"/>
      </top>
      <bottom/>
      <diagonal/>
    </border>
    <border>
      <left style="double">
        <color indexed="64"/>
      </left>
      <right style="double">
        <color indexed="64"/>
      </right>
      <top/>
      <bottom/>
      <diagonal/>
    </border>
    <border>
      <left style="double">
        <color indexed="64"/>
      </left>
      <right/>
      <top/>
      <bottom/>
      <diagonal/>
    </border>
    <border>
      <left style="double">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bottom style="medium">
        <color indexed="64"/>
      </bottom>
      <diagonal/>
    </border>
    <border>
      <left style="double">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diagonal/>
    </border>
    <border>
      <left/>
      <right style="double">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right/>
      <top style="double">
        <color indexed="64"/>
      </top>
      <bottom/>
      <diagonal/>
    </border>
    <border>
      <left/>
      <right style="medium">
        <color indexed="64"/>
      </right>
      <top style="double">
        <color indexed="64"/>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medium">
        <color indexed="64"/>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ashed">
        <color indexed="64"/>
      </left>
      <right style="dashed">
        <color indexed="64"/>
      </right>
      <top style="thin">
        <color indexed="64"/>
      </top>
      <bottom style="dotted">
        <color indexed="64"/>
      </bottom>
      <diagonal/>
    </border>
    <border>
      <left style="hair">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double">
        <color indexed="64"/>
      </right>
      <top style="thin">
        <color indexed="64"/>
      </top>
      <bottom style="thin">
        <color indexed="64"/>
      </bottom>
      <diagonal/>
    </border>
    <border>
      <left style="medium">
        <color indexed="64"/>
      </left>
      <right/>
      <top style="dashed">
        <color indexed="64"/>
      </top>
      <bottom/>
      <diagonal/>
    </border>
    <border>
      <left style="medium">
        <color indexed="64"/>
      </left>
      <right style="thin">
        <color indexed="64"/>
      </right>
      <top style="medium">
        <color indexed="64"/>
      </top>
      <bottom style="thin">
        <color indexed="64"/>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medium">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s>
  <cellStyleXfs count="8">
    <xf numFmtId="0" fontId="0" fillId="0" borderId="0">
      <alignment vertical="center"/>
    </xf>
    <xf numFmtId="0" fontId="1" fillId="0" borderId="0"/>
    <xf numFmtId="38" fontId="1" fillId="0" borderId="0" applyFont="0" applyFill="0" applyBorder="0" applyAlignment="0" applyProtection="0">
      <alignment vertical="center"/>
    </xf>
    <xf numFmtId="38" fontId="10" fillId="0" borderId="0" applyFont="0" applyFill="0" applyBorder="0" applyAlignment="0" applyProtection="0"/>
    <xf numFmtId="0" fontId="11" fillId="0" borderId="0"/>
    <xf numFmtId="38" fontId="11" fillId="0" borderId="0" applyFont="0" applyFill="0" applyBorder="0" applyAlignment="0" applyProtection="0"/>
    <xf numFmtId="0" fontId="1" fillId="0" borderId="0"/>
    <xf numFmtId="0" fontId="35" fillId="0" borderId="0"/>
  </cellStyleXfs>
  <cellXfs count="1633">
    <xf numFmtId="0" fontId="0" fillId="0" borderId="0" xfId="0">
      <alignment vertical="center"/>
    </xf>
    <xf numFmtId="0" fontId="2" fillId="0" borderId="0" xfId="1" applyFont="1" applyFill="1" applyAlignment="1" applyProtection="1">
      <alignment horizontal="left" vertical="center"/>
    </xf>
    <xf numFmtId="0" fontId="1" fillId="0" borderId="0" xfId="1" applyFont="1" applyFill="1" applyAlignment="1">
      <alignment vertical="center"/>
    </xf>
    <xf numFmtId="0" fontId="1" fillId="0" borderId="0" xfId="1" applyFont="1" applyFill="1" applyBorder="1" applyAlignment="1">
      <alignment vertical="center"/>
    </xf>
    <xf numFmtId="0" fontId="1" fillId="0" borderId="0" xfId="1" applyFont="1" applyFill="1" applyBorder="1" applyAlignment="1" applyProtection="1">
      <alignment horizontal="left" vertical="center"/>
    </xf>
    <xf numFmtId="0" fontId="1" fillId="0" borderId="2" xfId="1" applyFont="1" applyFill="1" applyBorder="1" applyAlignment="1" applyProtection="1">
      <alignment vertical="center"/>
    </xf>
    <xf numFmtId="0" fontId="1" fillId="0" borderId="3" xfId="1" applyFill="1" applyBorder="1" applyAlignment="1">
      <alignment vertical="center"/>
    </xf>
    <xf numFmtId="0" fontId="1" fillId="0" borderId="7" xfId="1" applyFill="1" applyBorder="1" applyAlignment="1">
      <alignment vertical="center"/>
    </xf>
    <xf numFmtId="0" fontId="1" fillId="0" borderId="8" xfId="1" applyFill="1" applyBorder="1" applyAlignment="1">
      <alignment vertical="center"/>
    </xf>
    <xf numFmtId="0" fontId="6" fillId="0" borderId="0" xfId="1" applyFont="1" applyFill="1" applyAlignment="1" applyProtection="1">
      <alignment horizontal="left" vertical="center"/>
    </xf>
    <xf numFmtId="0" fontId="1" fillId="0" borderId="0" xfId="1" applyFont="1" applyFill="1" applyAlignment="1" applyProtection="1">
      <alignment vertical="center"/>
    </xf>
    <xf numFmtId="0" fontId="1" fillId="0" borderId="0" xfId="1" applyFill="1" applyAlignment="1">
      <alignment vertical="center"/>
    </xf>
    <xf numFmtId="0" fontId="5" fillId="0" borderId="0" xfId="1" applyFont="1" applyFill="1" applyBorder="1" applyAlignment="1">
      <alignment horizontal="right" vertical="center"/>
    </xf>
    <xf numFmtId="0" fontId="6" fillId="0" borderId="16" xfId="1" applyFont="1" applyFill="1" applyBorder="1" applyAlignment="1">
      <alignment vertical="center" wrapText="1"/>
    </xf>
    <xf numFmtId="0" fontId="6" fillId="0" borderId="31" xfId="1" applyFont="1" applyFill="1" applyBorder="1" applyAlignment="1">
      <alignment horizontal="center" vertical="center" wrapText="1"/>
    </xf>
    <xf numFmtId="0" fontId="6" fillId="0" borderId="32" xfId="1" applyFont="1" applyFill="1" applyBorder="1" applyAlignment="1">
      <alignment horizontal="center" vertical="center" wrapText="1"/>
    </xf>
    <xf numFmtId="41" fontId="1" fillId="0" borderId="16" xfId="1" applyNumberFormat="1" applyFont="1" applyFill="1" applyBorder="1" applyAlignment="1">
      <alignment vertical="center"/>
    </xf>
    <xf numFmtId="0" fontId="1" fillId="0" borderId="25" xfId="1" applyFont="1" applyFill="1" applyBorder="1" applyAlignment="1">
      <alignment vertical="center"/>
    </xf>
    <xf numFmtId="0" fontId="1" fillId="0" borderId="41" xfId="1" applyFont="1" applyFill="1" applyBorder="1" applyAlignment="1">
      <alignment vertical="center"/>
    </xf>
    <xf numFmtId="0" fontId="6" fillId="0" borderId="0" xfId="1" applyFont="1" applyFill="1" applyBorder="1" applyAlignment="1">
      <alignment horizontal="center" vertical="center" wrapText="1"/>
    </xf>
    <xf numFmtId="0" fontId="6" fillId="0" borderId="43" xfId="1" applyFont="1" applyFill="1" applyBorder="1" applyAlignment="1">
      <alignment horizontal="distributed" vertical="center"/>
    </xf>
    <xf numFmtId="0" fontId="7" fillId="0" borderId="10" xfId="1" applyFont="1" applyFill="1" applyBorder="1" applyAlignment="1">
      <alignment horizontal="center" vertical="center" wrapText="1"/>
    </xf>
    <xf numFmtId="0" fontId="6" fillId="0" borderId="45" xfId="1" applyFont="1" applyFill="1" applyBorder="1" applyAlignment="1">
      <alignment horizontal="center" vertical="center"/>
    </xf>
    <xf numFmtId="0" fontId="6" fillId="0" borderId="35" xfId="1" applyFont="1" applyFill="1" applyBorder="1" applyAlignment="1" applyProtection="1">
      <alignment horizontal="distributed" vertical="center"/>
    </xf>
    <xf numFmtId="177" fontId="1" fillId="0" borderId="28" xfId="1" applyNumberFormat="1" applyFont="1" applyFill="1" applyBorder="1" applyAlignment="1" applyProtection="1">
      <alignment vertical="center"/>
    </xf>
    <xf numFmtId="177" fontId="1" fillId="0" borderId="43" xfId="1" applyNumberFormat="1" applyFont="1" applyFill="1" applyBorder="1" applyAlignment="1">
      <alignment vertical="center"/>
    </xf>
    <xf numFmtId="0" fontId="6" fillId="0" borderId="42" xfId="1" applyFont="1" applyFill="1" applyBorder="1" applyAlignment="1" applyProtection="1">
      <alignment horizontal="distributed" vertical="center"/>
    </xf>
    <xf numFmtId="177" fontId="1" fillId="0" borderId="29" xfId="1" applyNumberFormat="1" applyFont="1" applyFill="1" applyBorder="1" applyAlignment="1" applyProtection="1">
      <alignment horizontal="right" vertical="center"/>
    </xf>
    <xf numFmtId="177" fontId="1" fillId="0" borderId="0" xfId="1" applyNumberFormat="1" applyFont="1" applyFill="1" applyBorder="1" applyAlignment="1" applyProtection="1">
      <alignment horizontal="right" vertical="center"/>
    </xf>
    <xf numFmtId="177" fontId="1" fillId="0" borderId="18" xfId="1" applyNumberFormat="1" applyFont="1" applyFill="1" applyBorder="1" applyAlignment="1">
      <alignment horizontal="right" vertical="center"/>
    </xf>
    <xf numFmtId="177" fontId="1" fillId="0" borderId="29" xfId="1" applyNumberFormat="1" applyFont="1" applyFill="1" applyBorder="1" applyAlignment="1">
      <alignment horizontal="right" vertical="center"/>
    </xf>
    <xf numFmtId="0" fontId="6" fillId="0" borderId="37" xfId="1" applyFont="1" applyFill="1" applyBorder="1" applyAlignment="1" applyProtection="1">
      <alignment horizontal="distributed" vertical="center"/>
    </xf>
    <xf numFmtId="176" fontId="1" fillId="0" borderId="38" xfId="1" applyNumberFormat="1" applyFont="1" applyFill="1" applyBorder="1" applyAlignment="1" applyProtection="1">
      <alignment horizontal="right" vertical="center"/>
    </xf>
    <xf numFmtId="176" fontId="1" fillId="0" borderId="38" xfId="1" applyNumberFormat="1" applyFont="1" applyFill="1" applyBorder="1" applyAlignment="1">
      <alignment horizontal="right" vertical="center"/>
    </xf>
    <xf numFmtId="176" fontId="1" fillId="0" borderId="1" xfId="1" applyNumberFormat="1" applyFont="1" applyFill="1" applyBorder="1" applyAlignment="1" applyProtection="1">
      <alignment horizontal="right" vertical="center"/>
    </xf>
    <xf numFmtId="176" fontId="1" fillId="0" borderId="22" xfId="1" applyNumberFormat="1" applyFont="1" applyFill="1" applyBorder="1" applyAlignment="1">
      <alignment horizontal="right" vertical="center"/>
    </xf>
    <xf numFmtId="0" fontId="1" fillId="0" borderId="46" xfId="1" applyFont="1" applyFill="1" applyBorder="1" applyAlignment="1">
      <alignment vertical="center"/>
    </xf>
    <xf numFmtId="0" fontId="8" fillId="0" borderId="0" xfId="1" applyFont="1" applyFill="1" applyAlignment="1">
      <alignment vertical="center"/>
    </xf>
    <xf numFmtId="176" fontId="1" fillId="0" borderId="0" xfId="1" applyNumberFormat="1" applyFont="1" applyFill="1" applyBorder="1" applyAlignment="1">
      <alignment vertical="center"/>
    </xf>
    <xf numFmtId="0" fontId="1" fillId="0" borderId="16" xfId="1" applyFont="1" applyFill="1" applyBorder="1" applyAlignment="1" applyProtection="1">
      <alignment vertical="center"/>
    </xf>
    <xf numFmtId="0" fontId="1" fillId="0" borderId="17" xfId="1" applyFill="1" applyBorder="1" applyAlignment="1">
      <alignment vertical="center"/>
    </xf>
    <xf numFmtId="0" fontId="6" fillId="0" borderId="10" xfId="1" applyFont="1" applyFill="1" applyBorder="1" applyAlignment="1">
      <alignment horizontal="center" vertical="center" wrapText="1"/>
    </xf>
    <xf numFmtId="0" fontId="1" fillId="0" borderId="16" xfId="1" applyFill="1" applyBorder="1" applyAlignment="1">
      <alignment vertical="center"/>
    </xf>
    <xf numFmtId="0" fontId="6" fillId="0" borderId="56" xfId="1" applyFont="1" applyFill="1" applyBorder="1" applyAlignment="1">
      <alignment horizontal="center" vertical="center" wrapText="1" shrinkToFit="1"/>
    </xf>
    <xf numFmtId="0" fontId="6" fillId="0" borderId="56" xfId="1" applyFont="1" applyFill="1" applyBorder="1" applyAlignment="1">
      <alignment horizontal="center" vertical="center" wrapText="1"/>
    </xf>
    <xf numFmtId="177" fontId="5" fillId="0" borderId="18" xfId="1" applyNumberFormat="1" applyFont="1" applyFill="1" applyBorder="1" applyAlignment="1" applyProtection="1">
      <alignment vertical="center"/>
    </xf>
    <xf numFmtId="177" fontId="5" fillId="0" borderId="58" xfId="1" applyNumberFormat="1" applyFont="1" applyFill="1" applyBorder="1" applyAlignment="1" applyProtection="1">
      <alignment vertical="center"/>
    </xf>
    <xf numFmtId="177" fontId="5" fillId="0" borderId="59" xfId="1" applyNumberFormat="1" applyFont="1" applyFill="1" applyBorder="1" applyAlignment="1" applyProtection="1">
      <alignment vertical="center"/>
    </xf>
    <xf numFmtId="177" fontId="5" fillId="0" borderId="29" xfId="1" applyNumberFormat="1" applyFont="1" applyFill="1" applyBorder="1" applyAlignment="1" applyProtection="1">
      <alignment vertical="center"/>
    </xf>
    <xf numFmtId="177" fontId="5" fillId="0" borderId="28" xfId="1" applyNumberFormat="1" applyFont="1" applyFill="1" applyBorder="1" applyAlignment="1" applyProtection="1">
      <alignment vertical="center"/>
    </xf>
    <xf numFmtId="177" fontId="5" fillId="0" borderId="36" xfId="1" applyNumberFormat="1" applyFont="1" applyFill="1" applyBorder="1" applyAlignment="1" applyProtection="1">
      <alignment vertical="center"/>
    </xf>
    <xf numFmtId="0" fontId="5" fillId="0" borderId="16" xfId="1" applyFont="1" applyFill="1" applyBorder="1" applyAlignment="1" applyProtection="1">
      <alignment horizontal="distributed" vertical="center"/>
    </xf>
    <xf numFmtId="0" fontId="8" fillId="0" borderId="32" xfId="1" applyFont="1" applyFill="1" applyBorder="1" applyAlignment="1" applyProtection="1">
      <alignment horizontal="distributed" vertical="center"/>
    </xf>
    <xf numFmtId="177" fontId="5" fillId="0" borderId="50" xfId="1" applyNumberFormat="1" applyFont="1" applyFill="1" applyBorder="1" applyAlignment="1" applyProtection="1">
      <alignment vertical="center"/>
    </xf>
    <xf numFmtId="177" fontId="5" fillId="0" borderId="0" xfId="1" applyNumberFormat="1" applyFont="1" applyFill="1" applyBorder="1" applyAlignment="1" applyProtection="1">
      <alignment vertical="center"/>
    </xf>
    <xf numFmtId="177" fontId="5" fillId="0" borderId="30" xfId="1" applyNumberFormat="1" applyFont="1" applyFill="1" applyBorder="1" applyAlignment="1" applyProtection="1">
      <alignment vertical="center"/>
    </xf>
    <xf numFmtId="0" fontId="5" fillId="0" borderId="7" xfId="1" applyFont="1" applyFill="1" applyBorder="1" applyAlignment="1" applyProtection="1">
      <alignment horizontal="distributed" vertical="center"/>
    </xf>
    <xf numFmtId="0" fontId="8" fillId="0" borderId="33" xfId="1" applyFont="1" applyFill="1" applyBorder="1" applyAlignment="1" applyProtection="1">
      <alignment horizontal="distributed" vertical="center"/>
    </xf>
    <xf numFmtId="177" fontId="5" fillId="0" borderId="29" xfId="1" applyNumberFormat="1" applyFont="1" applyFill="1" applyBorder="1" applyAlignment="1">
      <alignment horizontal="right" vertical="center"/>
    </xf>
    <xf numFmtId="177" fontId="5" fillId="0" borderId="60" xfId="1" applyNumberFormat="1" applyFont="1" applyFill="1" applyBorder="1" applyAlignment="1">
      <alignment horizontal="right" vertical="center"/>
    </xf>
    <xf numFmtId="177" fontId="5" fillId="0" borderId="17" xfId="1" applyNumberFormat="1" applyFont="1" applyFill="1" applyBorder="1" applyAlignment="1">
      <alignment horizontal="right" vertical="center"/>
    </xf>
    <xf numFmtId="177" fontId="5" fillId="0" borderId="51" xfId="1" applyNumberFormat="1" applyFont="1" applyFill="1" applyBorder="1" applyAlignment="1">
      <alignment horizontal="right" vertical="center"/>
    </xf>
    <xf numFmtId="177" fontId="5" fillId="0" borderId="30" xfId="1" applyNumberFormat="1" applyFont="1" applyFill="1" applyBorder="1" applyAlignment="1">
      <alignment horizontal="right" vertical="center"/>
    </xf>
    <xf numFmtId="176" fontId="1" fillId="0" borderId="0" xfId="1" applyNumberFormat="1" applyFont="1" applyFill="1" applyAlignment="1">
      <alignment vertical="center"/>
    </xf>
    <xf numFmtId="0" fontId="8" fillId="0" borderId="28" xfId="1" applyFont="1" applyFill="1" applyBorder="1" applyAlignment="1" applyProtection="1">
      <alignment horizontal="distributed" vertical="center"/>
    </xf>
    <xf numFmtId="177" fontId="5" fillId="0" borderId="19" xfId="1" applyNumberFormat="1" applyFont="1" applyFill="1" applyBorder="1" applyAlignment="1">
      <alignment horizontal="right" vertical="center"/>
    </xf>
    <xf numFmtId="0" fontId="6" fillId="0" borderId="44" xfId="1" applyFont="1" applyFill="1" applyBorder="1" applyAlignment="1" applyProtection="1">
      <alignment horizontal="distributed" vertical="center"/>
    </xf>
    <xf numFmtId="177" fontId="8" fillId="0" borderId="0" xfId="1" applyNumberFormat="1" applyFont="1" applyFill="1" applyAlignment="1">
      <alignment horizontal="right" vertical="center"/>
    </xf>
    <xf numFmtId="0" fontId="6" fillId="0" borderId="20" xfId="1" applyFont="1" applyFill="1" applyBorder="1" applyAlignment="1" applyProtection="1">
      <alignment horizontal="distributed" vertical="center"/>
    </xf>
    <xf numFmtId="0" fontId="8" fillId="0" borderId="61" xfId="1" applyFont="1" applyFill="1" applyBorder="1" applyAlignment="1" applyProtection="1">
      <alignment horizontal="distributed" vertical="center"/>
    </xf>
    <xf numFmtId="177" fontId="5" fillId="0" borderId="38" xfId="1" applyNumberFormat="1" applyFont="1" applyFill="1" applyBorder="1" applyAlignment="1">
      <alignment horizontal="right" vertical="center"/>
    </xf>
    <xf numFmtId="177" fontId="5" fillId="0" borderId="62" xfId="1" applyNumberFormat="1" applyFont="1" applyFill="1" applyBorder="1" applyAlignment="1">
      <alignment horizontal="right" vertical="center"/>
    </xf>
    <xf numFmtId="177" fontId="5" fillId="0" borderId="21" xfId="1" applyNumberFormat="1" applyFont="1" applyFill="1" applyBorder="1" applyAlignment="1">
      <alignment horizontal="right" vertical="center"/>
    </xf>
    <xf numFmtId="177" fontId="5" fillId="0" borderId="63" xfId="1" applyNumberFormat="1" applyFont="1" applyFill="1" applyBorder="1" applyAlignment="1">
      <alignment horizontal="right" vertical="center"/>
    </xf>
    <xf numFmtId="177" fontId="5" fillId="0" borderId="39" xfId="1" applyNumberFormat="1" applyFont="1" applyFill="1" applyBorder="1" applyAlignment="1">
      <alignment horizontal="right" vertical="center"/>
    </xf>
    <xf numFmtId="0" fontId="6" fillId="0" borderId="0" xfId="1" applyFont="1" applyFill="1" applyBorder="1" applyAlignment="1" applyProtection="1">
      <alignment vertical="center"/>
    </xf>
    <xf numFmtId="0" fontId="6" fillId="0" borderId="0" xfId="1" applyFont="1" applyFill="1" applyBorder="1" applyAlignment="1" applyProtection="1">
      <alignment horizontal="distributed" vertical="center"/>
    </xf>
    <xf numFmtId="176" fontId="1" fillId="0" borderId="0" xfId="1" applyNumberFormat="1" applyFont="1" applyFill="1" applyBorder="1" applyAlignment="1" applyProtection="1">
      <alignment vertical="center"/>
    </xf>
    <xf numFmtId="176" fontId="8" fillId="0" borderId="0" xfId="1" applyNumberFormat="1" applyFont="1" applyFill="1" applyBorder="1" applyAlignment="1">
      <alignment vertical="center"/>
    </xf>
    <xf numFmtId="176" fontId="8" fillId="0" borderId="0" xfId="1" applyNumberFormat="1" applyFont="1" applyFill="1" applyBorder="1" applyAlignment="1" applyProtection="1">
      <alignment vertical="center"/>
    </xf>
    <xf numFmtId="0" fontId="8" fillId="0" borderId="0" xfId="1" applyFont="1" applyFill="1" applyBorder="1" applyAlignment="1" applyProtection="1">
      <alignment horizontal="distributed" vertical="center"/>
    </xf>
    <xf numFmtId="176" fontId="1" fillId="0" borderId="0" xfId="1" applyNumberFormat="1" applyFill="1" applyBorder="1" applyAlignment="1">
      <alignment vertical="center"/>
    </xf>
    <xf numFmtId="176" fontId="1" fillId="0" borderId="0" xfId="1" applyNumberFormat="1" applyFont="1" applyFill="1" applyBorder="1" applyAlignment="1" applyProtection="1">
      <alignment horizontal="right" vertical="center"/>
    </xf>
    <xf numFmtId="0" fontId="8" fillId="0" borderId="0" xfId="1" applyFont="1" applyFill="1" applyAlignment="1" applyProtection="1">
      <alignment vertical="center"/>
    </xf>
    <xf numFmtId="178" fontId="1" fillId="0" borderId="0" xfId="1" applyNumberFormat="1" applyFill="1" applyAlignment="1">
      <alignment vertical="center"/>
    </xf>
    <xf numFmtId="0" fontId="8" fillId="0" borderId="0" xfId="1" applyFont="1" applyFill="1" applyBorder="1" applyAlignment="1">
      <alignment vertical="center"/>
    </xf>
    <xf numFmtId="0" fontId="5" fillId="0" borderId="0" xfId="1" applyFont="1" applyFill="1" applyBorder="1" applyAlignment="1">
      <alignment vertical="center"/>
    </xf>
    <xf numFmtId="0" fontId="8" fillId="0" borderId="0" xfId="1" applyFont="1" applyFill="1" applyBorder="1" applyAlignment="1" applyProtection="1">
      <alignment vertical="center" wrapText="1"/>
    </xf>
    <xf numFmtId="0" fontId="1" fillId="0" borderId="0" xfId="1" applyFill="1" applyBorder="1" applyAlignment="1">
      <alignment horizontal="center" vertical="center" wrapText="1"/>
    </xf>
    <xf numFmtId="0" fontId="6" fillId="0" borderId="32" xfId="1" applyFont="1" applyFill="1" applyBorder="1" applyAlignment="1">
      <alignment horizontal="distributed" vertical="center" wrapText="1"/>
    </xf>
    <xf numFmtId="0" fontId="8" fillId="0" borderId="32" xfId="1" applyFont="1" applyFill="1" applyBorder="1" applyAlignment="1">
      <alignment horizontal="distributed" vertical="center" wrapText="1"/>
    </xf>
    <xf numFmtId="0" fontId="8" fillId="0" borderId="32" xfId="1" applyFont="1" applyFill="1" applyBorder="1" applyAlignment="1">
      <alignment horizontal="center" vertical="center"/>
    </xf>
    <xf numFmtId="0" fontId="8" fillId="0" borderId="32" xfId="1" applyFont="1" applyFill="1" applyBorder="1" applyAlignment="1">
      <alignment horizontal="center" vertical="center" wrapText="1"/>
    </xf>
    <xf numFmtId="0" fontId="6" fillId="0" borderId="56" xfId="1" applyFont="1" applyFill="1" applyBorder="1" applyAlignment="1">
      <alignment horizontal="distributed" vertical="center" wrapText="1"/>
    </xf>
    <xf numFmtId="0" fontId="6" fillId="0" borderId="66" xfId="1" applyFont="1" applyFill="1" applyBorder="1" applyAlignment="1">
      <alignment horizontal="distributed" vertical="center" wrapText="1"/>
    </xf>
    <xf numFmtId="0" fontId="8" fillId="0" borderId="0" xfId="1" applyFont="1" applyFill="1" applyBorder="1" applyAlignment="1">
      <alignment horizontal="center" vertical="center" wrapText="1"/>
    </xf>
    <xf numFmtId="0" fontId="5" fillId="0" borderId="16" xfId="1" applyFont="1" applyFill="1" applyBorder="1" applyAlignment="1">
      <alignment horizontal="center" vertical="center"/>
    </xf>
    <xf numFmtId="0" fontId="5" fillId="0" borderId="17" xfId="1" applyFont="1" applyFill="1" applyBorder="1" applyAlignment="1">
      <alignment horizontal="center" vertical="center"/>
    </xf>
    <xf numFmtId="0" fontId="1" fillId="0" borderId="29" xfId="1" applyFill="1" applyBorder="1" applyAlignment="1">
      <alignment horizontal="center" vertical="center" wrapText="1"/>
    </xf>
    <xf numFmtId="0" fontId="6" fillId="0" borderId="28" xfId="1" applyFont="1" applyFill="1" applyBorder="1" applyAlignment="1">
      <alignment horizontal="center" vertical="center" wrapText="1"/>
    </xf>
    <xf numFmtId="0" fontId="8" fillId="0" borderId="28" xfId="1" applyFont="1" applyFill="1" applyBorder="1" applyAlignment="1">
      <alignment horizontal="distributed" vertical="center" wrapText="1"/>
    </xf>
    <xf numFmtId="0" fontId="8" fillId="0" borderId="29" xfId="1" applyFont="1" applyFill="1" applyBorder="1" applyAlignment="1">
      <alignment vertical="center"/>
    </xf>
    <xf numFmtId="0" fontId="6" fillId="0" borderId="14" xfId="1" applyFont="1" applyFill="1" applyBorder="1" applyAlignment="1">
      <alignment horizontal="center" vertical="center" wrapText="1"/>
    </xf>
    <xf numFmtId="0" fontId="6" fillId="0" borderId="15" xfId="1" applyFont="1" applyFill="1" applyBorder="1" applyAlignment="1">
      <alignment horizontal="center" vertical="center" wrapText="1"/>
    </xf>
    <xf numFmtId="178" fontId="5" fillId="0" borderId="29" xfId="1" applyNumberFormat="1" applyFont="1" applyFill="1" applyBorder="1" applyAlignment="1">
      <alignment horizontal="right" vertical="center"/>
    </xf>
    <xf numFmtId="176" fontId="5" fillId="0" borderId="29" xfId="1" applyNumberFormat="1" applyFont="1" applyFill="1" applyBorder="1" applyAlignment="1">
      <alignment horizontal="right" vertical="center"/>
    </xf>
    <xf numFmtId="0" fontId="5" fillId="0" borderId="0" xfId="1" applyFont="1" applyFill="1" applyAlignment="1">
      <alignment vertical="center"/>
    </xf>
    <xf numFmtId="176" fontId="5" fillId="0" borderId="30" xfId="1" applyNumberFormat="1" applyFont="1" applyFill="1" applyBorder="1" applyAlignment="1">
      <alignment horizontal="right" vertical="center"/>
    </xf>
    <xf numFmtId="178" fontId="5" fillId="0" borderId="0" xfId="1" applyNumberFormat="1" applyFont="1" applyFill="1" applyBorder="1" applyAlignment="1">
      <alignment vertical="center"/>
    </xf>
    <xf numFmtId="0" fontId="5" fillId="0" borderId="0" xfId="1" applyFont="1" applyFill="1" applyBorder="1" applyAlignment="1">
      <alignment horizontal="center" vertical="center" wrapText="1"/>
    </xf>
    <xf numFmtId="0" fontId="5" fillId="0" borderId="17" xfId="1" applyFont="1" applyFill="1" applyBorder="1" applyAlignment="1" applyProtection="1">
      <alignment horizontal="distributed" vertical="center"/>
    </xf>
    <xf numFmtId="176" fontId="5" fillId="0" borderId="29" xfId="1" applyNumberFormat="1" applyFont="1" applyFill="1" applyBorder="1" applyAlignment="1" applyProtection="1">
      <alignment vertical="center"/>
    </xf>
    <xf numFmtId="178" fontId="5" fillId="0" borderId="29" xfId="1" applyNumberFormat="1" applyFont="1" applyFill="1" applyBorder="1" applyAlignment="1">
      <alignment vertical="center"/>
    </xf>
    <xf numFmtId="176" fontId="5" fillId="0" borderId="29" xfId="1" applyNumberFormat="1" applyFont="1" applyFill="1" applyBorder="1" applyAlignment="1">
      <alignment vertical="center"/>
    </xf>
    <xf numFmtId="176" fontId="5" fillId="0" borderId="29" xfId="1" applyNumberFormat="1" applyFont="1" applyFill="1" applyBorder="1" applyAlignment="1" applyProtection="1">
      <alignment horizontal="center" vertical="center"/>
    </xf>
    <xf numFmtId="176" fontId="5" fillId="0" borderId="18" xfId="1" applyNumberFormat="1" applyFont="1" applyFill="1" applyBorder="1" applyAlignment="1">
      <alignment vertical="center"/>
    </xf>
    <xf numFmtId="176" fontId="5" fillId="0" borderId="19" xfId="1" applyNumberFormat="1" applyFont="1" applyFill="1" applyBorder="1" applyAlignment="1">
      <alignment vertical="center"/>
    </xf>
    <xf numFmtId="176" fontId="5" fillId="0" borderId="0" xfId="1" applyNumberFormat="1" applyFont="1" applyFill="1" applyBorder="1" applyAlignment="1" applyProtection="1">
      <alignment vertical="center"/>
    </xf>
    <xf numFmtId="0" fontId="5" fillId="0" borderId="29" xfId="1" applyFont="1" applyFill="1" applyBorder="1" applyAlignment="1">
      <alignment vertical="center"/>
    </xf>
    <xf numFmtId="0" fontId="8" fillId="0" borderId="0" xfId="1" applyFont="1" applyFill="1" applyAlignment="1">
      <alignment horizontal="right" vertical="center"/>
    </xf>
    <xf numFmtId="178" fontId="5" fillId="0" borderId="18" xfId="1" applyNumberFormat="1" applyFont="1" applyFill="1" applyBorder="1" applyAlignment="1">
      <alignment horizontal="right" vertical="center"/>
    </xf>
    <xf numFmtId="178" fontId="5" fillId="0" borderId="19" xfId="1" applyNumberFormat="1" applyFont="1" applyFill="1" applyBorder="1" applyAlignment="1">
      <alignment horizontal="right" vertical="center"/>
    </xf>
    <xf numFmtId="38" fontId="5" fillId="0" borderId="0" xfId="3" applyFont="1" applyFill="1" applyBorder="1" applyAlignment="1" applyProtection="1">
      <alignment horizontal="right" vertical="center"/>
    </xf>
    <xf numFmtId="0" fontId="5" fillId="0" borderId="21" xfId="1" applyFont="1" applyFill="1" applyBorder="1" applyAlignment="1" applyProtection="1">
      <alignment horizontal="distributed" vertical="center"/>
    </xf>
    <xf numFmtId="0" fontId="5" fillId="0" borderId="38" xfId="1" applyFont="1" applyFill="1" applyBorder="1" applyAlignment="1" applyProtection="1">
      <alignment horizontal="distributed" vertical="center"/>
    </xf>
    <xf numFmtId="0" fontId="5" fillId="0" borderId="38" xfId="1" applyFont="1" applyFill="1" applyBorder="1" applyAlignment="1">
      <alignment vertical="center"/>
    </xf>
    <xf numFmtId="176" fontId="5" fillId="0" borderId="38" xfId="1" applyNumberFormat="1" applyFont="1" applyFill="1" applyBorder="1" applyAlignment="1" applyProtection="1">
      <alignment vertical="center"/>
    </xf>
    <xf numFmtId="0" fontId="8" fillId="0" borderId="38" xfId="1" applyFont="1" applyFill="1" applyBorder="1" applyAlignment="1">
      <alignment vertical="center"/>
    </xf>
    <xf numFmtId="176" fontId="5" fillId="0" borderId="38" xfId="1" applyNumberFormat="1" applyFont="1" applyFill="1" applyBorder="1" applyAlignment="1">
      <alignment vertical="center"/>
    </xf>
    <xf numFmtId="176" fontId="5" fillId="0" borderId="22" xfId="1" applyNumberFormat="1" applyFont="1" applyFill="1" applyBorder="1" applyAlignment="1">
      <alignment vertical="center"/>
    </xf>
    <xf numFmtId="176" fontId="5" fillId="0" borderId="23" xfId="1" applyNumberFormat="1" applyFont="1" applyFill="1" applyBorder="1" applyAlignment="1">
      <alignment vertical="center"/>
    </xf>
    <xf numFmtId="0" fontId="1" fillId="0" borderId="67" xfId="4" applyFont="1" applyFill="1" applyBorder="1" applyAlignment="1">
      <alignment horizontal="center" vertical="center"/>
    </xf>
    <xf numFmtId="0" fontId="1" fillId="0" borderId="68" xfId="4" applyFont="1" applyFill="1" applyBorder="1" applyAlignment="1">
      <alignment horizontal="center" vertical="center" shrinkToFit="1"/>
    </xf>
    <xf numFmtId="0" fontId="1" fillId="0" borderId="0" xfId="4" applyFont="1" applyFill="1" applyBorder="1" applyAlignment="1">
      <alignment horizontal="center" vertical="center"/>
    </xf>
    <xf numFmtId="0" fontId="1" fillId="0" borderId="0" xfId="4" applyFont="1" applyFill="1" applyAlignment="1">
      <alignment vertical="center"/>
    </xf>
    <xf numFmtId="0" fontId="1" fillId="0" borderId="44" xfId="4" applyFont="1" applyFill="1" applyBorder="1" applyAlignment="1">
      <alignment vertical="center"/>
    </xf>
    <xf numFmtId="176" fontId="1" fillId="0" borderId="0" xfId="4" applyNumberFormat="1" applyFont="1" applyFill="1" applyBorder="1" applyAlignment="1">
      <alignment vertical="center"/>
    </xf>
    <xf numFmtId="0" fontId="13" fillId="0" borderId="31" xfId="4" applyFont="1" applyFill="1" applyBorder="1" applyAlignment="1">
      <alignment horizontal="left" vertical="center" wrapText="1" readingOrder="1"/>
    </xf>
    <xf numFmtId="179" fontId="1" fillId="0" borderId="69" xfId="4" applyNumberFormat="1" applyFont="1" applyFill="1" applyBorder="1" applyAlignment="1">
      <alignment horizontal="right" vertical="center"/>
    </xf>
    <xf numFmtId="0" fontId="14" fillId="0" borderId="70" xfId="4" applyFont="1" applyFill="1" applyBorder="1" applyAlignment="1">
      <alignment vertical="center"/>
    </xf>
    <xf numFmtId="0" fontId="13" fillId="0" borderId="31" xfId="4" applyFont="1" applyFill="1" applyBorder="1" applyAlignment="1">
      <alignment horizontal="left" vertical="center" shrinkToFit="1" readingOrder="1"/>
    </xf>
    <xf numFmtId="0" fontId="1" fillId="0" borderId="71" xfId="4" applyFont="1" applyFill="1" applyBorder="1" applyAlignment="1">
      <alignment vertical="center"/>
    </xf>
    <xf numFmtId="179" fontId="1" fillId="0" borderId="72" xfId="4" applyNumberFormat="1" applyFont="1" applyFill="1" applyBorder="1" applyAlignment="1">
      <alignment horizontal="right" vertical="center"/>
    </xf>
    <xf numFmtId="0" fontId="1" fillId="0" borderId="31" xfId="4" applyFont="1" applyFill="1" applyBorder="1" applyAlignment="1">
      <alignment vertical="center"/>
    </xf>
    <xf numFmtId="0" fontId="13" fillId="0" borderId="70" xfId="4" applyFont="1" applyFill="1" applyBorder="1" applyAlignment="1">
      <alignment horizontal="left" vertical="center" wrapText="1" readingOrder="1"/>
    </xf>
    <xf numFmtId="0" fontId="13" fillId="0" borderId="44" xfId="4" applyFont="1" applyFill="1" applyBorder="1" applyAlignment="1">
      <alignment horizontal="left" vertical="center" shrinkToFit="1" readingOrder="1"/>
    </xf>
    <xf numFmtId="0" fontId="1" fillId="0" borderId="31" xfId="4" applyFont="1" applyFill="1" applyBorder="1" applyAlignment="1">
      <alignment vertical="center" shrinkToFit="1"/>
    </xf>
    <xf numFmtId="0" fontId="1" fillId="0" borderId="35" xfId="4" applyFont="1" applyFill="1" applyBorder="1" applyAlignment="1">
      <alignment vertical="center"/>
    </xf>
    <xf numFmtId="0" fontId="5" fillId="0" borderId="31" xfId="4" applyFont="1" applyFill="1" applyBorder="1" applyAlignment="1">
      <alignment vertical="center"/>
    </xf>
    <xf numFmtId="0" fontId="5" fillId="0" borderId="69" xfId="4" applyFont="1" applyFill="1" applyBorder="1" applyAlignment="1">
      <alignment vertical="center"/>
    </xf>
    <xf numFmtId="0" fontId="5" fillId="0" borderId="73" xfId="4" applyFont="1" applyFill="1" applyBorder="1" applyAlignment="1">
      <alignment vertical="center"/>
    </xf>
    <xf numFmtId="0" fontId="1" fillId="0" borderId="74" xfId="4" applyFont="1" applyFill="1" applyBorder="1" applyAlignment="1">
      <alignment horizontal="center" vertical="center"/>
    </xf>
    <xf numFmtId="176" fontId="1" fillId="0" borderId="75" xfId="4" applyNumberFormat="1" applyFont="1" applyFill="1" applyBorder="1" applyAlignment="1">
      <alignment vertical="center"/>
    </xf>
    <xf numFmtId="176" fontId="1" fillId="0" borderId="76" xfId="4" applyNumberFormat="1" applyFont="1" applyFill="1" applyBorder="1" applyAlignment="1">
      <alignment horizontal="center" vertical="center"/>
    </xf>
    <xf numFmtId="179" fontId="1" fillId="0" borderId="34" xfId="4" applyNumberFormat="1" applyFont="1" applyFill="1" applyBorder="1" applyAlignment="1">
      <alignment vertical="center"/>
    </xf>
    <xf numFmtId="0" fontId="1" fillId="0" borderId="31" xfId="4" applyFont="1" applyFill="1" applyBorder="1" applyAlignment="1">
      <alignment vertical="center" wrapText="1"/>
    </xf>
    <xf numFmtId="179" fontId="1" fillId="0" borderId="69" xfId="4" applyNumberFormat="1" applyFont="1" applyFill="1" applyBorder="1" applyAlignment="1">
      <alignment vertical="center"/>
    </xf>
    <xf numFmtId="179" fontId="1" fillId="0" borderId="36" xfId="4" applyNumberFormat="1" applyFont="1" applyFill="1" applyBorder="1" applyAlignment="1">
      <alignment horizontal="right" vertical="center"/>
    </xf>
    <xf numFmtId="179" fontId="1" fillId="0" borderId="34" xfId="4" applyNumberFormat="1" applyFont="1" applyFill="1" applyBorder="1" applyAlignment="1">
      <alignment horizontal="right" vertical="center"/>
    </xf>
    <xf numFmtId="0" fontId="1" fillId="0" borderId="77" xfId="4" applyFont="1" applyFill="1" applyBorder="1" applyAlignment="1">
      <alignment horizontal="center" vertical="center"/>
    </xf>
    <xf numFmtId="176" fontId="1" fillId="0" borderId="78" xfId="5" applyNumberFormat="1" applyFont="1" applyFill="1" applyBorder="1" applyAlignment="1">
      <alignment vertical="center"/>
    </xf>
    <xf numFmtId="38" fontId="1" fillId="0" borderId="0" xfId="5" applyFont="1" applyFill="1" applyAlignment="1">
      <alignment vertical="center"/>
    </xf>
    <xf numFmtId="0" fontId="13" fillId="0" borderId="35" xfId="4" applyFont="1" applyFill="1" applyBorder="1" applyAlignment="1">
      <alignment horizontal="left" vertical="center" shrinkToFit="1" readingOrder="1"/>
    </xf>
    <xf numFmtId="0" fontId="13" fillId="0" borderId="79" xfId="4" applyFont="1" applyFill="1" applyBorder="1" applyAlignment="1">
      <alignment horizontal="left" vertical="center" wrapText="1" readingOrder="1"/>
    </xf>
    <xf numFmtId="179" fontId="1" fillId="0" borderId="80" xfId="4" applyNumberFormat="1" applyFont="1" applyFill="1" applyBorder="1" applyAlignment="1">
      <alignment horizontal="right" vertical="center"/>
    </xf>
    <xf numFmtId="0" fontId="14" fillId="0" borderId="79" xfId="4" applyFont="1" applyFill="1" applyBorder="1" applyAlignment="1">
      <alignment vertical="center"/>
    </xf>
    <xf numFmtId="0" fontId="13" fillId="0" borderId="81" xfId="4" applyFont="1" applyFill="1" applyBorder="1" applyAlignment="1">
      <alignment horizontal="left" vertical="center" shrinkToFit="1" readingOrder="1"/>
    </xf>
    <xf numFmtId="0" fontId="1" fillId="0" borderId="81" xfId="4" applyFont="1" applyFill="1" applyBorder="1" applyAlignment="1">
      <alignment vertical="center"/>
    </xf>
    <xf numFmtId="0" fontId="5" fillId="0" borderId="32" xfId="1" applyFont="1" applyFill="1" applyBorder="1" applyAlignment="1">
      <alignment horizontal="center" vertical="center" wrapText="1"/>
    </xf>
    <xf numFmtId="0" fontId="5" fillId="0" borderId="56" xfId="1" applyFont="1" applyFill="1" applyBorder="1" applyAlignment="1">
      <alignment horizontal="center" vertical="center" wrapText="1"/>
    </xf>
    <xf numFmtId="0" fontId="6" fillId="0" borderId="53" xfId="1" applyFont="1" applyFill="1" applyBorder="1" applyAlignment="1">
      <alignment horizontal="center" vertical="center"/>
    </xf>
    <xf numFmtId="0" fontId="6" fillId="0" borderId="69" xfId="1" applyFont="1" applyFill="1" applyBorder="1" applyAlignment="1">
      <alignment horizontal="center" vertical="center"/>
    </xf>
    <xf numFmtId="179" fontId="5" fillId="0" borderId="14" xfId="1" applyNumberFormat="1" applyFont="1" applyFill="1" applyBorder="1" applyAlignment="1" applyProtection="1">
      <alignment horizontal="right" vertical="center"/>
    </xf>
    <xf numFmtId="179" fontId="5" fillId="0" borderId="18" xfId="1" applyNumberFormat="1" applyFont="1" applyFill="1" applyBorder="1" applyAlignment="1" applyProtection="1">
      <alignment horizontal="right" vertical="center"/>
    </xf>
    <xf numFmtId="179" fontId="5" fillId="0" borderId="58" xfId="1" applyNumberFormat="1" applyFont="1" applyFill="1" applyBorder="1" applyAlignment="1" applyProtection="1">
      <alignment horizontal="right" vertical="center"/>
    </xf>
    <xf numFmtId="179" fontId="5" fillId="0" borderId="59" xfId="1" applyNumberFormat="1" applyFont="1" applyFill="1" applyBorder="1" applyAlignment="1" applyProtection="1">
      <alignment horizontal="right" vertical="center"/>
    </xf>
    <xf numFmtId="179" fontId="5" fillId="0" borderId="15" xfId="1" applyNumberFormat="1" applyFont="1" applyFill="1" applyBorder="1" applyAlignment="1" applyProtection="1">
      <alignment horizontal="right" vertical="center"/>
    </xf>
    <xf numFmtId="0" fontId="6" fillId="0" borderId="32" xfId="1" applyFont="1" applyFill="1" applyBorder="1" applyAlignment="1" applyProtection="1">
      <alignment horizontal="distributed" vertical="center"/>
    </xf>
    <xf numFmtId="179" fontId="5" fillId="0" borderId="50" xfId="1" applyNumberFormat="1" applyFont="1" applyFill="1" applyBorder="1" applyAlignment="1" applyProtection="1">
      <alignment horizontal="right" vertical="center"/>
    </xf>
    <xf numFmtId="179" fontId="5" fillId="0" borderId="0" xfId="1" applyNumberFormat="1" applyFont="1" applyFill="1" applyBorder="1" applyAlignment="1" applyProtection="1">
      <alignment horizontal="right" vertical="center"/>
    </xf>
    <xf numFmtId="179" fontId="5" fillId="0" borderId="30" xfId="1" applyNumberFormat="1" applyFont="1" applyFill="1" applyBorder="1" applyAlignment="1" applyProtection="1">
      <alignment horizontal="right" vertical="center"/>
    </xf>
    <xf numFmtId="0" fontId="6" fillId="0" borderId="33" xfId="1" applyFont="1" applyFill="1" applyBorder="1" applyAlignment="1" applyProtection="1">
      <alignment horizontal="distributed" vertical="center"/>
    </xf>
    <xf numFmtId="179" fontId="5" fillId="0" borderId="82" xfId="1" applyNumberFormat="1" applyFont="1" applyFill="1" applyBorder="1" applyAlignment="1" applyProtection="1">
      <alignment horizontal="right" vertical="center"/>
    </xf>
    <xf numFmtId="179" fontId="5" fillId="0" borderId="19" xfId="1" applyNumberFormat="1" applyFont="1" applyFill="1" applyBorder="1" applyAlignment="1" applyProtection="1">
      <alignment horizontal="right" vertical="center"/>
    </xf>
    <xf numFmtId="0" fontId="6" fillId="0" borderId="13" xfId="1" applyFont="1" applyFill="1" applyBorder="1" applyAlignment="1">
      <alignment horizontal="distributed" vertical="center"/>
    </xf>
    <xf numFmtId="179" fontId="5" fillId="0" borderId="60" xfId="1" applyNumberFormat="1" applyFont="1" applyFill="1" applyBorder="1" applyAlignment="1" applyProtection="1">
      <alignment horizontal="right" vertical="center"/>
    </xf>
    <xf numFmtId="179" fontId="5" fillId="0" borderId="83" xfId="1" applyNumberFormat="1" applyFont="1" applyFill="1" applyBorder="1" applyAlignment="1" applyProtection="1">
      <alignment horizontal="right" vertical="center"/>
    </xf>
    <xf numFmtId="0" fontId="6" fillId="0" borderId="61" xfId="1" applyFont="1" applyFill="1" applyBorder="1" applyAlignment="1">
      <alignment horizontal="distributed" vertical="center"/>
    </xf>
    <xf numFmtId="179" fontId="5" fillId="0" borderId="22" xfId="1" applyNumberFormat="1" applyFont="1" applyFill="1" applyBorder="1" applyAlignment="1" applyProtection="1">
      <alignment horizontal="right" vertical="center"/>
    </xf>
    <xf numFmtId="179" fontId="5" fillId="0" borderId="62" xfId="1" applyNumberFormat="1" applyFont="1" applyFill="1" applyBorder="1" applyAlignment="1" applyProtection="1">
      <alignment horizontal="right" vertical="center"/>
    </xf>
    <xf numFmtId="179" fontId="5" fillId="0" borderId="1" xfId="1" applyNumberFormat="1" applyFont="1" applyFill="1" applyBorder="1" applyAlignment="1" applyProtection="1">
      <alignment horizontal="right" vertical="center"/>
    </xf>
    <xf numFmtId="179" fontId="5" fillId="0" borderId="84" xfId="1" applyNumberFormat="1" applyFont="1" applyFill="1" applyBorder="1" applyAlignment="1" applyProtection="1">
      <alignment horizontal="right" vertical="center"/>
    </xf>
    <xf numFmtId="179" fontId="5" fillId="0" borderId="23" xfId="1" applyNumberFormat="1" applyFont="1" applyFill="1" applyBorder="1" applyAlignment="1" applyProtection="1">
      <alignment horizontal="right" vertical="center"/>
    </xf>
    <xf numFmtId="0" fontId="8" fillId="0" borderId="0" xfId="1" applyFont="1" applyFill="1" applyBorder="1" applyAlignment="1" applyProtection="1">
      <alignment vertical="center"/>
    </xf>
    <xf numFmtId="0" fontId="6" fillId="0" borderId="33"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9" xfId="1" applyFont="1" applyFill="1" applyBorder="1" applyAlignment="1">
      <alignment horizontal="center" vertical="center" wrapText="1"/>
    </xf>
    <xf numFmtId="0" fontId="6" fillId="0" borderId="34" xfId="1" applyFont="1" applyFill="1" applyBorder="1" applyAlignment="1">
      <alignment horizontal="center" vertical="center" wrapText="1"/>
    </xf>
    <xf numFmtId="179" fontId="1" fillId="0" borderId="28" xfId="1" applyNumberFormat="1" applyFont="1" applyFill="1" applyBorder="1" applyAlignment="1">
      <alignment horizontal="right" vertical="center"/>
    </xf>
    <xf numFmtId="179" fontId="1" fillId="0" borderId="36" xfId="1" applyNumberFormat="1" applyFont="1" applyFill="1" applyBorder="1" applyAlignment="1">
      <alignment horizontal="right" vertical="center"/>
    </xf>
    <xf numFmtId="179" fontId="1" fillId="0" borderId="0" xfId="1" applyNumberFormat="1" applyFont="1" applyFill="1" applyAlignment="1">
      <alignment vertical="center"/>
    </xf>
    <xf numFmtId="0" fontId="5" fillId="0" borderId="16" xfId="1" applyFont="1" applyFill="1" applyBorder="1" applyAlignment="1" applyProtection="1">
      <alignment vertical="center"/>
    </xf>
    <xf numFmtId="179" fontId="1" fillId="0" borderId="29" xfId="1" applyNumberFormat="1" applyFont="1" applyFill="1" applyBorder="1" applyAlignment="1">
      <alignment horizontal="right" vertical="center"/>
    </xf>
    <xf numFmtId="179" fontId="1" fillId="0" borderId="30" xfId="1" applyNumberFormat="1" applyFont="1" applyFill="1" applyBorder="1" applyAlignment="1">
      <alignment horizontal="right" vertical="center"/>
    </xf>
    <xf numFmtId="179" fontId="1" fillId="0" borderId="29" xfId="1" applyNumberFormat="1" applyFont="1" applyFill="1" applyBorder="1" applyAlignment="1" applyProtection="1">
      <alignment horizontal="right" vertical="center"/>
    </xf>
    <xf numFmtId="179" fontId="1" fillId="0" borderId="30" xfId="1" applyNumberFormat="1" applyFont="1" applyFill="1" applyBorder="1" applyAlignment="1" applyProtection="1">
      <alignment horizontal="right" vertical="center"/>
    </xf>
    <xf numFmtId="0" fontId="6" fillId="0" borderId="32" xfId="1" applyFont="1" applyFill="1" applyBorder="1" applyAlignment="1">
      <alignment horizontal="distributed" vertical="center"/>
    </xf>
    <xf numFmtId="0" fontId="5" fillId="0" borderId="16" xfId="1" applyFont="1" applyFill="1" applyBorder="1" applyAlignment="1" applyProtection="1">
      <alignment horizontal="distributed" vertical="center"/>
    </xf>
    <xf numFmtId="179" fontId="1" fillId="0" borderId="29" xfId="1" applyNumberFormat="1" applyFill="1" applyBorder="1" applyAlignment="1" applyProtection="1">
      <alignment horizontal="right" vertical="center"/>
    </xf>
    <xf numFmtId="0" fontId="5" fillId="0" borderId="20" xfId="1" applyFont="1" applyFill="1" applyBorder="1" applyAlignment="1" applyProtection="1">
      <alignment horizontal="distributed" vertical="center"/>
    </xf>
    <xf numFmtId="179" fontId="1" fillId="0" borderId="38" xfId="1" applyNumberFormat="1" applyFont="1" applyFill="1" applyBorder="1" applyAlignment="1" applyProtection="1">
      <alignment horizontal="right" vertical="center"/>
    </xf>
    <xf numFmtId="179" fontId="1" fillId="0" borderId="39" xfId="1" applyNumberFormat="1" applyFont="1" applyFill="1" applyBorder="1" applyAlignment="1" applyProtection="1">
      <alignment horizontal="right" vertical="center"/>
    </xf>
    <xf numFmtId="0" fontId="1" fillId="0" borderId="0" xfId="1" applyFont="1" applyFill="1" applyBorder="1" applyAlignment="1">
      <alignment horizontal="right" vertical="center"/>
    </xf>
    <xf numFmtId="0" fontId="1" fillId="0" borderId="2" xfId="1" applyFont="1" applyFill="1" applyBorder="1" applyAlignment="1">
      <alignment vertical="center"/>
    </xf>
    <xf numFmtId="0" fontId="1" fillId="0" borderId="5" xfId="1" applyFont="1" applyFill="1" applyBorder="1" applyAlignment="1" applyProtection="1">
      <alignment vertical="center"/>
    </xf>
    <xf numFmtId="0" fontId="1" fillId="0" borderId="0" xfId="1" applyFill="1" applyBorder="1" applyAlignment="1">
      <alignment vertical="center"/>
    </xf>
    <xf numFmtId="0" fontId="1" fillId="0" borderId="7" xfId="1" applyFont="1" applyFill="1" applyBorder="1" applyAlignment="1">
      <alignment vertical="center"/>
    </xf>
    <xf numFmtId="0" fontId="1" fillId="0" borderId="8" xfId="1" applyFont="1" applyFill="1" applyBorder="1" applyAlignment="1" applyProtection="1">
      <alignment vertical="center"/>
    </xf>
    <xf numFmtId="0" fontId="6" fillId="0" borderId="0" xfId="1" applyFont="1" applyFill="1" applyBorder="1" applyAlignment="1">
      <alignment vertical="center"/>
    </xf>
    <xf numFmtId="0" fontId="1" fillId="0" borderId="0" xfId="1" applyFill="1" applyBorder="1" applyAlignment="1">
      <alignment horizontal="right" vertical="center"/>
    </xf>
    <xf numFmtId="0" fontId="1" fillId="0" borderId="16" xfId="1" applyFont="1" applyFill="1" applyBorder="1" applyAlignment="1">
      <alignment horizontal="distributed" vertical="center"/>
    </xf>
    <xf numFmtId="0" fontId="1" fillId="0" borderId="0" xfId="1" applyFont="1" applyFill="1" applyBorder="1" applyAlignment="1">
      <alignment horizontal="distributed" vertical="center"/>
    </xf>
    <xf numFmtId="178" fontId="1" fillId="0" borderId="0" xfId="1" applyNumberFormat="1" applyFont="1" applyFill="1" applyBorder="1" applyAlignment="1" applyProtection="1">
      <alignment horizontal="right" vertical="center"/>
    </xf>
    <xf numFmtId="0" fontId="1" fillId="0" borderId="16" xfId="1" applyFont="1" applyFill="1" applyBorder="1" applyAlignment="1">
      <alignment vertical="center"/>
    </xf>
    <xf numFmtId="0" fontId="1" fillId="0" borderId="0" xfId="1" applyFont="1" applyFill="1" applyBorder="1" applyAlignment="1" applyProtection="1">
      <alignment horizontal="distributed" vertical="center"/>
    </xf>
    <xf numFmtId="0" fontId="1" fillId="0" borderId="0" xfId="1" applyFont="1" applyFill="1" applyBorder="1" applyAlignment="1" applyProtection="1">
      <alignment vertical="center"/>
    </xf>
    <xf numFmtId="178" fontId="1" fillId="0" borderId="0" xfId="1" applyNumberFormat="1" applyFont="1" applyFill="1" applyBorder="1" applyAlignment="1" applyProtection="1">
      <alignment horizontal="right" vertical="center" wrapText="1"/>
    </xf>
    <xf numFmtId="179" fontId="1" fillId="0" borderId="2" xfId="1" applyNumberFormat="1" applyFont="1" applyFill="1" applyBorder="1" applyAlignment="1">
      <alignment vertical="center"/>
    </xf>
    <xf numFmtId="179" fontId="1" fillId="0" borderId="5" xfId="1" applyNumberFormat="1" applyFont="1" applyFill="1" applyBorder="1" applyAlignment="1" applyProtection="1">
      <alignment vertical="center"/>
    </xf>
    <xf numFmtId="179" fontId="1" fillId="0" borderId="7" xfId="1" applyNumberFormat="1" applyFont="1" applyFill="1" applyBorder="1" applyAlignment="1">
      <alignment vertical="center"/>
    </xf>
    <xf numFmtId="179" fontId="1" fillId="0" borderId="8" xfId="1" applyNumberFormat="1" applyFont="1" applyFill="1" applyBorder="1" applyAlignment="1" applyProtection="1">
      <alignment vertical="center"/>
    </xf>
    <xf numFmtId="179" fontId="1" fillId="0" borderId="16" xfId="1" applyNumberFormat="1" applyFont="1" applyFill="1" applyBorder="1" applyAlignment="1" applyProtection="1">
      <alignment horizontal="distributed" vertical="center"/>
    </xf>
    <xf numFmtId="179" fontId="1" fillId="0" borderId="32" xfId="1" applyNumberFormat="1" applyFont="1" applyFill="1" applyBorder="1" applyAlignment="1" applyProtection="1">
      <alignment horizontal="distributed" vertical="center"/>
    </xf>
    <xf numFmtId="179" fontId="1" fillId="0" borderId="33" xfId="1" applyNumberFormat="1" applyFont="1" applyFill="1" applyBorder="1" applyAlignment="1" applyProtection="1">
      <alignment horizontal="distributed" vertical="center"/>
    </xf>
    <xf numFmtId="179" fontId="1" fillId="0" borderId="44" xfId="1" applyNumberFormat="1" applyFont="1" applyFill="1" applyBorder="1" applyAlignment="1" applyProtection="1">
      <alignment horizontal="distributed" vertical="center"/>
    </xf>
    <xf numFmtId="179" fontId="1" fillId="0" borderId="32" xfId="1" applyNumberFormat="1" applyFont="1" applyFill="1" applyBorder="1" applyAlignment="1">
      <alignment horizontal="distributed" vertical="center" wrapText="1"/>
    </xf>
    <xf numFmtId="179" fontId="1" fillId="0" borderId="28" xfId="1" applyNumberFormat="1" applyFont="1" applyFill="1" applyBorder="1" applyAlignment="1" applyProtection="1">
      <alignment horizontal="distributed" vertical="center"/>
    </xf>
    <xf numFmtId="179" fontId="1" fillId="0" borderId="61" xfId="1" applyNumberFormat="1" applyFont="1" applyFill="1" applyBorder="1" applyAlignment="1" applyProtection="1">
      <alignment horizontal="distributed" vertical="center"/>
    </xf>
    <xf numFmtId="0" fontId="1" fillId="0" borderId="17" xfId="1" applyFont="1" applyFill="1" applyBorder="1" applyAlignment="1" applyProtection="1">
      <alignment vertical="center"/>
    </xf>
    <xf numFmtId="0" fontId="5" fillId="0" borderId="32" xfId="1" applyFont="1" applyFill="1" applyBorder="1" applyAlignment="1">
      <alignment horizontal="center" vertical="center"/>
    </xf>
    <xf numFmtId="0" fontId="5" fillId="0" borderId="56" xfId="1" applyFont="1" applyFill="1" applyBorder="1" applyAlignment="1">
      <alignment horizontal="center" vertical="center"/>
    </xf>
    <xf numFmtId="0" fontId="5" fillId="0" borderId="69" xfId="1" applyFont="1" applyFill="1" applyBorder="1" applyAlignment="1">
      <alignment horizontal="center" vertical="center"/>
    </xf>
    <xf numFmtId="179" fontId="5" fillId="0" borderId="28" xfId="1" applyNumberFormat="1" applyFont="1" applyFill="1" applyBorder="1" applyAlignment="1" applyProtection="1">
      <alignment horizontal="right" vertical="center" wrapText="1"/>
    </xf>
    <xf numFmtId="179" fontId="5" fillId="0" borderId="28" xfId="1" applyNumberFormat="1" applyFont="1" applyFill="1" applyBorder="1" applyAlignment="1">
      <alignment horizontal="right" vertical="center" wrapText="1"/>
    </xf>
    <xf numFmtId="179" fontId="5" fillId="0" borderId="14" xfId="1" applyNumberFormat="1" applyFont="1" applyFill="1" applyBorder="1" applyAlignment="1">
      <alignment horizontal="right" vertical="center" wrapText="1"/>
    </xf>
    <xf numFmtId="179" fontId="5" fillId="0" borderId="36" xfId="1" applyNumberFormat="1" applyFont="1" applyFill="1" applyBorder="1" applyAlignment="1">
      <alignment horizontal="right" vertical="center" wrapText="1"/>
    </xf>
    <xf numFmtId="0" fontId="5" fillId="0" borderId="32" xfId="1" applyFont="1" applyFill="1" applyBorder="1" applyAlignment="1" applyProtection="1">
      <alignment horizontal="distributed" vertical="center"/>
    </xf>
    <xf numFmtId="179" fontId="5" fillId="0" borderId="29" xfId="1" applyNumberFormat="1" applyFont="1" applyFill="1" applyBorder="1" applyAlignment="1" applyProtection="1">
      <alignment horizontal="right" vertical="center" wrapText="1"/>
    </xf>
    <xf numFmtId="179" fontId="5" fillId="0" borderId="30" xfId="1" applyNumberFormat="1" applyFont="1" applyFill="1" applyBorder="1" applyAlignment="1" applyProtection="1">
      <alignment horizontal="right" vertical="center" wrapText="1"/>
    </xf>
    <xf numFmtId="0" fontId="5" fillId="0" borderId="33" xfId="1" applyFont="1" applyFill="1" applyBorder="1" applyAlignment="1" applyProtection="1">
      <alignment horizontal="distributed" vertical="center"/>
    </xf>
    <xf numFmtId="0" fontId="8" fillId="0" borderId="32" xfId="1" applyFont="1" applyFill="1" applyBorder="1" applyAlignment="1">
      <alignment horizontal="distributed" vertical="center"/>
    </xf>
    <xf numFmtId="179" fontId="5" fillId="0" borderId="38" xfId="1" applyNumberFormat="1" applyFont="1" applyFill="1" applyBorder="1" applyAlignment="1" applyProtection="1">
      <alignment horizontal="right" vertical="center" wrapText="1"/>
    </xf>
    <xf numFmtId="179" fontId="5" fillId="0" borderId="39" xfId="1" applyNumberFormat="1" applyFont="1" applyFill="1" applyBorder="1" applyAlignment="1" applyProtection="1">
      <alignment horizontal="right" vertical="center" wrapText="1"/>
    </xf>
    <xf numFmtId="0" fontId="1" fillId="0" borderId="40" xfId="1" applyFont="1" applyFill="1" applyBorder="1" applyAlignment="1">
      <alignment vertical="center"/>
    </xf>
    <xf numFmtId="0" fontId="6" fillId="0" borderId="0" xfId="1" applyFont="1" applyFill="1" applyBorder="1" applyAlignment="1">
      <alignment horizontal="right" vertical="center"/>
    </xf>
    <xf numFmtId="0" fontId="5" fillId="0" borderId="7" xfId="1" applyFont="1" applyFill="1" applyBorder="1" applyAlignment="1">
      <alignment horizontal="distributed" vertical="center"/>
    </xf>
    <xf numFmtId="0" fontId="1" fillId="0" borderId="32" xfId="1" applyFont="1" applyFill="1" applyBorder="1" applyAlignment="1">
      <alignment horizontal="center" vertical="center" wrapText="1"/>
    </xf>
    <xf numFmtId="0" fontId="1" fillId="0" borderId="32" xfId="1" applyFill="1" applyBorder="1" applyAlignment="1">
      <alignment horizontal="center" vertical="center"/>
    </xf>
    <xf numFmtId="0" fontId="5" fillId="0" borderId="70" xfId="1" applyFont="1" applyFill="1" applyBorder="1" applyAlignment="1">
      <alignment horizontal="distributed" vertical="center"/>
    </xf>
    <xf numFmtId="0" fontId="1" fillId="0" borderId="29" xfId="1" applyFont="1" applyFill="1" applyBorder="1" applyAlignment="1">
      <alignment vertical="center"/>
    </xf>
    <xf numFmtId="0" fontId="1" fillId="0" borderId="14" xfId="1" applyFont="1" applyFill="1" applyBorder="1" applyAlignment="1">
      <alignment vertical="center"/>
    </xf>
    <xf numFmtId="179" fontId="1" fillId="0" borderId="30" xfId="1" applyNumberFormat="1" applyFont="1" applyFill="1" applyBorder="1" applyAlignment="1">
      <alignment vertical="center"/>
    </xf>
    <xf numFmtId="179" fontId="1" fillId="0" borderId="29" xfId="1" applyNumberFormat="1" applyFill="1" applyBorder="1" applyAlignment="1">
      <alignment horizontal="right" vertical="center"/>
    </xf>
    <xf numFmtId="0" fontId="1" fillId="0" borderId="29" xfId="1" applyFill="1" applyBorder="1" applyAlignment="1">
      <alignment horizontal="right" vertical="center"/>
    </xf>
    <xf numFmtId="179" fontId="1" fillId="0" borderId="18" xfId="1" applyNumberFormat="1" applyFont="1" applyFill="1" applyBorder="1" applyAlignment="1">
      <alignment horizontal="right" vertical="center"/>
    </xf>
    <xf numFmtId="179" fontId="1" fillId="0" borderId="30" xfId="1" applyNumberFormat="1" applyFill="1" applyBorder="1" applyAlignment="1">
      <alignment horizontal="right" vertical="center"/>
    </xf>
    <xf numFmtId="179" fontId="1" fillId="0" borderId="0" xfId="1" applyNumberFormat="1" applyFill="1" applyBorder="1" applyAlignment="1">
      <alignment horizontal="right" vertical="center"/>
    </xf>
    <xf numFmtId="179" fontId="1" fillId="0" borderId="29" xfId="1" applyNumberFormat="1" applyFont="1" applyFill="1" applyBorder="1" applyAlignment="1">
      <alignment vertical="center"/>
    </xf>
    <xf numFmtId="0" fontId="6" fillId="0" borderId="0" xfId="1" applyFont="1" applyFill="1" applyBorder="1" applyAlignment="1">
      <alignment vertical="center" wrapText="1"/>
    </xf>
    <xf numFmtId="0" fontId="5" fillId="0" borderId="79" xfId="1" applyFont="1" applyFill="1" applyBorder="1" applyAlignment="1">
      <alignment horizontal="distributed" vertical="center"/>
    </xf>
    <xf numFmtId="179" fontId="1" fillId="0" borderId="38" xfId="1" applyNumberFormat="1" applyFont="1" applyFill="1" applyBorder="1" applyAlignment="1">
      <alignment horizontal="right" vertical="center"/>
    </xf>
    <xf numFmtId="179" fontId="1" fillId="0" borderId="38" xfId="1" applyNumberFormat="1" applyFill="1" applyBorder="1" applyAlignment="1">
      <alignment horizontal="right" vertical="center"/>
    </xf>
    <xf numFmtId="179" fontId="1" fillId="0" borderId="39" xfId="1" applyNumberFormat="1" applyFill="1" applyBorder="1" applyAlignment="1">
      <alignment horizontal="right" vertical="center"/>
    </xf>
    <xf numFmtId="0" fontId="5" fillId="0" borderId="2" xfId="1" applyFont="1" applyFill="1" applyBorder="1" applyAlignment="1">
      <alignment vertical="center"/>
    </xf>
    <xf numFmtId="0" fontId="5" fillId="0" borderId="5" xfId="1" applyFont="1" applyFill="1" applyBorder="1" applyAlignment="1" applyProtection="1">
      <alignment vertical="center"/>
    </xf>
    <xf numFmtId="0" fontId="5" fillId="0" borderId="7" xfId="1" applyFont="1" applyFill="1" applyBorder="1" applyAlignment="1">
      <alignment vertical="center"/>
    </xf>
    <xf numFmtId="0" fontId="5" fillId="0" borderId="10" xfId="1" applyFont="1" applyFill="1" applyBorder="1" applyAlignment="1" applyProtection="1">
      <alignment vertical="center"/>
    </xf>
    <xf numFmtId="0" fontId="5" fillId="0" borderId="32" xfId="1" applyFont="1" applyFill="1" applyBorder="1" applyAlignment="1">
      <alignment horizontal="center" vertical="center"/>
    </xf>
    <xf numFmtId="0" fontId="5" fillId="0" borderId="12" xfId="1" applyFont="1" applyFill="1" applyBorder="1" applyAlignment="1">
      <alignment vertical="center"/>
    </xf>
    <xf numFmtId="0" fontId="5" fillId="0" borderId="13" xfId="1" applyFont="1" applyFill="1" applyBorder="1" applyAlignment="1" applyProtection="1">
      <alignment vertical="center"/>
    </xf>
    <xf numFmtId="0" fontId="5" fillId="0" borderId="28" xfId="1" applyFont="1" applyFill="1" applyBorder="1" applyAlignment="1">
      <alignment vertical="center"/>
    </xf>
    <xf numFmtId="0" fontId="7" fillId="0" borderId="28" xfId="1" applyFont="1" applyFill="1" applyBorder="1" applyAlignment="1">
      <alignment vertical="center"/>
    </xf>
    <xf numFmtId="176" fontId="5" fillId="0" borderId="17" xfId="1" applyNumberFormat="1" applyFont="1" applyFill="1" applyBorder="1" applyAlignment="1">
      <alignment horizontal="right" vertical="center"/>
    </xf>
    <xf numFmtId="176" fontId="5" fillId="0" borderId="18" xfId="1" applyNumberFormat="1" applyFont="1" applyFill="1" applyBorder="1" applyAlignment="1">
      <alignment horizontal="right" vertical="center"/>
    </xf>
    <xf numFmtId="176" fontId="5" fillId="0" borderId="19" xfId="1" applyNumberFormat="1" applyFont="1" applyFill="1" applyBorder="1" applyAlignment="1">
      <alignment horizontal="right" vertical="center"/>
    </xf>
    <xf numFmtId="176" fontId="5" fillId="0" borderId="0" xfId="1" applyNumberFormat="1" applyFont="1" applyFill="1" applyBorder="1" applyAlignment="1">
      <alignment horizontal="right" vertical="center"/>
    </xf>
    <xf numFmtId="177" fontId="5" fillId="0" borderId="0" xfId="1" applyNumberFormat="1" applyFont="1" applyFill="1" applyBorder="1" applyAlignment="1">
      <alignment horizontal="right" vertical="center"/>
    </xf>
    <xf numFmtId="177" fontId="5" fillId="0" borderId="18" xfId="1" applyNumberFormat="1" applyFont="1" applyFill="1" applyBorder="1" applyAlignment="1">
      <alignment horizontal="right" vertical="center"/>
    </xf>
    <xf numFmtId="176" fontId="5" fillId="0" borderId="38" xfId="1" applyNumberFormat="1" applyFont="1" applyFill="1" applyBorder="1" applyAlignment="1">
      <alignment horizontal="right" vertical="center"/>
    </xf>
    <xf numFmtId="176" fontId="1" fillId="0" borderId="1" xfId="1" applyNumberFormat="1" applyFont="1" applyFill="1" applyBorder="1" applyAlignment="1">
      <alignment vertical="center"/>
    </xf>
    <xf numFmtId="176" fontId="5" fillId="0" borderId="1" xfId="1" applyNumberFormat="1" applyFont="1" applyFill="1" applyBorder="1" applyAlignment="1">
      <alignment horizontal="right" vertical="center"/>
    </xf>
    <xf numFmtId="177" fontId="5" fillId="0" borderId="22" xfId="1" applyNumberFormat="1" applyFont="1" applyFill="1" applyBorder="1" applyAlignment="1">
      <alignment horizontal="right" vertical="center"/>
    </xf>
    <xf numFmtId="177" fontId="5" fillId="0" borderId="23" xfId="1" applyNumberFormat="1" applyFont="1" applyFill="1" applyBorder="1" applyAlignment="1">
      <alignment horizontal="right" vertical="center"/>
    </xf>
    <xf numFmtId="0" fontId="16" fillId="0" borderId="0" xfId="1" applyFont="1" applyFill="1" applyBorder="1" applyAlignment="1" applyProtection="1">
      <alignment vertical="center"/>
    </xf>
    <xf numFmtId="0" fontId="16" fillId="0" borderId="0" xfId="1" applyFont="1" applyFill="1" applyAlignment="1" applyProtection="1">
      <alignment vertical="center"/>
    </xf>
    <xf numFmtId="0" fontId="16" fillId="0" borderId="0" xfId="1" applyFont="1" applyFill="1" applyAlignment="1">
      <alignment vertical="center"/>
    </xf>
    <xf numFmtId="0" fontId="16" fillId="0" borderId="0" xfId="1" applyFont="1" applyFill="1" applyAlignment="1" applyProtection="1">
      <alignment horizontal="left" vertical="center"/>
    </xf>
    <xf numFmtId="0" fontId="17" fillId="0" borderId="26" xfId="1" applyFont="1" applyFill="1" applyBorder="1" applyAlignment="1" applyProtection="1">
      <alignment horizontal="center" vertical="center" wrapText="1"/>
    </xf>
    <xf numFmtId="0" fontId="5" fillId="0" borderId="0" xfId="1" applyFont="1" applyFill="1" applyAlignment="1" applyProtection="1">
      <alignment vertical="center"/>
    </xf>
    <xf numFmtId="0" fontId="5" fillId="0" borderId="28" xfId="1" applyFont="1" applyFill="1" applyBorder="1" applyAlignment="1" applyProtection="1">
      <alignment vertical="center"/>
    </xf>
    <xf numFmtId="0" fontId="7" fillId="0" borderId="28" xfId="1" applyFont="1" applyFill="1" applyBorder="1" applyAlignment="1" applyProtection="1">
      <alignment vertical="center"/>
    </xf>
    <xf numFmtId="0" fontId="5" fillId="0" borderId="33" xfId="1" applyFont="1" applyFill="1" applyBorder="1" applyAlignment="1" applyProtection="1">
      <alignment horizontal="right" vertical="center"/>
    </xf>
    <xf numFmtId="38" fontId="1" fillId="0" borderId="0" xfId="1" applyNumberFormat="1" applyFont="1" applyFill="1" applyAlignment="1" applyProtection="1">
      <alignment vertical="center"/>
    </xf>
    <xf numFmtId="0" fontId="5" fillId="0" borderId="32" xfId="1" applyFont="1" applyFill="1" applyBorder="1" applyAlignment="1" applyProtection="1">
      <alignment horizontal="right" vertical="center"/>
    </xf>
    <xf numFmtId="38" fontId="5" fillId="0" borderId="32" xfId="3" applyFont="1" applyFill="1" applyBorder="1" applyAlignment="1" applyProtection="1">
      <alignment vertical="center"/>
    </xf>
    <xf numFmtId="38" fontId="5" fillId="0" borderId="33" xfId="3" applyFont="1" applyFill="1" applyBorder="1" applyAlignment="1" applyProtection="1">
      <alignment vertical="center"/>
    </xf>
    <xf numFmtId="0" fontId="1" fillId="0" borderId="19" xfId="1" applyFont="1" applyFill="1" applyBorder="1" applyAlignment="1">
      <alignment vertical="center"/>
    </xf>
    <xf numFmtId="0" fontId="5" fillId="0" borderId="0" xfId="1" applyFont="1" applyFill="1" applyBorder="1" applyAlignment="1" applyProtection="1">
      <alignment horizontal="right" vertical="center"/>
    </xf>
    <xf numFmtId="38" fontId="5" fillId="0" borderId="28" xfId="3" applyFont="1" applyFill="1" applyBorder="1" applyAlignment="1" applyProtection="1">
      <alignment vertical="center"/>
    </xf>
    <xf numFmtId="0" fontId="5" fillId="0" borderId="5" xfId="1" applyFont="1" applyFill="1" applyBorder="1" applyAlignment="1">
      <alignment horizontal="distributed" vertical="center"/>
    </xf>
    <xf numFmtId="0" fontId="5" fillId="0" borderId="5" xfId="1" applyFont="1" applyFill="1" applyBorder="1" applyAlignment="1" applyProtection="1">
      <alignment horizontal="right" vertical="center"/>
    </xf>
    <xf numFmtId="38" fontId="5" fillId="0" borderId="5" xfId="3" applyFont="1" applyFill="1" applyBorder="1" applyAlignment="1" applyProtection="1">
      <alignment horizontal="right" vertical="center"/>
    </xf>
    <xf numFmtId="38" fontId="5" fillId="0" borderId="95" xfId="3" applyFont="1" applyFill="1" applyBorder="1" applyAlignment="1" applyProtection="1">
      <alignment vertical="center"/>
    </xf>
    <xf numFmtId="0" fontId="1" fillId="0" borderId="0" xfId="1" applyFont="1" applyFill="1" applyBorder="1" applyAlignment="1">
      <alignment horizontal="center" vertical="center"/>
    </xf>
    <xf numFmtId="38" fontId="0" fillId="0" borderId="0" xfId="3" applyFont="1" applyFill="1" applyBorder="1" applyAlignment="1" applyProtection="1">
      <alignment horizontal="right" vertical="center"/>
    </xf>
    <xf numFmtId="38" fontId="16" fillId="0" borderId="0" xfId="3" applyFont="1" applyFill="1" applyBorder="1" applyAlignment="1" applyProtection="1">
      <alignment horizontal="left" vertical="center"/>
    </xf>
    <xf numFmtId="0" fontId="16" fillId="0" borderId="0" xfId="1" applyFont="1" applyFill="1" applyBorder="1" applyAlignment="1">
      <alignment horizontal="center" vertical="center"/>
    </xf>
    <xf numFmtId="38" fontId="16" fillId="0" borderId="0" xfId="3" applyFont="1" applyFill="1" applyBorder="1" applyAlignment="1" applyProtection="1">
      <alignment horizontal="right" vertical="center"/>
    </xf>
    <xf numFmtId="0" fontId="1" fillId="0" borderId="22" xfId="1" applyFont="1" applyFill="1" applyBorder="1" applyAlignment="1">
      <alignment horizontal="right" vertical="center"/>
    </xf>
    <xf numFmtId="0" fontId="1" fillId="0" borderId="1" xfId="1" applyFont="1" applyFill="1" applyBorder="1" applyAlignment="1">
      <alignment vertical="center"/>
    </xf>
    <xf numFmtId="0" fontId="1" fillId="0" borderId="23" xfId="1" applyFont="1" applyFill="1" applyBorder="1" applyAlignment="1">
      <alignment vertical="center"/>
    </xf>
    <xf numFmtId="0" fontId="5" fillId="0" borderId="16" xfId="1" applyFont="1" applyFill="1" applyBorder="1" applyAlignment="1">
      <alignment vertical="center"/>
    </xf>
    <xf numFmtId="0" fontId="5" fillId="0" borderId="17" xfId="1" applyFont="1" applyFill="1" applyBorder="1" applyAlignment="1" applyProtection="1">
      <alignment vertical="center"/>
    </xf>
    <xf numFmtId="0" fontId="5" fillId="0" borderId="28" xfId="1" applyFont="1" applyFill="1" applyBorder="1" applyAlignment="1">
      <alignment horizontal="center" vertical="center"/>
    </xf>
    <xf numFmtId="0" fontId="5" fillId="0" borderId="36" xfId="1" applyFont="1" applyFill="1" applyBorder="1" applyAlignment="1">
      <alignment horizontal="center" vertical="center"/>
    </xf>
    <xf numFmtId="177" fontId="5" fillId="0" borderId="28" xfId="1" applyNumberFormat="1" applyFont="1" applyFill="1" applyBorder="1" applyAlignment="1" applyProtection="1">
      <alignment horizontal="right" vertical="center"/>
    </xf>
    <xf numFmtId="177" fontId="5" fillId="0" borderId="36" xfId="1" applyNumberFormat="1" applyFont="1" applyFill="1" applyBorder="1" applyAlignment="1" applyProtection="1">
      <alignment horizontal="right" vertical="center"/>
    </xf>
    <xf numFmtId="177" fontId="5" fillId="0" borderId="29" xfId="1" applyNumberFormat="1" applyFont="1" applyFill="1" applyBorder="1" applyAlignment="1" applyProtection="1">
      <alignment horizontal="right" vertical="center"/>
    </xf>
    <xf numFmtId="177" fontId="5" fillId="0" borderId="30" xfId="1" applyNumberFormat="1" applyFont="1" applyFill="1" applyBorder="1" applyAlignment="1" applyProtection="1">
      <alignment horizontal="right" vertical="center"/>
    </xf>
    <xf numFmtId="0" fontId="5" fillId="0" borderId="44" xfId="1" applyFont="1" applyFill="1" applyBorder="1" applyAlignment="1" applyProtection="1">
      <alignment horizontal="distributed" vertical="center"/>
    </xf>
    <xf numFmtId="0" fontId="9" fillId="0" borderId="32" xfId="1" applyFont="1" applyFill="1" applyBorder="1" applyAlignment="1">
      <alignment horizontal="distributed" vertical="center"/>
    </xf>
    <xf numFmtId="0" fontId="5" fillId="0" borderId="28" xfId="1" applyFont="1" applyFill="1" applyBorder="1" applyAlignment="1" applyProtection="1">
      <alignment horizontal="distributed" vertical="center"/>
    </xf>
    <xf numFmtId="0" fontId="5" fillId="0" borderId="61" xfId="1" applyFont="1" applyFill="1" applyBorder="1" applyAlignment="1" applyProtection="1">
      <alignment horizontal="distributed" vertical="center"/>
    </xf>
    <xf numFmtId="0" fontId="1" fillId="0" borderId="0" xfId="1" applyFont="1" applyFill="1" applyBorder="1" applyAlignment="1">
      <alignment horizontal="right" vertical="center" wrapText="1"/>
    </xf>
    <xf numFmtId="0" fontId="1" fillId="0" borderId="24" xfId="1" applyFont="1" applyFill="1" applyBorder="1" applyAlignment="1">
      <alignment horizontal="center" vertical="center" wrapText="1"/>
    </xf>
    <xf numFmtId="0" fontId="5" fillId="0" borderId="96" xfId="1" applyFont="1" applyFill="1" applyBorder="1" applyAlignment="1">
      <alignment horizontal="center" vertical="center" wrapText="1"/>
    </xf>
    <xf numFmtId="0" fontId="5" fillId="0" borderId="97" xfId="1" applyFont="1" applyFill="1" applyBorder="1" applyAlignment="1">
      <alignment horizontal="center" vertical="center" wrapText="1"/>
    </xf>
    <xf numFmtId="177" fontId="1" fillId="0" borderId="16" xfId="1" applyNumberFormat="1" applyFont="1" applyFill="1" applyBorder="1" applyAlignment="1">
      <alignment horizontal="right" vertical="center"/>
    </xf>
    <xf numFmtId="178" fontId="1" fillId="0" borderId="34" xfId="1" applyNumberFormat="1" applyFont="1" applyFill="1" applyBorder="1" applyAlignment="1" applyProtection="1">
      <alignment horizontal="distributed" vertical="center" wrapText="1"/>
    </xf>
    <xf numFmtId="177" fontId="1" fillId="0" borderId="28" xfId="1" applyNumberFormat="1" applyFill="1" applyBorder="1" applyAlignment="1">
      <alignment vertical="center"/>
    </xf>
    <xf numFmtId="177" fontId="1" fillId="0" borderId="0" xfId="1" applyNumberFormat="1" applyFill="1" applyBorder="1" applyAlignment="1">
      <alignment vertical="center"/>
    </xf>
    <xf numFmtId="177" fontId="1" fillId="0" borderId="19" xfId="1" applyNumberFormat="1" applyFill="1" applyBorder="1" applyAlignment="1">
      <alignment vertical="center"/>
    </xf>
    <xf numFmtId="178" fontId="1" fillId="0" borderId="69" xfId="1" applyNumberFormat="1" applyFont="1" applyFill="1" applyBorder="1" applyAlignment="1" applyProtection="1">
      <alignment horizontal="distributed" vertical="center" wrapText="1"/>
    </xf>
    <xf numFmtId="177" fontId="1" fillId="0" borderId="29" xfId="1" applyNumberFormat="1" applyFill="1" applyBorder="1" applyAlignment="1">
      <alignment vertical="center"/>
    </xf>
    <xf numFmtId="178" fontId="1" fillId="0" borderId="11" xfId="1" applyNumberFormat="1" applyFont="1" applyFill="1" applyBorder="1" applyAlignment="1" applyProtection="1">
      <alignment horizontal="distributed" vertical="center" wrapText="1"/>
    </xf>
    <xf numFmtId="178" fontId="1" fillId="0" borderId="15" xfId="1" applyNumberFormat="1" applyFont="1" applyFill="1" applyBorder="1" applyAlignment="1" applyProtection="1">
      <alignment horizontal="distributed" vertical="center" wrapText="1"/>
    </xf>
    <xf numFmtId="178" fontId="1" fillId="0" borderId="72" xfId="1" applyNumberFormat="1" applyFont="1" applyFill="1" applyBorder="1" applyAlignment="1" applyProtection="1">
      <alignment horizontal="distributed" vertical="center" wrapText="1"/>
    </xf>
    <xf numFmtId="177" fontId="1" fillId="0" borderId="29" xfId="1" applyNumberFormat="1" applyFill="1" applyBorder="1" applyAlignment="1">
      <alignment horizontal="right" vertical="center"/>
    </xf>
    <xf numFmtId="177" fontId="1" fillId="0" borderId="0" xfId="1" applyNumberFormat="1" applyFont="1" applyFill="1" applyBorder="1" applyAlignment="1">
      <alignment vertical="center"/>
    </xf>
    <xf numFmtId="177" fontId="1" fillId="0" borderId="19" xfId="1" applyNumberFormat="1" applyFont="1" applyFill="1" applyBorder="1" applyAlignment="1" applyProtection="1">
      <alignment horizontal="right" vertical="center"/>
    </xf>
    <xf numFmtId="177" fontId="1" fillId="0" borderId="0" xfId="1" applyNumberFormat="1" applyFont="1" applyFill="1" applyBorder="1" applyAlignment="1">
      <alignment horizontal="right" vertical="center"/>
    </xf>
    <xf numFmtId="177" fontId="1" fillId="0" borderId="20" xfId="1" applyNumberFormat="1" applyFont="1" applyFill="1" applyBorder="1" applyAlignment="1">
      <alignment horizontal="right" vertical="center"/>
    </xf>
    <xf numFmtId="177" fontId="1" fillId="0" borderId="38" xfId="1" applyNumberFormat="1" applyFill="1" applyBorder="1" applyAlignment="1">
      <alignment vertical="center"/>
    </xf>
    <xf numFmtId="177" fontId="1" fillId="0" borderId="1" xfId="1" applyNumberFormat="1" applyFont="1" applyFill="1" applyBorder="1" applyAlignment="1" applyProtection="1">
      <alignment horizontal="right" vertical="center"/>
    </xf>
    <xf numFmtId="177" fontId="1" fillId="0" borderId="1" xfId="1" applyNumberFormat="1" applyFill="1" applyBorder="1" applyAlignment="1">
      <alignment vertical="center"/>
    </xf>
    <xf numFmtId="177" fontId="1" fillId="0" borderId="23" xfId="1" applyNumberFormat="1" applyFill="1" applyBorder="1" applyAlignment="1">
      <alignment vertical="center"/>
    </xf>
    <xf numFmtId="0" fontId="6" fillId="0" borderId="0" xfId="1" applyFont="1" applyFill="1" applyBorder="1" applyAlignment="1">
      <alignment horizontal="left" vertical="center"/>
    </xf>
    <xf numFmtId="0" fontId="1" fillId="0" borderId="0" xfId="1" applyFill="1" applyBorder="1" applyAlignment="1">
      <alignment horizontal="distributed" vertical="center"/>
    </xf>
    <xf numFmtId="0" fontId="6" fillId="0" borderId="0" xfId="1" applyFont="1" applyFill="1" applyAlignment="1">
      <alignment vertical="center"/>
    </xf>
    <xf numFmtId="0" fontId="6" fillId="0" borderId="87" xfId="1" applyFont="1" applyFill="1" applyBorder="1" applyAlignment="1" applyProtection="1">
      <alignment horizontal="center" vertical="center" wrapText="1"/>
    </xf>
    <xf numFmtId="0" fontId="6" fillId="0" borderId="97" xfId="1" applyFont="1" applyFill="1" applyBorder="1" applyAlignment="1" applyProtection="1">
      <alignment horizontal="center" vertical="center" wrapText="1"/>
    </xf>
    <xf numFmtId="0" fontId="6" fillId="0" borderId="0" xfId="1" applyFont="1" applyFill="1" applyBorder="1" applyAlignment="1" applyProtection="1">
      <alignment horizontal="center" vertical="center" wrapText="1"/>
    </xf>
    <xf numFmtId="0" fontId="6" fillId="0" borderId="12" xfId="1" applyFont="1" applyFill="1" applyBorder="1" applyAlignment="1">
      <alignment horizontal="center" vertical="center"/>
    </xf>
    <xf numFmtId="0" fontId="1" fillId="0" borderId="49" xfId="1" applyFill="1" applyBorder="1" applyAlignment="1">
      <alignment horizontal="center" vertical="center"/>
    </xf>
    <xf numFmtId="0" fontId="1" fillId="0" borderId="13" xfId="1" applyFill="1" applyBorder="1" applyAlignment="1">
      <alignment horizontal="center" vertical="center"/>
    </xf>
    <xf numFmtId="0" fontId="5" fillId="0" borderId="17" xfId="1" applyFont="1" applyFill="1" applyBorder="1" applyAlignment="1" applyProtection="1">
      <alignment horizontal="right" vertical="center" wrapText="1"/>
    </xf>
    <xf numFmtId="0" fontId="6" fillId="0" borderId="0" xfId="1" applyFont="1" applyFill="1" applyBorder="1" applyAlignment="1" applyProtection="1">
      <alignment horizontal="center" vertical="center"/>
    </xf>
    <xf numFmtId="0" fontId="1" fillId="0" borderId="0" xfId="1" applyFill="1" applyBorder="1" applyAlignment="1">
      <alignment horizontal="center" vertical="center"/>
    </xf>
    <xf numFmtId="0" fontId="1" fillId="0" borderId="17" xfId="1" applyFill="1" applyBorder="1" applyAlignment="1">
      <alignment horizontal="center" vertical="center"/>
    </xf>
    <xf numFmtId="0" fontId="1" fillId="0" borderId="30" xfId="1" applyFont="1" applyFill="1" applyBorder="1" applyAlignment="1" applyProtection="1">
      <alignment horizontal="right" vertical="center" wrapText="1"/>
    </xf>
    <xf numFmtId="0" fontId="5" fillId="0" borderId="0" xfId="1" applyFont="1" applyFill="1" applyBorder="1" applyAlignment="1" applyProtection="1">
      <alignment horizontal="right" vertical="center" wrapText="1"/>
    </xf>
    <xf numFmtId="177" fontId="1" fillId="0" borderId="17" xfId="1" applyNumberFormat="1" applyFont="1" applyFill="1" applyBorder="1" applyAlignment="1" applyProtection="1">
      <alignment horizontal="right" vertical="center"/>
    </xf>
    <xf numFmtId="176" fontId="6" fillId="0" borderId="0" xfId="1" applyNumberFormat="1" applyFont="1" applyFill="1" applyBorder="1" applyAlignment="1" applyProtection="1">
      <alignment vertical="center"/>
    </xf>
    <xf numFmtId="0" fontId="6" fillId="0" borderId="17" xfId="1" applyFont="1" applyFill="1" applyBorder="1" applyAlignment="1" applyProtection="1">
      <alignment horizontal="distributed" vertical="center"/>
    </xf>
    <xf numFmtId="177" fontId="1" fillId="0" borderId="30" xfId="1" applyNumberFormat="1" applyFont="1" applyFill="1" applyBorder="1" applyAlignment="1" applyProtection="1">
      <alignment horizontal="right" vertical="center"/>
    </xf>
    <xf numFmtId="176" fontId="5" fillId="0" borderId="0" xfId="1" applyNumberFormat="1" applyFont="1" applyFill="1" applyBorder="1" applyAlignment="1" applyProtection="1">
      <alignment horizontal="right" vertical="center"/>
    </xf>
    <xf numFmtId="0" fontId="6" fillId="0" borderId="16" xfId="1" applyFont="1" applyFill="1" applyBorder="1" applyAlignment="1">
      <alignment horizontal="distributed" vertical="center"/>
    </xf>
    <xf numFmtId="0" fontId="6" fillId="0" borderId="0" xfId="1" applyFont="1" applyFill="1" applyBorder="1" applyAlignment="1">
      <alignment horizontal="distributed" vertical="center"/>
    </xf>
    <xf numFmtId="0" fontId="6" fillId="0" borderId="17" xfId="1" applyFont="1" applyFill="1" applyBorder="1" applyAlignment="1">
      <alignment horizontal="distributed" vertical="center"/>
    </xf>
    <xf numFmtId="0" fontId="6" fillId="0" borderId="16" xfId="1" applyFont="1" applyFill="1" applyBorder="1" applyAlignment="1">
      <alignment vertical="center"/>
    </xf>
    <xf numFmtId="0" fontId="6" fillId="0" borderId="16" xfId="1" applyFont="1" applyFill="1" applyBorder="1" applyAlignment="1">
      <alignment vertical="top" textRotation="90"/>
    </xf>
    <xf numFmtId="177" fontId="1" fillId="0" borderId="17" xfId="1" applyNumberFormat="1" applyFont="1" applyFill="1" applyBorder="1" applyAlignment="1">
      <alignment horizontal="right" vertical="center"/>
    </xf>
    <xf numFmtId="176" fontId="6" fillId="0" borderId="0" xfId="1" applyNumberFormat="1" applyFont="1" applyFill="1" applyBorder="1" applyAlignment="1" applyProtection="1">
      <alignment horizontal="right" vertical="center"/>
    </xf>
    <xf numFmtId="177" fontId="1" fillId="0" borderId="17" xfId="1" applyNumberFormat="1" applyFont="1" applyFill="1" applyBorder="1" applyAlignment="1">
      <alignment vertical="center"/>
    </xf>
    <xf numFmtId="0" fontId="6" fillId="0" borderId="17" xfId="1" applyFont="1" applyFill="1" applyBorder="1" applyAlignment="1" applyProtection="1">
      <alignment horizontal="distributed" vertical="center" wrapText="1"/>
    </xf>
    <xf numFmtId="176" fontId="6" fillId="0" borderId="0" xfId="1" applyNumberFormat="1" applyFont="1" applyFill="1" applyBorder="1" applyAlignment="1" applyProtection="1">
      <alignment horizontal="distributed" vertical="center"/>
    </xf>
    <xf numFmtId="0" fontId="1" fillId="0" borderId="17" xfId="1" applyFont="1" applyFill="1" applyBorder="1" applyAlignment="1">
      <alignment vertical="center"/>
    </xf>
    <xf numFmtId="177" fontId="5" fillId="0" borderId="17" xfId="1" applyNumberFormat="1" applyFont="1" applyFill="1" applyBorder="1" applyAlignment="1" applyProtection="1">
      <alignment horizontal="right" vertical="center"/>
    </xf>
    <xf numFmtId="0" fontId="6" fillId="0" borderId="16" xfId="1" applyFont="1" applyFill="1" applyBorder="1" applyAlignment="1" applyProtection="1">
      <alignment horizontal="left" vertical="center"/>
    </xf>
    <xf numFmtId="0" fontId="6" fillId="0" borderId="0" xfId="1" applyFont="1" applyFill="1" applyBorder="1" applyAlignment="1" applyProtection="1">
      <alignment horizontal="left" vertical="center"/>
    </xf>
    <xf numFmtId="176" fontId="1" fillId="0" borderId="30" xfId="1" applyNumberFormat="1" applyFont="1" applyFill="1" applyBorder="1" applyAlignment="1" applyProtection="1">
      <alignment horizontal="right" vertical="center"/>
    </xf>
    <xf numFmtId="0" fontId="1" fillId="0" borderId="20" xfId="1" applyFont="1" applyFill="1" applyBorder="1" applyAlignment="1">
      <alignment vertical="center"/>
    </xf>
    <xf numFmtId="0" fontId="1" fillId="0" borderId="21" xfId="1" applyFont="1" applyFill="1" applyBorder="1" applyAlignment="1">
      <alignment vertical="center"/>
    </xf>
    <xf numFmtId="176" fontId="5" fillId="0" borderId="21" xfId="1" applyNumberFormat="1" applyFont="1" applyFill="1" applyBorder="1" applyAlignment="1" applyProtection="1">
      <alignment horizontal="right" vertical="center"/>
    </xf>
    <xf numFmtId="176" fontId="1" fillId="0" borderId="39" xfId="1" applyNumberFormat="1" applyFont="1" applyFill="1" applyBorder="1" applyAlignment="1" applyProtection="1">
      <alignment horizontal="right" vertical="center"/>
    </xf>
    <xf numFmtId="176" fontId="1" fillId="0" borderId="0" xfId="1" applyNumberFormat="1" applyFont="1" applyFill="1" applyAlignment="1">
      <alignment vertical="center" wrapText="1"/>
    </xf>
    <xf numFmtId="176" fontId="1" fillId="0" borderId="2" xfId="1" applyNumberFormat="1" applyFont="1" applyFill="1" applyBorder="1" applyAlignment="1" applyProtection="1">
      <alignment vertical="center" wrapText="1"/>
    </xf>
    <xf numFmtId="176" fontId="1" fillId="0" borderId="16" xfId="1" applyNumberFormat="1" applyFont="1" applyFill="1" applyBorder="1" applyAlignment="1" applyProtection="1">
      <alignment horizontal="center" vertical="center" wrapText="1"/>
    </xf>
    <xf numFmtId="176" fontId="1" fillId="0" borderId="7" xfId="1" applyNumberFormat="1" applyFont="1" applyFill="1" applyBorder="1" applyAlignment="1" applyProtection="1">
      <alignment vertical="center" wrapText="1"/>
    </xf>
    <xf numFmtId="176" fontId="1" fillId="0" borderId="16" xfId="1" applyNumberFormat="1" applyFont="1" applyFill="1" applyBorder="1" applyAlignment="1" applyProtection="1">
      <alignment vertical="center"/>
    </xf>
    <xf numFmtId="176" fontId="1" fillId="0" borderId="16" xfId="1" applyNumberFormat="1" applyFont="1" applyFill="1" applyBorder="1" applyAlignment="1" applyProtection="1">
      <alignment horizontal="center" vertical="center"/>
    </xf>
    <xf numFmtId="177" fontId="1" fillId="0" borderId="18" xfId="1" applyNumberFormat="1" applyFont="1" applyFill="1" applyBorder="1" applyAlignment="1" applyProtection="1">
      <alignment horizontal="right" vertical="center"/>
    </xf>
    <xf numFmtId="176" fontId="1" fillId="0" borderId="16" xfId="1" applyNumberFormat="1" applyFont="1" applyFill="1" applyBorder="1" applyAlignment="1" applyProtection="1">
      <alignment horizontal="distributed" vertical="center"/>
    </xf>
    <xf numFmtId="177" fontId="1" fillId="0" borderId="18" xfId="1" applyNumberFormat="1" applyFill="1" applyBorder="1" applyAlignment="1" applyProtection="1">
      <alignment horizontal="right" vertical="center"/>
    </xf>
    <xf numFmtId="177" fontId="1" fillId="0" borderId="30" xfId="1" applyNumberFormat="1" applyFill="1" applyBorder="1" applyAlignment="1" applyProtection="1">
      <alignment horizontal="right" vertical="center"/>
    </xf>
    <xf numFmtId="176" fontId="1" fillId="0" borderId="20" xfId="1" applyNumberFormat="1" applyFont="1" applyFill="1" applyBorder="1" applyAlignment="1" applyProtection="1">
      <alignment horizontal="distributed" vertical="center"/>
    </xf>
    <xf numFmtId="176" fontId="1" fillId="0" borderId="22" xfId="1" applyNumberFormat="1" applyFont="1" applyFill="1" applyBorder="1" applyAlignment="1" applyProtection="1">
      <alignment horizontal="right" vertical="center"/>
    </xf>
    <xf numFmtId="176" fontId="1" fillId="0" borderId="2" xfId="1" applyNumberFormat="1" applyFont="1" applyFill="1" applyBorder="1" applyAlignment="1" applyProtection="1">
      <alignment vertical="center"/>
    </xf>
    <xf numFmtId="176" fontId="1" fillId="0" borderId="32" xfId="1" applyNumberFormat="1" applyFont="1" applyFill="1" applyBorder="1" applyAlignment="1" applyProtection="1">
      <alignment horizontal="center" vertical="center" wrapText="1"/>
    </xf>
    <xf numFmtId="176" fontId="1" fillId="0" borderId="0" xfId="1" applyNumberFormat="1" applyFont="1" applyFill="1" applyBorder="1" applyAlignment="1">
      <alignment horizontal="center" vertical="center"/>
    </xf>
    <xf numFmtId="176" fontId="1" fillId="0" borderId="54" xfId="1" applyNumberFormat="1" applyFont="1" applyFill="1" applyBorder="1" applyAlignment="1">
      <alignment horizontal="center" vertical="center"/>
    </xf>
    <xf numFmtId="176" fontId="6" fillId="0" borderId="28" xfId="1" applyNumberFormat="1" applyFont="1" applyFill="1" applyBorder="1" applyAlignment="1" applyProtection="1">
      <alignment horizontal="center" vertical="center" wrapText="1"/>
    </xf>
    <xf numFmtId="176" fontId="19" fillId="0" borderId="33" xfId="1" applyNumberFormat="1" applyFont="1" applyFill="1" applyBorder="1" applyAlignment="1">
      <alignment horizontal="center" vertical="center" wrapText="1"/>
    </xf>
    <xf numFmtId="176" fontId="6" fillId="0" borderId="14" xfId="1" applyNumberFormat="1" applyFont="1" applyFill="1" applyBorder="1" applyAlignment="1">
      <alignment horizontal="center" vertical="center" wrapText="1"/>
    </xf>
    <xf numFmtId="177" fontId="1" fillId="0" borderId="82" xfId="1" applyNumberFormat="1" applyFont="1" applyFill="1" applyBorder="1" applyAlignment="1" applyProtection="1">
      <alignment horizontal="right" vertical="center"/>
    </xf>
    <xf numFmtId="177" fontId="1" fillId="0" borderId="51" xfId="1" applyNumberFormat="1" applyFont="1" applyFill="1" applyBorder="1" applyAlignment="1" applyProtection="1">
      <alignment horizontal="right" vertical="center"/>
    </xf>
    <xf numFmtId="177" fontId="1" fillId="0" borderId="29" xfId="3" applyNumberFormat="1" applyFont="1" applyFill="1" applyBorder="1" applyAlignment="1">
      <alignment vertical="center"/>
    </xf>
    <xf numFmtId="177" fontId="1" fillId="0" borderId="29" xfId="1" applyNumberFormat="1" applyFont="1" applyFill="1" applyBorder="1" applyAlignment="1">
      <alignment vertical="center"/>
    </xf>
    <xf numFmtId="177" fontId="1" fillId="0" borderId="18" xfId="3" applyNumberFormat="1" applyFont="1" applyFill="1" applyBorder="1" applyAlignment="1">
      <alignment vertical="center"/>
    </xf>
    <xf numFmtId="177" fontId="1" fillId="0" borderId="18" xfId="1" applyNumberFormat="1" applyFont="1" applyFill="1" applyBorder="1" applyAlignment="1">
      <alignment vertical="center"/>
    </xf>
    <xf numFmtId="177" fontId="1" fillId="0" borderId="18" xfId="3" applyNumberFormat="1" applyFont="1" applyFill="1" applyBorder="1" applyAlignment="1" applyProtection="1">
      <alignment horizontal="right" vertical="center"/>
    </xf>
    <xf numFmtId="177" fontId="1" fillId="0" borderId="29" xfId="3" applyNumberFormat="1" applyFont="1" applyFill="1" applyBorder="1" applyAlignment="1" applyProtection="1">
      <alignment horizontal="right" vertical="center"/>
    </xf>
    <xf numFmtId="177" fontId="1" fillId="0" borderId="60" xfId="1" applyNumberFormat="1" applyFont="1" applyFill="1" applyBorder="1" applyAlignment="1" applyProtection="1">
      <alignment horizontal="right" vertical="center"/>
    </xf>
    <xf numFmtId="177" fontId="1" fillId="0" borderId="60" xfId="1" applyNumberFormat="1" applyFill="1" applyBorder="1" applyAlignment="1" applyProtection="1">
      <alignment horizontal="right" vertical="center"/>
    </xf>
    <xf numFmtId="176" fontId="1" fillId="0" borderId="62" xfId="1" applyNumberFormat="1" applyFont="1" applyFill="1" applyBorder="1" applyAlignment="1" applyProtection="1">
      <alignment horizontal="right" vertical="center"/>
    </xf>
    <xf numFmtId="176" fontId="14" fillId="0" borderId="0" xfId="1" applyNumberFormat="1" applyFont="1" applyFill="1" applyAlignment="1" applyProtection="1">
      <alignment horizontal="left" vertical="center"/>
    </xf>
    <xf numFmtId="176" fontId="14" fillId="0" borderId="0" xfId="1" applyNumberFormat="1" applyFont="1" applyFill="1" applyBorder="1" applyAlignment="1" applyProtection="1">
      <alignment horizontal="right" vertical="center"/>
    </xf>
    <xf numFmtId="176" fontId="1" fillId="0" borderId="0" xfId="1" applyNumberFormat="1" applyFont="1" applyFill="1" applyAlignment="1" applyProtection="1">
      <alignment horizontal="left" vertical="center"/>
    </xf>
    <xf numFmtId="176" fontId="1" fillId="0" borderId="0" xfId="1" applyNumberFormat="1" applyFont="1" applyFill="1" applyBorder="1" applyAlignment="1">
      <alignment horizontal="right" vertical="center"/>
    </xf>
    <xf numFmtId="176" fontId="1" fillId="0" borderId="40" xfId="1" applyNumberFormat="1" applyFont="1" applyFill="1" applyBorder="1" applyAlignment="1">
      <alignment vertical="center" wrapText="1"/>
    </xf>
    <xf numFmtId="176" fontId="1" fillId="0" borderId="0" xfId="1" applyNumberFormat="1" applyFont="1" applyFill="1" applyBorder="1" applyAlignment="1">
      <alignment horizontal="center" vertical="center" wrapText="1"/>
    </xf>
    <xf numFmtId="176" fontId="1" fillId="0" borderId="44" xfId="1" applyNumberFormat="1" applyFont="1" applyFill="1" applyBorder="1" applyAlignment="1">
      <alignment vertical="center" wrapText="1"/>
    </xf>
    <xf numFmtId="176" fontId="1" fillId="0" borderId="32" xfId="1" applyNumberFormat="1" applyFont="1" applyFill="1" applyBorder="1" applyAlignment="1">
      <alignment horizontal="center" vertical="center" wrapText="1"/>
    </xf>
    <xf numFmtId="176" fontId="5" fillId="0" borderId="0" xfId="1" applyNumberFormat="1" applyFont="1" applyFill="1" applyBorder="1" applyAlignment="1">
      <alignment horizontal="center" vertical="center" wrapText="1"/>
    </xf>
    <xf numFmtId="176" fontId="1" fillId="0" borderId="35" xfId="1" applyNumberFormat="1" applyFont="1" applyFill="1" applyBorder="1" applyAlignment="1">
      <alignment vertical="center"/>
    </xf>
    <xf numFmtId="176" fontId="1" fillId="0" borderId="17" xfId="1" applyNumberFormat="1" applyFont="1" applyFill="1" applyBorder="1" applyAlignment="1">
      <alignment horizontal="center" vertical="center"/>
    </xf>
    <xf numFmtId="177" fontId="1" fillId="0" borderId="28" xfId="1" applyNumberFormat="1" applyFont="1" applyFill="1" applyBorder="1" applyAlignment="1">
      <alignment horizontal="center" vertical="center" wrapText="1"/>
    </xf>
    <xf numFmtId="177" fontId="1" fillId="0" borderId="49" xfId="1" applyNumberFormat="1" applyFont="1" applyFill="1" applyBorder="1" applyAlignment="1">
      <alignment horizontal="center" vertical="center" wrapText="1"/>
    </xf>
    <xf numFmtId="177" fontId="1" fillId="0" borderId="30" xfId="1" applyNumberFormat="1" applyFont="1" applyFill="1" applyBorder="1" applyAlignment="1">
      <alignment horizontal="center" vertical="center" wrapText="1"/>
    </xf>
    <xf numFmtId="176" fontId="1" fillId="0" borderId="42" xfId="1" applyNumberFormat="1" applyFont="1" applyFill="1" applyBorder="1" applyAlignment="1" applyProtection="1">
      <alignment horizontal="center" vertical="center"/>
    </xf>
    <xf numFmtId="176" fontId="1" fillId="0" borderId="42" xfId="1" applyNumberFormat="1" applyFont="1" applyFill="1" applyBorder="1" applyAlignment="1" applyProtection="1">
      <alignment horizontal="distributed" vertical="center"/>
    </xf>
    <xf numFmtId="177" fontId="1" fillId="0" borderId="30" xfId="1" applyNumberFormat="1" applyFont="1" applyFill="1" applyBorder="1" applyAlignment="1">
      <alignment horizontal="right" vertical="center"/>
    </xf>
    <xf numFmtId="176" fontId="1" fillId="0" borderId="37" xfId="1" applyNumberFormat="1" applyFont="1" applyFill="1" applyBorder="1" applyAlignment="1">
      <alignment vertical="center"/>
    </xf>
    <xf numFmtId="176" fontId="5" fillId="0" borderId="21" xfId="1" applyNumberFormat="1" applyFont="1" applyFill="1" applyBorder="1" applyAlignment="1">
      <alignment horizontal="right" vertical="center"/>
    </xf>
    <xf numFmtId="177" fontId="5" fillId="0" borderId="38" xfId="1" applyNumberFormat="1" applyFont="1" applyFill="1" applyBorder="1" applyAlignment="1" applyProtection="1">
      <alignment horizontal="right" vertical="center"/>
    </xf>
    <xf numFmtId="177" fontId="5" fillId="0" borderId="1" xfId="1" applyNumberFormat="1" applyFont="1" applyFill="1" applyBorder="1" applyAlignment="1">
      <alignment horizontal="right" vertical="center"/>
    </xf>
    <xf numFmtId="177" fontId="5" fillId="0" borderId="39" xfId="1" applyNumberFormat="1" applyFont="1" applyFill="1" applyBorder="1" applyAlignment="1" applyProtection="1">
      <alignment horizontal="right" vertical="center"/>
    </xf>
    <xf numFmtId="176" fontId="6" fillId="0" borderId="0" xfId="1" applyNumberFormat="1" applyFont="1" applyFill="1" applyAlignment="1" applyProtection="1">
      <alignment horizontal="left" vertical="center"/>
    </xf>
    <xf numFmtId="176" fontId="1" fillId="0" borderId="0" xfId="1" applyNumberFormat="1" applyFont="1" applyFill="1" applyAlignment="1" applyProtection="1">
      <alignment vertical="center"/>
    </xf>
    <xf numFmtId="176" fontId="6" fillId="0" borderId="32" xfId="1" applyNumberFormat="1" applyFont="1" applyFill="1" applyBorder="1" applyAlignment="1">
      <alignment horizontal="center" vertical="center" wrapText="1"/>
    </xf>
    <xf numFmtId="176" fontId="1" fillId="0" borderId="32" xfId="1" applyNumberFormat="1" applyFont="1" applyFill="1" applyBorder="1" applyAlignment="1">
      <alignment horizontal="center" vertical="center" shrinkToFit="1"/>
    </xf>
    <xf numFmtId="176" fontId="1" fillId="0" borderId="54" xfId="1" applyNumberFormat="1" applyFont="1" applyFill="1" applyBorder="1" applyAlignment="1">
      <alignment horizontal="center" vertical="center" wrapText="1"/>
    </xf>
    <xf numFmtId="176" fontId="1" fillId="0" borderId="56" xfId="1" applyNumberFormat="1" applyFont="1" applyFill="1" applyBorder="1" applyAlignment="1">
      <alignment horizontal="center" vertical="center" wrapText="1"/>
    </xf>
    <xf numFmtId="176" fontId="1" fillId="0" borderId="42" xfId="1" applyNumberFormat="1" applyFont="1" applyFill="1" applyBorder="1" applyAlignment="1">
      <alignment vertical="center"/>
    </xf>
    <xf numFmtId="177" fontId="1" fillId="0" borderId="29" xfId="1" applyNumberFormat="1" applyFont="1" applyFill="1" applyBorder="1" applyAlignment="1">
      <alignment horizontal="center" vertical="center" wrapText="1"/>
    </xf>
    <xf numFmtId="177" fontId="1" fillId="0" borderId="17" xfId="1" applyNumberFormat="1" applyFont="1" applyFill="1" applyBorder="1" applyAlignment="1">
      <alignment horizontal="center" vertical="center" wrapText="1"/>
    </xf>
    <xf numFmtId="177" fontId="1" fillId="0" borderId="0" xfId="1" applyNumberFormat="1" applyFont="1" applyFill="1" applyBorder="1" applyAlignment="1">
      <alignment horizontal="center" vertical="center" wrapText="1"/>
    </xf>
    <xf numFmtId="177" fontId="1" fillId="0" borderId="36" xfId="1" applyNumberFormat="1" applyFont="1" applyFill="1" applyBorder="1" applyAlignment="1">
      <alignment horizontal="center" vertical="center" wrapText="1"/>
    </xf>
    <xf numFmtId="177" fontId="1" fillId="0" borderId="38" xfId="1" applyNumberFormat="1" applyFont="1" applyFill="1" applyBorder="1" applyAlignment="1">
      <alignment horizontal="right" vertical="center"/>
    </xf>
    <xf numFmtId="177" fontId="1" fillId="0" borderId="38" xfId="1" applyNumberFormat="1" applyFont="1" applyFill="1" applyBorder="1" applyAlignment="1" applyProtection="1">
      <alignment horizontal="right" vertical="center"/>
    </xf>
    <xf numFmtId="177" fontId="1" fillId="0" borderId="21" xfId="1" applyNumberFormat="1" applyFont="1" applyFill="1" applyBorder="1" applyAlignment="1">
      <alignment horizontal="right" vertical="center"/>
    </xf>
    <xf numFmtId="177" fontId="1" fillId="0" borderId="22" xfId="1" applyNumberFormat="1" applyFont="1" applyFill="1" applyBorder="1" applyAlignment="1" applyProtection="1">
      <alignment horizontal="right" vertical="center"/>
    </xf>
    <xf numFmtId="177" fontId="1" fillId="0" borderId="39" xfId="1" applyNumberFormat="1" applyFont="1" applyFill="1" applyBorder="1" applyAlignment="1">
      <alignment horizontal="right" vertical="center"/>
    </xf>
    <xf numFmtId="0" fontId="1" fillId="0" borderId="0" xfId="6" applyFont="1" applyFill="1" applyAlignment="1">
      <alignment vertical="center"/>
    </xf>
    <xf numFmtId="0" fontId="20" fillId="0" borderId="0" xfId="6" applyFont="1" applyFill="1" applyAlignment="1" applyProtection="1">
      <alignment horizontal="left" vertical="center"/>
    </xf>
    <xf numFmtId="0" fontId="1" fillId="0" borderId="0" xfId="6" applyFont="1" applyFill="1" applyAlignment="1">
      <alignment horizontal="center" vertical="center"/>
    </xf>
    <xf numFmtId="0" fontId="1" fillId="0" borderId="0" xfId="6" applyFont="1" applyFill="1" applyBorder="1" applyAlignment="1" applyProtection="1">
      <alignment horizontal="left" vertical="center"/>
    </xf>
    <xf numFmtId="0" fontId="1" fillId="0" borderId="0" xfId="6" applyFont="1" applyFill="1" applyBorder="1" applyAlignment="1">
      <alignment vertical="center"/>
    </xf>
    <xf numFmtId="0" fontId="1" fillId="0" borderId="2" xfId="6" applyFont="1" applyFill="1" applyBorder="1" applyAlignment="1">
      <alignment vertical="center"/>
    </xf>
    <xf numFmtId="0" fontId="21" fillId="0" borderId="3" xfId="6" applyFont="1" applyFill="1" applyBorder="1" applyAlignment="1" applyProtection="1">
      <alignment horizontal="center" vertical="center"/>
    </xf>
    <xf numFmtId="0" fontId="1" fillId="0" borderId="16" xfId="6" applyFont="1" applyFill="1" applyBorder="1" applyAlignment="1">
      <alignment vertical="center"/>
    </xf>
    <xf numFmtId="0" fontId="1" fillId="0" borderId="7" xfId="6" applyFont="1" applyFill="1" applyBorder="1" applyAlignment="1">
      <alignment vertical="center"/>
    </xf>
    <xf numFmtId="0" fontId="21" fillId="0" borderId="8" xfId="6" applyFont="1" applyFill="1" applyBorder="1" applyAlignment="1" applyProtection="1">
      <alignment horizontal="center" vertical="center"/>
    </xf>
    <xf numFmtId="0" fontId="21" fillId="0" borderId="32" xfId="6" applyFont="1" applyFill="1" applyBorder="1" applyAlignment="1" applyProtection="1">
      <alignment horizontal="center" vertical="center"/>
    </xf>
    <xf numFmtId="0" fontId="21" fillId="0" borderId="56" xfId="6" applyFont="1" applyFill="1" applyBorder="1" applyAlignment="1" applyProtection="1">
      <alignment horizontal="center" vertical="center"/>
    </xf>
    <xf numFmtId="179" fontId="21" fillId="0" borderId="28" xfId="6" applyNumberFormat="1" applyFont="1" applyFill="1" applyBorder="1" applyAlignment="1" applyProtection="1">
      <alignment horizontal="right" vertical="center" wrapText="1"/>
    </xf>
    <xf numFmtId="179" fontId="21" fillId="0" borderId="49" xfId="6" applyNumberFormat="1" applyFont="1" applyFill="1" applyBorder="1" applyAlignment="1" applyProtection="1">
      <alignment horizontal="right" vertical="center" wrapText="1"/>
    </xf>
    <xf numFmtId="179" fontId="21" fillId="0" borderId="13" xfId="6" applyNumberFormat="1" applyFont="1" applyFill="1" applyBorder="1" applyAlignment="1" applyProtection="1">
      <alignment horizontal="right" vertical="center" wrapText="1"/>
    </xf>
    <xf numFmtId="179" fontId="21" fillId="0" borderId="14" xfId="6" applyNumberFormat="1" applyFont="1" applyFill="1" applyBorder="1" applyAlignment="1" applyProtection="1">
      <alignment horizontal="right" vertical="center" wrapText="1"/>
    </xf>
    <xf numFmtId="176" fontId="21" fillId="0" borderId="14" xfId="6" applyNumberFormat="1" applyFont="1" applyFill="1" applyBorder="1" applyAlignment="1" applyProtection="1">
      <alignment horizontal="right" vertical="center" wrapText="1"/>
    </xf>
    <xf numFmtId="176" fontId="21" fillId="0" borderId="49" xfId="6" applyNumberFormat="1" applyFont="1" applyFill="1" applyBorder="1" applyAlignment="1" applyProtection="1">
      <alignment horizontal="right" vertical="center" wrapText="1"/>
    </xf>
    <xf numFmtId="176" fontId="21" fillId="0" borderId="13" xfId="6" applyNumberFormat="1" applyFont="1" applyFill="1" applyBorder="1" applyAlignment="1" applyProtection="1">
      <alignment horizontal="right" vertical="center" wrapText="1"/>
    </xf>
    <xf numFmtId="176" fontId="21" fillId="0" borderId="15" xfId="6" applyNumberFormat="1" applyFont="1" applyFill="1" applyBorder="1" applyAlignment="1" applyProtection="1">
      <alignment horizontal="center" vertical="center" wrapText="1"/>
    </xf>
    <xf numFmtId="0" fontId="21" fillId="0" borderId="17" xfId="6" applyFont="1" applyFill="1" applyBorder="1" applyAlignment="1" applyProtection="1">
      <alignment horizontal="center" vertical="center"/>
    </xf>
    <xf numFmtId="179" fontId="21" fillId="0" borderId="29" xfId="6" applyNumberFormat="1" applyFont="1" applyFill="1" applyBorder="1" applyAlignment="1" applyProtection="1">
      <alignment horizontal="right" vertical="center" wrapText="1"/>
    </xf>
    <xf numFmtId="179" fontId="21" fillId="0" borderId="18" xfId="6" applyNumberFormat="1" applyFont="1" applyFill="1" applyBorder="1" applyAlignment="1" applyProtection="1">
      <alignment horizontal="right" vertical="center" wrapText="1"/>
    </xf>
    <xf numFmtId="179" fontId="21" fillId="0" borderId="0" xfId="6" quotePrefix="1" applyNumberFormat="1" applyFont="1" applyFill="1" applyBorder="1" applyAlignment="1" applyProtection="1">
      <alignment horizontal="right" vertical="center" wrapText="1"/>
    </xf>
    <xf numFmtId="179" fontId="21" fillId="0" borderId="0" xfId="6" applyNumberFormat="1" applyFont="1" applyFill="1" applyBorder="1" applyAlignment="1" applyProtection="1">
      <alignment horizontal="right" vertical="center" wrapText="1"/>
    </xf>
    <xf numFmtId="179" fontId="21" fillId="0" borderId="17" xfId="6" quotePrefix="1" applyNumberFormat="1" applyFont="1" applyFill="1" applyBorder="1" applyAlignment="1" applyProtection="1">
      <alignment horizontal="right" vertical="center" wrapText="1"/>
    </xf>
    <xf numFmtId="176" fontId="21" fillId="0" borderId="18" xfId="6" applyNumberFormat="1" applyFont="1" applyFill="1" applyBorder="1" applyAlignment="1" applyProtection="1">
      <alignment horizontal="right" vertical="center" wrapText="1"/>
    </xf>
    <xf numFmtId="180" fontId="21" fillId="0" borderId="19" xfId="6" applyNumberFormat="1" applyFont="1" applyFill="1" applyBorder="1" applyAlignment="1" applyProtection="1">
      <alignment horizontal="right" vertical="center" wrapText="1"/>
    </xf>
    <xf numFmtId="179" fontId="21" fillId="0" borderId="17" xfId="6" applyNumberFormat="1" applyFont="1" applyFill="1" applyBorder="1" applyAlignment="1" applyProtection="1">
      <alignment horizontal="right" vertical="center" wrapText="1"/>
    </xf>
    <xf numFmtId="176" fontId="21" fillId="0" borderId="19" xfId="6" applyNumberFormat="1" applyFont="1" applyFill="1" applyBorder="1" applyAlignment="1" applyProtection="1">
      <alignment horizontal="right" vertical="center" wrapText="1"/>
    </xf>
    <xf numFmtId="176" fontId="21" fillId="0" borderId="0" xfId="6" applyNumberFormat="1" applyFont="1" applyFill="1" applyBorder="1" applyAlignment="1" applyProtection="1">
      <alignment horizontal="right" vertical="center" wrapText="1"/>
    </xf>
    <xf numFmtId="176" fontId="21" fillId="0" borderId="17" xfId="6" applyNumberFormat="1" applyFont="1" applyFill="1" applyBorder="1" applyAlignment="1" applyProtection="1">
      <alignment horizontal="right" vertical="center" wrapText="1"/>
    </xf>
    <xf numFmtId="0" fontId="21" fillId="0" borderId="17" xfId="6" applyFont="1" applyFill="1" applyBorder="1" applyAlignment="1" applyProtection="1">
      <alignment horizontal="distributed" vertical="distributed"/>
    </xf>
    <xf numFmtId="181" fontId="5" fillId="0" borderId="29" xfId="4" applyNumberFormat="1" applyFont="1" applyFill="1" applyBorder="1" applyAlignment="1">
      <alignment horizontal="right" vertical="center"/>
    </xf>
    <xf numFmtId="179" fontId="21" fillId="0" borderId="0" xfId="5" applyNumberFormat="1" applyFont="1" applyFill="1" applyBorder="1" applyAlignment="1">
      <alignment vertical="center"/>
    </xf>
    <xf numFmtId="179" fontId="21" fillId="0" borderId="29" xfId="5" applyNumberFormat="1" applyFont="1" applyFill="1" applyBorder="1" applyAlignment="1" applyProtection="1">
      <alignment horizontal="right" vertical="center" wrapText="1"/>
    </xf>
    <xf numFmtId="182" fontId="21" fillId="0" borderId="19" xfId="4" applyNumberFormat="1" applyFont="1" applyFill="1" applyBorder="1" applyAlignment="1">
      <alignment horizontal="right" vertical="center" wrapText="1"/>
    </xf>
    <xf numFmtId="179" fontId="21" fillId="0" borderId="18" xfId="5" applyNumberFormat="1" applyFont="1" applyFill="1" applyBorder="1" applyAlignment="1" applyProtection="1">
      <alignment horizontal="right" vertical="center" wrapText="1"/>
    </xf>
    <xf numFmtId="0" fontId="21" fillId="0" borderId="17" xfId="4" applyFont="1" applyFill="1" applyBorder="1" applyAlignment="1" applyProtection="1">
      <alignment horizontal="distributed" vertical="distributed"/>
    </xf>
    <xf numFmtId="0" fontId="1" fillId="0" borderId="16" xfId="6" applyFont="1" applyFill="1" applyBorder="1" applyAlignment="1">
      <alignment horizontal="center" vertical="center"/>
    </xf>
    <xf numFmtId="0" fontId="21" fillId="0" borderId="17" xfId="4" applyFont="1" applyFill="1" applyBorder="1" applyAlignment="1" applyProtection="1">
      <alignment horizontal="distributed" vertical="center"/>
    </xf>
    <xf numFmtId="0" fontId="1" fillId="0" borderId="20" xfId="6" applyFont="1" applyFill="1" applyBorder="1" applyAlignment="1">
      <alignment horizontal="center" vertical="center"/>
    </xf>
    <xf numFmtId="0" fontId="21" fillId="0" borderId="21" xfId="4" applyFont="1" applyFill="1" applyBorder="1" applyAlignment="1" applyProtection="1">
      <alignment horizontal="distributed" vertical="center"/>
    </xf>
    <xf numFmtId="181" fontId="5" fillId="0" borderId="38" xfId="4" applyNumberFormat="1" applyFont="1" applyFill="1" applyBorder="1" applyAlignment="1">
      <alignment horizontal="right" vertical="center"/>
    </xf>
    <xf numFmtId="179" fontId="21" fillId="0" borderId="22" xfId="6" applyNumberFormat="1" applyFont="1" applyFill="1" applyBorder="1" applyAlignment="1" applyProtection="1">
      <alignment horizontal="right" vertical="center" wrapText="1"/>
    </xf>
    <xf numFmtId="179" fontId="21" fillId="0" borderId="1" xfId="6" applyNumberFormat="1" applyFont="1" applyFill="1" applyBorder="1" applyAlignment="1" applyProtection="1">
      <alignment horizontal="right" vertical="center" wrapText="1"/>
    </xf>
    <xf numFmtId="179" fontId="21" fillId="0" borderId="38" xfId="6" applyNumberFormat="1" applyFont="1" applyFill="1" applyBorder="1" applyAlignment="1" applyProtection="1">
      <alignment horizontal="right" vertical="center" wrapText="1"/>
    </xf>
    <xf numFmtId="176" fontId="21" fillId="0" borderId="22" xfId="6" applyNumberFormat="1" applyFont="1" applyFill="1" applyBorder="1" applyAlignment="1" applyProtection="1">
      <alignment horizontal="right" vertical="center" wrapText="1"/>
    </xf>
    <xf numFmtId="179" fontId="21" fillId="0" borderId="21" xfId="6" applyNumberFormat="1" applyFont="1" applyFill="1" applyBorder="1" applyAlignment="1" applyProtection="1">
      <alignment horizontal="right" vertical="center" wrapText="1"/>
    </xf>
    <xf numFmtId="180" fontId="21" fillId="0" borderId="23" xfId="6" applyNumberFormat="1" applyFont="1" applyFill="1" applyBorder="1" applyAlignment="1" applyProtection="1">
      <alignment horizontal="right" vertical="center" wrapText="1"/>
    </xf>
    <xf numFmtId="183" fontId="21" fillId="0" borderId="0" xfId="6" applyNumberFormat="1" applyFont="1" applyFill="1" applyBorder="1" applyAlignment="1" applyProtection="1">
      <alignment vertical="center"/>
    </xf>
    <xf numFmtId="183" fontId="21" fillId="0" borderId="0" xfId="6" applyNumberFormat="1" applyFont="1" applyFill="1" applyBorder="1" applyAlignment="1" applyProtection="1">
      <alignment horizontal="center" vertical="center"/>
    </xf>
    <xf numFmtId="0" fontId="21" fillId="0" borderId="0" xfId="6" applyFont="1" applyFill="1" applyAlignment="1">
      <alignment vertical="center"/>
    </xf>
    <xf numFmtId="0" fontId="21" fillId="0" borderId="0" xfId="6" applyFont="1" applyFill="1" applyBorder="1" applyAlignment="1">
      <alignment vertical="center"/>
    </xf>
    <xf numFmtId="0" fontId="21" fillId="0" borderId="0" xfId="6" applyFont="1" applyFill="1" applyAlignment="1">
      <alignment horizontal="center" vertical="center"/>
    </xf>
    <xf numFmtId="0" fontId="22" fillId="0" borderId="0" xfId="1" applyFont="1" applyFill="1" applyAlignment="1" applyProtection="1">
      <alignment horizontal="left" vertical="center"/>
    </xf>
    <xf numFmtId="0" fontId="23" fillId="0" borderId="0" xfId="1" applyFont="1" applyFill="1" applyAlignment="1">
      <alignment vertical="center"/>
    </xf>
    <xf numFmtId="0" fontId="23" fillId="0" borderId="0" xfId="1" applyFont="1" applyFill="1" applyBorder="1" applyAlignment="1">
      <alignment vertical="center"/>
    </xf>
    <xf numFmtId="0" fontId="23" fillId="0" borderId="0" xfId="1" applyFont="1" applyFill="1" applyBorder="1" applyAlignment="1" applyProtection="1">
      <alignment horizontal="left" vertical="center"/>
    </xf>
    <xf numFmtId="0" fontId="23" fillId="0" borderId="2" xfId="1" applyFont="1" applyFill="1" applyBorder="1" applyAlignment="1" applyProtection="1">
      <alignment vertical="center"/>
    </xf>
    <xf numFmtId="0" fontId="23" fillId="0" borderId="0" xfId="1" applyFont="1" applyFill="1" applyBorder="1" applyAlignment="1" applyProtection="1">
      <alignment horizontal="center" vertical="center"/>
    </xf>
    <xf numFmtId="0" fontId="23" fillId="0" borderId="16" xfId="1" applyFont="1" applyFill="1" applyBorder="1" applyAlignment="1" applyProtection="1">
      <alignment vertical="center"/>
    </xf>
    <xf numFmtId="0" fontId="23" fillId="0" borderId="0" xfId="1" applyFont="1" applyFill="1" applyBorder="1" applyAlignment="1">
      <alignment horizontal="center" vertical="center"/>
    </xf>
    <xf numFmtId="0" fontId="24" fillId="0" borderId="0" xfId="1" applyFont="1" applyFill="1" applyBorder="1" applyAlignment="1" applyProtection="1">
      <alignment horizontal="center" vertical="center"/>
    </xf>
    <xf numFmtId="0" fontId="23" fillId="0" borderId="7" xfId="1" applyFont="1" applyFill="1" applyBorder="1" applyAlignment="1" applyProtection="1">
      <alignment vertical="center"/>
    </xf>
    <xf numFmtId="0" fontId="24" fillId="0" borderId="0" xfId="1" applyFont="1" applyFill="1" applyBorder="1" applyAlignment="1">
      <alignment horizontal="center" vertical="center"/>
    </xf>
    <xf numFmtId="0" fontId="23" fillId="0" borderId="30" xfId="1" applyFont="1" applyFill="1" applyBorder="1" applyAlignment="1">
      <alignment horizontal="center" vertical="center" wrapText="1"/>
    </xf>
    <xf numFmtId="0" fontId="23" fillId="0" borderId="35" xfId="1" applyFont="1" applyFill="1" applyBorder="1" applyAlignment="1" applyProtection="1">
      <alignment horizontal="distributed" vertical="center"/>
    </xf>
    <xf numFmtId="177" fontId="23" fillId="0" borderId="49" xfId="1" applyNumberFormat="1" applyFont="1" applyFill="1" applyBorder="1" applyAlignment="1" applyProtection="1">
      <alignment horizontal="right" vertical="center"/>
    </xf>
    <xf numFmtId="177" fontId="23" fillId="0" borderId="14" xfId="1" applyNumberFormat="1" applyFont="1" applyFill="1" applyBorder="1" applyAlignment="1" applyProtection="1">
      <alignment horizontal="right" vertical="center"/>
    </xf>
    <xf numFmtId="177" fontId="23" fillId="0" borderId="28" xfId="1" applyNumberFormat="1" applyFont="1" applyFill="1" applyBorder="1" applyAlignment="1" applyProtection="1">
      <alignment horizontal="right" vertical="center"/>
    </xf>
    <xf numFmtId="177" fontId="23" fillId="0" borderId="0" xfId="1" applyNumberFormat="1" applyFont="1" applyFill="1" applyBorder="1" applyAlignment="1" applyProtection="1">
      <alignment horizontal="right" vertical="center"/>
    </xf>
    <xf numFmtId="177" fontId="23" fillId="0" borderId="26" xfId="1" applyNumberFormat="1" applyFont="1" applyFill="1" applyBorder="1" applyAlignment="1" applyProtection="1">
      <alignment horizontal="right" vertical="center"/>
    </xf>
    <xf numFmtId="177" fontId="23" fillId="0" borderId="6" xfId="1" applyNumberFormat="1" applyFont="1" applyFill="1" applyBorder="1" applyAlignment="1" applyProtection="1">
      <alignment horizontal="right" vertical="center"/>
    </xf>
    <xf numFmtId="0" fontId="23" fillId="0" borderId="42" xfId="1" applyFont="1" applyFill="1" applyBorder="1" applyAlignment="1" applyProtection="1">
      <alignment horizontal="distributed" vertical="center"/>
    </xf>
    <xf numFmtId="177" fontId="23" fillId="0" borderId="29" xfId="1" applyNumberFormat="1" applyFont="1" applyFill="1" applyBorder="1" applyAlignment="1" applyProtection="1">
      <alignment horizontal="right" vertical="center"/>
    </xf>
    <xf numFmtId="177" fontId="23" fillId="0" borderId="18" xfId="1" applyNumberFormat="1" applyFont="1" applyFill="1" applyBorder="1" applyAlignment="1" applyProtection="1">
      <alignment horizontal="right" vertical="center"/>
    </xf>
    <xf numFmtId="177" fontId="23" fillId="0" borderId="0" xfId="1" applyNumberFormat="1" applyFont="1" applyFill="1" applyBorder="1" applyAlignment="1">
      <alignment vertical="center"/>
    </xf>
    <xf numFmtId="177" fontId="23" fillId="0" borderId="19" xfId="1" applyNumberFormat="1" applyFont="1" applyFill="1" applyBorder="1" applyAlignment="1" applyProtection="1">
      <alignment horizontal="right" vertical="center"/>
    </xf>
    <xf numFmtId="0" fontId="23" fillId="0" borderId="42" xfId="1" applyFont="1" applyFill="1" applyBorder="1" applyAlignment="1" applyProtection="1">
      <alignment vertical="center"/>
    </xf>
    <xf numFmtId="177" fontId="23" fillId="0" borderId="30" xfId="1" applyNumberFormat="1" applyFont="1" applyFill="1" applyBorder="1" applyAlignment="1">
      <alignment vertical="center"/>
    </xf>
    <xf numFmtId="177" fontId="0" fillId="0" borderId="0" xfId="2" applyNumberFormat="1" applyFont="1" applyFill="1">
      <alignment vertical="center"/>
    </xf>
    <xf numFmtId="177" fontId="23" fillId="0" borderId="17" xfId="1" applyNumberFormat="1" applyFont="1" applyFill="1" applyBorder="1" applyAlignment="1" applyProtection="1">
      <alignment horizontal="right" vertical="center"/>
    </xf>
    <xf numFmtId="0" fontId="24" fillId="0" borderId="42" xfId="1" applyFont="1" applyFill="1" applyBorder="1" applyAlignment="1" applyProtection="1">
      <alignment horizontal="distributed" vertical="center"/>
    </xf>
    <xf numFmtId="0" fontId="25" fillId="0" borderId="42" xfId="1" applyFont="1" applyFill="1" applyBorder="1" applyAlignment="1" applyProtection="1">
      <alignment horizontal="distributed" vertical="center" wrapText="1"/>
    </xf>
    <xf numFmtId="0" fontId="23" fillId="0" borderId="37" xfId="1" applyFont="1" applyFill="1" applyBorder="1" applyAlignment="1" applyProtection="1">
      <alignment horizontal="distributed" vertical="center"/>
    </xf>
    <xf numFmtId="177" fontId="23" fillId="0" borderId="21" xfId="1" applyNumberFormat="1" applyFont="1" applyFill="1" applyBorder="1" applyAlignment="1" applyProtection="1">
      <alignment horizontal="right" vertical="center"/>
    </xf>
    <xf numFmtId="177" fontId="23" fillId="0" borderId="38" xfId="1" applyNumberFormat="1" applyFont="1" applyFill="1" applyBorder="1" applyAlignment="1" applyProtection="1">
      <alignment horizontal="right" vertical="center"/>
    </xf>
    <xf numFmtId="177" fontId="23" fillId="0" borderId="23" xfId="1" applyNumberFormat="1" applyFont="1" applyFill="1" applyBorder="1" applyAlignment="1" applyProtection="1">
      <alignment horizontal="right" vertical="center"/>
    </xf>
    <xf numFmtId="0" fontId="23" fillId="0" borderId="0" xfId="1" applyFont="1" applyFill="1" applyAlignment="1" applyProtection="1">
      <alignment horizontal="left" vertical="center"/>
    </xf>
    <xf numFmtId="0" fontId="23" fillId="0" borderId="0" xfId="1" applyFont="1" applyFill="1" applyAlignment="1" applyProtection="1">
      <alignment vertical="center"/>
    </xf>
    <xf numFmtId="0" fontId="23" fillId="0" borderId="0" xfId="1" applyFont="1" applyFill="1" applyBorder="1" applyAlignment="1" applyProtection="1">
      <alignment vertical="center"/>
    </xf>
    <xf numFmtId="0" fontId="25" fillId="0" borderId="34" xfId="1" applyFont="1" applyFill="1" applyBorder="1" applyAlignment="1">
      <alignment horizontal="center" vertical="center" wrapText="1"/>
    </xf>
    <xf numFmtId="0" fontId="23" fillId="0" borderId="16" xfId="1" applyFont="1" applyFill="1" applyBorder="1" applyAlignment="1" applyProtection="1">
      <alignment horizontal="distributed" vertical="center"/>
    </xf>
    <xf numFmtId="177" fontId="23" fillId="0" borderId="36" xfId="1" applyNumberFormat="1" applyFont="1" applyFill="1" applyBorder="1" applyAlignment="1" applyProtection="1">
      <alignment horizontal="right" vertical="center"/>
    </xf>
    <xf numFmtId="177" fontId="23" fillId="0" borderId="30" xfId="1" applyNumberFormat="1" applyFont="1" applyFill="1" applyBorder="1" applyAlignment="1" applyProtection="1">
      <alignment horizontal="right" vertical="center"/>
    </xf>
    <xf numFmtId="0" fontId="25" fillId="0" borderId="16" xfId="1" applyFont="1" applyFill="1" applyBorder="1" applyAlignment="1" applyProtection="1">
      <alignment horizontal="distributed" vertical="center"/>
    </xf>
    <xf numFmtId="0" fontId="26" fillId="0" borderId="20" xfId="1" applyFont="1" applyFill="1" applyBorder="1" applyAlignment="1" applyProtection="1">
      <alignment horizontal="distributed" vertical="center"/>
    </xf>
    <xf numFmtId="177" fontId="23" fillId="0" borderId="22" xfId="1" applyNumberFormat="1" applyFont="1" applyFill="1" applyBorder="1" applyAlignment="1" applyProtection="1">
      <alignment horizontal="right" vertical="center"/>
    </xf>
    <xf numFmtId="177" fontId="23" fillId="0" borderId="39" xfId="1" applyNumberFormat="1" applyFont="1" applyFill="1" applyBorder="1" applyAlignment="1" applyProtection="1">
      <alignment horizontal="right" vertical="center"/>
    </xf>
    <xf numFmtId="0" fontId="1" fillId="0" borderId="7" xfId="1" applyFont="1" applyFill="1" applyBorder="1" applyAlignment="1" applyProtection="1">
      <alignment vertical="center"/>
    </xf>
    <xf numFmtId="0" fontId="8" fillId="0" borderId="34" xfId="1" applyFont="1" applyBorder="1" applyAlignment="1">
      <alignment horizontal="center" vertical="center" wrapText="1"/>
    </xf>
    <xf numFmtId="0" fontId="6" fillId="0" borderId="16" xfId="1" applyFont="1" applyFill="1" applyBorder="1" applyAlignment="1" applyProtection="1">
      <alignment horizontal="distributed" vertical="center"/>
    </xf>
    <xf numFmtId="0" fontId="6" fillId="0" borderId="16" xfId="1" applyFont="1" applyFill="1" applyBorder="1" applyAlignment="1" applyProtection="1">
      <alignment horizontal="distributed" vertical="center" wrapText="1"/>
    </xf>
    <xf numFmtId="0" fontId="6" fillId="0" borderId="16" xfId="1" applyFont="1" applyFill="1" applyBorder="1" applyAlignment="1" applyProtection="1">
      <alignment horizontal="distributed" wrapText="1"/>
    </xf>
    <xf numFmtId="176" fontId="1" fillId="0" borderId="5" xfId="1" applyNumberFormat="1" applyFont="1" applyFill="1" applyBorder="1" applyAlignment="1" applyProtection="1">
      <alignment horizontal="right" vertical="center"/>
    </xf>
    <xf numFmtId="0" fontId="1" fillId="0" borderId="0" xfId="1" applyAlignment="1">
      <alignment vertical="center"/>
    </xf>
    <xf numFmtId="177" fontId="6" fillId="0" borderId="18" xfId="1" applyNumberFormat="1" applyFont="1" applyFill="1" applyBorder="1" applyAlignment="1" applyProtection="1">
      <alignment horizontal="right" vertical="center"/>
    </xf>
    <xf numFmtId="177" fontId="6" fillId="0" borderId="29" xfId="1" applyNumberFormat="1" applyFont="1" applyFill="1" applyBorder="1" applyAlignment="1" applyProtection="1">
      <alignment horizontal="right" vertical="center"/>
    </xf>
    <xf numFmtId="177" fontId="1" fillId="0" borderId="22" xfId="1" applyNumberFormat="1" applyFill="1" applyBorder="1" applyAlignment="1" applyProtection="1">
      <alignment horizontal="right" vertical="center"/>
    </xf>
    <xf numFmtId="177" fontId="1" fillId="0" borderId="39" xfId="1" applyNumberFormat="1" applyFill="1" applyBorder="1" applyAlignment="1" applyProtection="1">
      <alignment horizontal="right" vertical="center"/>
    </xf>
    <xf numFmtId="0" fontId="1" fillId="0" borderId="1" xfId="1" applyFont="1" applyFill="1" applyBorder="1" applyAlignment="1">
      <alignment horizontal="right" vertical="center"/>
    </xf>
    <xf numFmtId="177" fontId="1" fillId="0" borderId="18" xfId="1" applyNumberFormat="1" applyFont="1" applyFill="1" applyBorder="1" applyAlignment="1" applyProtection="1">
      <alignment horizontal="right" vertical="center"/>
    </xf>
    <xf numFmtId="177" fontId="1" fillId="0" borderId="14" xfId="1" applyNumberFormat="1" applyFill="1" applyBorder="1" applyAlignment="1" applyProtection="1">
      <alignment vertical="center"/>
    </xf>
    <xf numFmtId="177" fontId="1" fillId="0" borderId="18" xfId="1" applyNumberFormat="1" applyFill="1" applyBorder="1" applyAlignment="1" applyProtection="1">
      <alignment vertical="center"/>
    </xf>
    <xf numFmtId="177" fontId="1" fillId="0" borderId="22" xfId="1" applyNumberFormat="1" applyFont="1" applyFill="1" applyBorder="1" applyAlignment="1" applyProtection="1">
      <alignment horizontal="right" vertical="center"/>
    </xf>
    <xf numFmtId="177" fontId="1" fillId="0" borderId="38" xfId="1" applyNumberFormat="1" applyFill="1" applyBorder="1" applyAlignment="1" applyProtection="1">
      <alignment vertical="center"/>
    </xf>
    <xf numFmtId="177" fontId="1" fillId="0" borderId="39" xfId="1" applyNumberFormat="1" applyFont="1" applyFill="1" applyBorder="1" applyAlignment="1" applyProtection="1">
      <alignment horizontal="right" vertical="center"/>
    </xf>
    <xf numFmtId="0" fontId="18" fillId="0" borderId="0" xfId="1" applyFont="1" applyFill="1" applyBorder="1" applyAlignment="1" applyProtection="1">
      <alignment horizontal="left" vertical="center"/>
    </xf>
    <xf numFmtId="0" fontId="2" fillId="0" borderId="0" xfId="1" applyFont="1" applyFill="1" applyBorder="1" applyAlignment="1" applyProtection="1">
      <alignment horizontal="left" vertical="center"/>
    </xf>
    <xf numFmtId="0" fontId="1" fillId="0" borderId="14" xfId="1" applyFill="1" applyBorder="1" applyAlignment="1">
      <alignment vertical="center"/>
    </xf>
    <xf numFmtId="0" fontId="1" fillId="0" borderId="28" xfId="1" applyFill="1" applyBorder="1" applyAlignment="1">
      <alignment vertical="center"/>
    </xf>
    <xf numFmtId="0" fontId="1" fillId="0" borderId="18" xfId="1" applyFill="1" applyBorder="1" applyAlignment="1">
      <alignment horizontal="right" vertical="center"/>
    </xf>
    <xf numFmtId="177" fontId="1" fillId="0" borderId="18" xfId="1" applyNumberFormat="1" applyFill="1" applyBorder="1" applyAlignment="1">
      <alignment horizontal="right" vertical="center"/>
    </xf>
    <xf numFmtId="0" fontId="27" fillId="0" borderId="0" xfId="1" applyFont="1" applyFill="1" applyAlignment="1">
      <alignment vertical="center"/>
    </xf>
    <xf numFmtId="0" fontId="1" fillId="0" borderId="22" xfId="1" applyFill="1" applyBorder="1" applyAlignment="1">
      <alignment vertical="center"/>
    </xf>
    <xf numFmtId="0" fontId="1" fillId="0" borderId="38" xfId="1" applyFill="1" applyBorder="1" applyAlignment="1">
      <alignment vertical="center"/>
    </xf>
    <xf numFmtId="0" fontId="1" fillId="0" borderId="0" xfId="1" applyFont="1" applyFill="1" applyAlignment="1" applyProtection="1">
      <alignment horizontal="left" vertical="center"/>
    </xf>
    <xf numFmtId="177" fontId="1" fillId="0" borderId="127" xfId="1" applyNumberFormat="1" applyFont="1" applyFill="1" applyBorder="1" applyAlignment="1" applyProtection="1">
      <alignment horizontal="right" vertical="center" wrapText="1"/>
    </xf>
    <xf numFmtId="177" fontId="1" fillId="0" borderId="128" xfId="1" applyNumberFormat="1" applyFont="1" applyFill="1" applyBorder="1" applyAlignment="1" applyProtection="1">
      <alignment horizontal="right" vertical="center" wrapText="1"/>
    </xf>
    <xf numFmtId="177" fontId="1" fillId="0" borderId="126" xfId="1" applyNumberFormat="1" applyFont="1" applyFill="1" applyBorder="1" applyAlignment="1" applyProtection="1">
      <alignment horizontal="right" vertical="center" wrapText="1"/>
    </xf>
    <xf numFmtId="177" fontId="1" fillId="0" borderId="129" xfId="1" applyNumberFormat="1" applyFont="1" applyFill="1" applyBorder="1" applyAlignment="1" applyProtection="1">
      <alignment horizontal="right" vertical="center" wrapText="1"/>
    </xf>
    <xf numFmtId="177" fontId="1" fillId="0" borderId="130" xfId="1" applyNumberFormat="1" applyFont="1" applyFill="1" applyBorder="1" applyAlignment="1" applyProtection="1">
      <alignment horizontal="right" vertical="center" wrapText="1"/>
    </xf>
    <xf numFmtId="0" fontId="1" fillId="0" borderId="16" xfId="1" applyFont="1" applyFill="1" applyBorder="1" applyAlignment="1">
      <alignment horizontal="center" vertical="center"/>
    </xf>
    <xf numFmtId="177" fontId="1" fillId="0" borderId="0" xfId="1" applyNumberFormat="1" applyFont="1" applyFill="1" applyBorder="1" applyAlignment="1" applyProtection="1">
      <alignment horizontal="right" vertical="center" wrapText="1"/>
    </xf>
    <xf numFmtId="177" fontId="1" fillId="0" borderId="131" xfId="1" applyNumberFormat="1" applyFont="1" applyFill="1" applyBorder="1" applyAlignment="1" applyProtection="1">
      <alignment horizontal="right" vertical="center" wrapText="1"/>
    </xf>
    <xf numFmtId="177" fontId="1" fillId="0" borderId="17" xfId="1" applyNumberFormat="1" applyFont="1" applyFill="1" applyBorder="1" applyAlignment="1" applyProtection="1">
      <alignment horizontal="right" vertical="center" wrapText="1"/>
    </xf>
    <xf numFmtId="177" fontId="1" fillId="0" borderId="19" xfId="1" applyNumberFormat="1" applyFont="1" applyFill="1" applyBorder="1" applyAlignment="1" applyProtection="1">
      <alignment horizontal="right" vertical="center" wrapText="1"/>
    </xf>
    <xf numFmtId="0" fontId="1" fillId="0" borderId="17" xfId="1" applyFont="1" applyFill="1" applyBorder="1" applyAlignment="1" applyProtection="1">
      <alignment horizontal="distributed" vertical="center"/>
    </xf>
    <xf numFmtId="0" fontId="1" fillId="0" borderId="16" xfId="1" applyFont="1" applyFill="1" applyBorder="1" applyAlignment="1">
      <alignment horizontal="right" vertical="center" textRotation="255"/>
    </xf>
    <xf numFmtId="0" fontId="1" fillId="0" borderId="0" xfId="1" applyFont="1" applyFill="1" applyBorder="1" applyAlignment="1">
      <alignment vertical="center"/>
    </xf>
    <xf numFmtId="0" fontId="17" fillId="0" borderId="17" xfId="1" applyFont="1" applyFill="1" applyBorder="1" applyAlignment="1" applyProtection="1">
      <alignment horizontal="distributed" vertical="center"/>
    </xf>
    <xf numFmtId="177" fontId="1" fillId="0" borderId="1" xfId="1" applyNumberFormat="1" applyFont="1" applyFill="1" applyBorder="1" applyAlignment="1" applyProtection="1">
      <alignment horizontal="right" vertical="center" wrapText="1"/>
    </xf>
    <xf numFmtId="177" fontId="1" fillId="0" borderId="132" xfId="1" applyNumberFormat="1" applyFont="1" applyFill="1" applyBorder="1" applyAlignment="1" applyProtection="1">
      <alignment horizontal="right" vertical="center" wrapText="1"/>
    </xf>
    <xf numFmtId="177" fontId="1" fillId="0" borderId="21" xfId="1" applyNumberFormat="1" applyFont="1" applyFill="1" applyBorder="1" applyAlignment="1" applyProtection="1">
      <alignment horizontal="right" vertical="center" wrapText="1"/>
    </xf>
    <xf numFmtId="177" fontId="1" fillId="0" borderId="22" xfId="1" applyNumberFormat="1" applyFont="1" applyFill="1" applyBorder="1" applyAlignment="1" applyProtection="1">
      <alignment horizontal="right" vertical="center" wrapText="1"/>
    </xf>
    <xf numFmtId="177" fontId="1" fillId="0" borderId="23" xfId="1" applyNumberFormat="1" applyFont="1" applyFill="1" applyBorder="1" applyAlignment="1" applyProtection="1">
      <alignment horizontal="right" vertical="center" wrapText="1"/>
    </xf>
    <xf numFmtId="37" fontId="1" fillId="0" borderId="0" xfId="1" applyNumberFormat="1" applyFont="1" applyFill="1" applyBorder="1" applyAlignment="1" applyProtection="1">
      <alignment horizontal="right" vertical="center"/>
    </xf>
    <xf numFmtId="0" fontId="1" fillId="0" borderId="133" xfId="1" applyFont="1" applyFill="1" applyBorder="1" applyAlignment="1">
      <alignment vertical="center"/>
    </xf>
    <xf numFmtId="0" fontId="1" fillId="0" borderId="134" xfId="1" applyFont="1" applyFill="1" applyBorder="1" applyAlignment="1">
      <alignment vertical="center"/>
    </xf>
    <xf numFmtId="0" fontId="1" fillId="0" borderId="135" xfId="1" applyFont="1" applyFill="1" applyBorder="1" applyAlignment="1">
      <alignment horizontal="center" vertical="center"/>
    </xf>
    <xf numFmtId="0" fontId="1" fillId="0" borderId="76" xfId="1" applyFont="1" applyFill="1" applyBorder="1" applyAlignment="1">
      <alignment horizontal="center" vertical="center"/>
    </xf>
    <xf numFmtId="0" fontId="5" fillId="0" borderId="29" xfId="1" applyFont="1" applyFill="1" applyBorder="1" applyAlignment="1">
      <alignment horizontal="distributed" vertical="center"/>
    </xf>
    <xf numFmtId="37" fontId="5" fillId="0" borderId="0" xfId="1" applyNumberFormat="1" applyFont="1" applyFill="1" applyBorder="1" applyAlignment="1" applyProtection="1">
      <alignment horizontal="right" vertical="center"/>
    </xf>
    <xf numFmtId="37" fontId="5" fillId="0" borderId="0" xfId="1" applyNumberFormat="1" applyFont="1" applyFill="1" applyBorder="1" applyAlignment="1" applyProtection="1">
      <alignment vertical="center"/>
    </xf>
    <xf numFmtId="177" fontId="1" fillId="0" borderId="29" xfId="1" applyNumberFormat="1" applyFont="1" applyFill="1" applyBorder="1" applyAlignment="1" applyProtection="1">
      <alignment vertical="center"/>
    </xf>
    <xf numFmtId="177" fontId="1" fillId="0" borderId="30" xfId="1" applyNumberFormat="1" applyFont="1" applyFill="1" applyBorder="1" applyAlignment="1">
      <alignment vertical="center"/>
    </xf>
    <xf numFmtId="0" fontId="5" fillId="0" borderId="33" xfId="1" applyFont="1" applyFill="1" applyBorder="1" applyAlignment="1">
      <alignment horizontal="distributed" vertical="center"/>
    </xf>
    <xf numFmtId="177" fontId="1" fillId="0" borderId="33" xfId="1" applyNumberFormat="1" applyFont="1" applyFill="1" applyBorder="1" applyAlignment="1">
      <alignment horizontal="right" vertical="center"/>
    </xf>
    <xf numFmtId="177" fontId="1" fillId="0" borderId="34" xfId="1" applyNumberFormat="1" applyFont="1" applyFill="1" applyBorder="1" applyAlignment="1">
      <alignment horizontal="right" vertical="center"/>
    </xf>
    <xf numFmtId="0" fontId="5" fillId="0" borderId="28" xfId="1" applyFont="1" applyFill="1" applyBorder="1" applyAlignment="1">
      <alignment horizontal="distributed" vertical="center"/>
    </xf>
    <xf numFmtId="177" fontId="1" fillId="0" borderId="28" xfId="1" applyNumberFormat="1" applyFont="1" applyFill="1" applyBorder="1" applyAlignment="1">
      <alignment horizontal="right" vertical="center"/>
    </xf>
    <xf numFmtId="177" fontId="1" fillId="0" borderId="36" xfId="1" applyNumberFormat="1" applyFont="1" applyFill="1" applyBorder="1" applyAlignment="1">
      <alignment horizontal="right" vertical="center"/>
    </xf>
    <xf numFmtId="0" fontId="5" fillId="0" borderId="38" xfId="1" applyFont="1" applyFill="1" applyBorder="1" applyAlignment="1">
      <alignment horizontal="distributed" vertical="center"/>
    </xf>
    <xf numFmtId="37" fontId="1" fillId="0" borderId="0" xfId="1" applyNumberFormat="1" applyFont="1" applyFill="1" applyBorder="1" applyAlignment="1" applyProtection="1">
      <alignment horizontal="left" vertical="center"/>
    </xf>
    <xf numFmtId="0" fontId="5" fillId="0" borderId="29" xfId="1" applyFont="1" applyFill="1" applyBorder="1" applyAlignment="1">
      <alignment horizontal="distributed"/>
    </xf>
    <xf numFmtId="177" fontId="1" fillId="0" borderId="29" xfId="1" applyNumberFormat="1" applyFont="1" applyFill="1" applyBorder="1" applyAlignment="1">
      <alignment horizontal="right" vertical="center"/>
    </xf>
    <xf numFmtId="177" fontId="1" fillId="0" borderId="30" xfId="1" applyNumberFormat="1" applyFont="1" applyFill="1" applyBorder="1" applyAlignment="1">
      <alignment horizontal="right" vertical="center"/>
    </xf>
    <xf numFmtId="0" fontId="5" fillId="0" borderId="29" xfId="1" applyFont="1" applyFill="1" applyBorder="1" applyAlignment="1">
      <alignment horizontal="distributed" vertical="top"/>
    </xf>
    <xf numFmtId="0" fontId="1" fillId="0" borderId="5" xfId="1" applyFont="1" applyFill="1" applyBorder="1" applyAlignment="1">
      <alignment vertical="center"/>
    </xf>
    <xf numFmtId="0" fontId="8" fillId="0" borderId="33" xfId="1" applyFont="1" applyFill="1" applyBorder="1" applyAlignment="1">
      <alignment horizontal="center" vertical="center" wrapText="1"/>
    </xf>
    <xf numFmtId="0" fontId="1" fillId="0" borderId="36" xfId="1" applyFill="1" applyBorder="1" applyAlignment="1">
      <alignment vertical="center"/>
    </xf>
    <xf numFmtId="177" fontId="14" fillId="0" borderId="18" xfId="1" applyNumberFormat="1" applyFont="1" applyFill="1" applyBorder="1" applyAlignment="1">
      <alignment horizontal="right" vertical="center"/>
    </xf>
    <xf numFmtId="177" fontId="1" fillId="0" borderId="30" xfId="1" applyNumberFormat="1" applyFill="1" applyBorder="1" applyAlignment="1">
      <alignment horizontal="right" vertical="center"/>
    </xf>
    <xf numFmtId="0" fontId="1" fillId="0" borderId="30" xfId="1" applyFill="1" applyBorder="1" applyAlignment="1">
      <alignment horizontal="right" vertical="center"/>
    </xf>
    <xf numFmtId="0" fontId="1" fillId="0" borderId="29" xfId="1" applyFill="1" applyBorder="1" applyAlignment="1">
      <alignment vertical="center"/>
    </xf>
    <xf numFmtId="0" fontId="1" fillId="0" borderId="18" xfId="1" applyFill="1" applyBorder="1" applyAlignment="1">
      <alignment vertical="center"/>
    </xf>
    <xf numFmtId="0" fontId="1" fillId="0" borderId="30" xfId="1" applyFill="1" applyBorder="1" applyAlignment="1">
      <alignment vertical="center"/>
    </xf>
    <xf numFmtId="0" fontId="1" fillId="0" borderId="39" xfId="1" applyFill="1" applyBorder="1" applyAlignment="1">
      <alignment vertical="center"/>
    </xf>
    <xf numFmtId="178" fontId="1" fillId="0" borderId="0" xfId="1" applyNumberFormat="1" applyFont="1" applyFill="1" applyBorder="1" applyAlignment="1">
      <alignment horizontal="right" vertical="center"/>
    </xf>
    <xf numFmtId="0" fontId="1" fillId="0" borderId="0" xfId="1" applyFont="1" applyFill="1" applyBorder="1" applyAlignment="1" applyProtection="1">
      <alignment horizontal="center" vertical="center" wrapText="1"/>
    </xf>
    <xf numFmtId="177" fontId="5" fillId="0" borderId="56" xfId="1" applyNumberFormat="1" applyFont="1" applyFill="1" applyBorder="1" applyAlignment="1" applyProtection="1">
      <alignment horizontal="right" vertical="center"/>
    </xf>
    <xf numFmtId="177" fontId="5" fillId="0" borderId="143" xfId="1" applyNumberFormat="1" applyFont="1" applyFill="1" applyBorder="1" applyAlignment="1" applyProtection="1">
      <alignment horizontal="right" vertical="center"/>
    </xf>
    <xf numFmtId="177" fontId="5" fillId="0" borderId="49" xfId="1" applyNumberFormat="1" applyFont="1" applyFill="1" applyBorder="1" applyAlignment="1" applyProtection="1">
      <alignment horizontal="right" vertical="center"/>
    </xf>
    <xf numFmtId="177" fontId="5" fillId="0" borderId="14" xfId="1" applyNumberFormat="1" applyFont="1" applyFill="1" applyBorder="1" applyAlignment="1" applyProtection="1">
      <alignment horizontal="right" vertical="center"/>
    </xf>
    <xf numFmtId="177" fontId="5" fillId="0" borderId="119" xfId="1" applyNumberFormat="1" applyFont="1" applyFill="1" applyBorder="1" applyAlignment="1" applyProtection="1">
      <alignment horizontal="right" vertical="center"/>
    </xf>
    <xf numFmtId="0" fontId="5" fillId="0" borderId="13" xfId="1" applyFont="1" applyFill="1" applyBorder="1" applyAlignment="1" applyProtection="1">
      <alignment horizontal="distributed" vertical="center"/>
    </xf>
    <xf numFmtId="0" fontId="5" fillId="0" borderId="0" xfId="1" applyFont="1" applyFill="1" applyBorder="1" applyAlignment="1" applyProtection="1">
      <alignment horizontal="distributed" vertical="center"/>
    </xf>
    <xf numFmtId="177" fontId="5" fillId="0" borderId="60" xfId="1" applyNumberFormat="1" applyFont="1" applyFill="1" applyBorder="1" applyAlignment="1" applyProtection="1">
      <alignment horizontal="right" vertical="center"/>
    </xf>
    <xf numFmtId="177" fontId="5" fillId="0" borderId="0" xfId="1" applyNumberFormat="1" applyFont="1" applyFill="1" applyBorder="1" applyAlignment="1" applyProtection="1">
      <alignment horizontal="right" vertical="center"/>
    </xf>
    <xf numFmtId="177" fontId="5" fillId="0" borderId="29" xfId="1" applyNumberFormat="1" applyFont="1" applyFill="1" applyBorder="1" applyAlignment="1" applyProtection="1">
      <alignment horizontal="right" vertical="center"/>
    </xf>
    <xf numFmtId="177" fontId="5" fillId="0" borderId="30" xfId="1" applyNumberFormat="1" applyFont="1" applyFill="1" applyBorder="1" applyAlignment="1" applyProtection="1">
      <alignment horizontal="right" vertical="center"/>
    </xf>
    <xf numFmtId="0" fontId="29" fillId="0" borderId="0" xfId="1" applyFont="1" applyFill="1" applyBorder="1" applyAlignment="1" applyProtection="1">
      <alignment horizontal="distributed" vertical="center"/>
    </xf>
    <xf numFmtId="37" fontId="5" fillId="0" borderId="29" xfId="1" applyNumberFormat="1" applyFont="1" applyFill="1" applyBorder="1" applyAlignment="1" applyProtection="1">
      <alignment horizontal="right" vertical="center"/>
    </xf>
    <xf numFmtId="37" fontId="5" fillId="0" borderId="60" xfId="1" applyNumberFormat="1" applyFont="1" applyFill="1" applyBorder="1" applyAlignment="1" applyProtection="1">
      <alignment horizontal="right" vertical="center"/>
    </xf>
    <xf numFmtId="37" fontId="5" fillId="0" borderId="30" xfId="1" applyNumberFormat="1" applyFont="1" applyFill="1" applyBorder="1" applyAlignment="1" applyProtection="1">
      <alignment horizontal="right" vertical="center"/>
    </xf>
    <xf numFmtId="0" fontId="1" fillId="0" borderId="1" xfId="1" applyFont="1" applyFill="1" applyBorder="1" applyAlignment="1" applyProtection="1">
      <alignment horizontal="distributed" vertical="center"/>
    </xf>
    <xf numFmtId="0" fontId="1" fillId="0" borderId="1" xfId="1" applyFill="1" applyBorder="1" applyAlignment="1">
      <alignment horizontal="center" vertical="center"/>
    </xf>
    <xf numFmtId="37" fontId="5" fillId="0" borderId="38" xfId="1" applyNumberFormat="1" applyFont="1" applyFill="1" applyBorder="1" applyAlignment="1" applyProtection="1">
      <alignment horizontal="right" vertical="center"/>
    </xf>
    <xf numFmtId="37" fontId="5" fillId="0" borderId="62" xfId="1" applyNumberFormat="1" applyFont="1" applyFill="1" applyBorder="1" applyAlignment="1" applyProtection="1">
      <alignment horizontal="right" vertical="center"/>
    </xf>
    <xf numFmtId="179" fontId="5" fillId="0" borderId="21" xfId="1" applyNumberFormat="1" applyFont="1" applyFill="1" applyBorder="1" applyAlignment="1" applyProtection="1">
      <alignment horizontal="right" vertical="center"/>
    </xf>
    <xf numFmtId="179" fontId="5" fillId="0" borderId="86" xfId="1" applyNumberFormat="1" applyFont="1" applyFill="1" applyBorder="1" applyAlignment="1" applyProtection="1">
      <alignment horizontal="right" vertical="center"/>
    </xf>
    <xf numFmtId="179" fontId="5" fillId="0" borderId="38" xfId="1" applyNumberFormat="1" applyFont="1" applyFill="1" applyBorder="1" applyAlignment="1" applyProtection="1">
      <alignment horizontal="right" vertical="center"/>
    </xf>
    <xf numFmtId="0" fontId="22" fillId="0" borderId="0" xfId="1" applyFont="1" applyFill="1" applyBorder="1" applyAlignment="1" applyProtection="1">
      <alignment horizontal="left" vertical="center"/>
    </xf>
    <xf numFmtId="0" fontId="23" fillId="0" borderId="145" xfId="1" applyFont="1" applyFill="1" applyBorder="1" applyAlignment="1" applyProtection="1">
      <alignment horizontal="center" vertical="center"/>
    </xf>
    <xf numFmtId="0" fontId="23" fillId="0" borderId="16" xfId="1" applyFont="1" applyFill="1" applyBorder="1" applyAlignment="1" applyProtection="1">
      <alignment horizontal="center" vertical="center"/>
    </xf>
    <xf numFmtId="0" fontId="23" fillId="0" borderId="16" xfId="1" quotePrefix="1" applyFont="1" applyFill="1" applyBorder="1" applyAlignment="1" applyProtection="1">
      <alignment horizontal="left" vertical="center"/>
    </xf>
    <xf numFmtId="0" fontId="23" fillId="0" borderId="146" xfId="1" quotePrefix="1" applyFont="1" applyFill="1" applyBorder="1" applyAlignment="1" applyProtection="1">
      <alignment horizontal="left" vertical="center"/>
    </xf>
    <xf numFmtId="0" fontId="23" fillId="0" borderId="147" xfId="1" quotePrefix="1" applyFont="1" applyFill="1" applyBorder="1" applyAlignment="1" applyProtection="1">
      <alignment horizontal="left" vertical="center"/>
    </xf>
    <xf numFmtId="0" fontId="24" fillId="0" borderId="0" xfId="1" applyFont="1" applyFill="1" applyBorder="1" applyAlignment="1" applyProtection="1">
      <alignment vertical="center"/>
    </xf>
    <xf numFmtId="0" fontId="23" fillId="0" borderId="0" xfId="1" quotePrefix="1" applyFont="1" applyFill="1" applyBorder="1" applyAlignment="1" applyProtection="1">
      <alignment vertical="center"/>
    </xf>
    <xf numFmtId="0" fontId="24" fillId="0" borderId="0" xfId="1" applyFont="1" applyFill="1" applyAlignment="1" applyProtection="1">
      <alignment horizontal="left" vertical="center"/>
    </xf>
    <xf numFmtId="0" fontId="23" fillId="0" borderId="24" xfId="1" applyFont="1" applyFill="1" applyBorder="1" applyAlignment="1" applyProtection="1">
      <alignment vertical="center"/>
    </xf>
    <xf numFmtId="0" fontId="23" fillId="0" borderId="148" xfId="1" applyFont="1" applyFill="1" applyBorder="1" applyAlignment="1" applyProtection="1">
      <alignment horizontal="center" vertical="center"/>
    </xf>
    <xf numFmtId="0" fontId="23" fillId="0" borderId="64" xfId="1" applyFont="1" applyFill="1" applyBorder="1" applyAlignment="1" applyProtection="1">
      <alignment horizontal="center" vertical="center" wrapText="1"/>
    </xf>
    <xf numFmtId="0" fontId="23" fillId="0" borderId="96" xfId="1" applyFont="1" applyFill="1" applyBorder="1" applyAlignment="1" applyProtection="1">
      <alignment horizontal="center" vertical="center"/>
    </xf>
    <xf numFmtId="0" fontId="23" fillId="0" borderId="96" xfId="1" applyFont="1" applyFill="1" applyBorder="1" applyAlignment="1" applyProtection="1">
      <alignment horizontal="center" vertical="center" wrapText="1"/>
    </xf>
    <xf numFmtId="0" fontId="23" fillId="0" borderId="87" xfId="1" applyFont="1" applyFill="1" applyBorder="1" applyAlignment="1" applyProtection="1">
      <alignment horizontal="center" vertical="center"/>
    </xf>
    <xf numFmtId="0" fontId="23" fillId="0" borderId="97" xfId="1" applyFont="1" applyFill="1" applyBorder="1" applyAlignment="1" applyProtection="1">
      <alignment horizontal="center" vertical="center" wrapText="1"/>
    </xf>
    <xf numFmtId="178" fontId="23" fillId="0" borderId="63" xfId="1" applyNumberFormat="1" applyFont="1" applyFill="1" applyBorder="1" applyAlignment="1" applyProtection="1">
      <alignment horizontal="right" vertical="center"/>
    </xf>
    <xf numFmtId="178" fontId="23" fillId="0" borderId="61" xfId="1" applyNumberFormat="1" applyFont="1" applyFill="1" applyBorder="1" applyAlignment="1" applyProtection="1">
      <alignment horizontal="right" vertical="center"/>
    </xf>
    <xf numFmtId="178" fontId="23" fillId="0" borderId="1" xfId="1" applyNumberFormat="1" applyFont="1" applyFill="1" applyBorder="1" applyAlignment="1" applyProtection="1">
      <alignment horizontal="right" vertical="center"/>
    </xf>
    <xf numFmtId="178" fontId="23" fillId="0" borderId="23" xfId="1" applyNumberFormat="1" applyFont="1" applyFill="1" applyBorder="1" applyAlignment="1" applyProtection="1">
      <alignment horizontal="right" vertical="center"/>
    </xf>
    <xf numFmtId="0" fontId="23" fillId="0" borderId="0" xfId="1" applyFont="1" applyFill="1" applyBorder="1" applyAlignment="1" applyProtection="1">
      <alignment horizontal="right" vertical="center"/>
    </xf>
    <xf numFmtId="37" fontId="23" fillId="0" borderId="0" xfId="1" applyNumberFormat="1" applyFont="1" applyFill="1" applyBorder="1" applyAlignment="1" applyProtection="1">
      <alignment horizontal="right" vertical="center"/>
    </xf>
    <xf numFmtId="0" fontId="30" fillId="0" borderId="0" xfId="1" applyFont="1" applyFill="1" applyAlignment="1" applyProtection="1">
      <alignment horizontal="left" vertical="center"/>
    </xf>
    <xf numFmtId="0" fontId="26" fillId="0" borderId="2" xfId="1" applyFont="1" applyFill="1" applyBorder="1" applyAlignment="1">
      <alignment vertical="center"/>
    </xf>
    <xf numFmtId="0" fontId="26" fillId="0" borderId="139" xfId="1" applyFont="1" applyFill="1" applyBorder="1" applyAlignment="1">
      <alignment vertical="center"/>
    </xf>
    <xf numFmtId="0" fontId="31" fillId="0" borderId="5" xfId="1" applyFont="1" applyFill="1" applyBorder="1" applyAlignment="1" applyProtection="1">
      <alignment horizontal="left" vertical="center"/>
    </xf>
    <xf numFmtId="0" fontId="31" fillId="0" borderId="5" xfId="1" applyFont="1" applyFill="1" applyBorder="1" applyAlignment="1">
      <alignment vertical="center"/>
    </xf>
    <xf numFmtId="0" fontId="31" fillId="0" borderId="6" xfId="1" applyFont="1" applyFill="1" applyBorder="1" applyAlignment="1">
      <alignment vertical="center"/>
    </xf>
    <xf numFmtId="0" fontId="26" fillId="0" borderId="0" xfId="1" applyFont="1" applyFill="1" applyAlignment="1">
      <alignment vertical="center"/>
    </xf>
    <xf numFmtId="0" fontId="26" fillId="0" borderId="42" xfId="1" applyFont="1" applyFill="1" applyBorder="1" applyAlignment="1" applyProtection="1">
      <alignment vertical="center"/>
    </xf>
    <xf numFmtId="0" fontId="26" fillId="0" borderId="16" xfId="1" applyFont="1" applyFill="1" applyBorder="1" applyAlignment="1" applyProtection="1">
      <alignment vertical="center"/>
    </xf>
    <xf numFmtId="0" fontId="26" fillId="0" borderId="7" xfId="1" applyFont="1" applyFill="1" applyBorder="1" applyAlignment="1" applyProtection="1">
      <alignment vertical="center"/>
    </xf>
    <xf numFmtId="179" fontId="31" fillId="0" borderId="60" xfId="1" applyNumberFormat="1" applyFont="1" applyFill="1" applyBorder="1" applyAlignment="1" applyProtection="1">
      <alignment horizontal="right" vertical="center"/>
    </xf>
    <xf numFmtId="179" fontId="31" fillId="0" borderId="0" xfId="1" applyNumberFormat="1" applyFont="1" applyFill="1" applyBorder="1" applyAlignment="1" applyProtection="1">
      <alignment horizontal="right" vertical="center"/>
    </xf>
    <xf numFmtId="179" fontId="31" fillId="0" borderId="18" xfId="1" applyNumberFormat="1" applyFont="1" applyFill="1" applyBorder="1" applyAlignment="1" applyProtection="1">
      <alignment horizontal="right" vertical="center"/>
    </xf>
    <xf numFmtId="0" fontId="23" fillId="0" borderId="16" xfId="1" applyFont="1" applyFill="1" applyBorder="1" applyAlignment="1">
      <alignment vertical="center"/>
    </xf>
    <xf numFmtId="179" fontId="31" fillId="0" borderId="30" xfId="1" applyNumberFormat="1" applyFont="1" applyFill="1" applyBorder="1" applyAlignment="1" applyProtection="1">
      <alignment horizontal="right" vertical="center"/>
    </xf>
    <xf numFmtId="179" fontId="33" fillId="0" borderId="18" xfId="1" applyNumberFormat="1" applyFont="1" applyFill="1" applyBorder="1" applyAlignment="1" applyProtection="1">
      <alignment horizontal="right" vertical="center"/>
    </xf>
    <xf numFmtId="179" fontId="33" fillId="0" borderId="30" xfId="1" applyNumberFormat="1" applyFont="1" applyFill="1" applyBorder="1" applyAlignment="1" applyProtection="1">
      <alignment horizontal="right" vertical="center"/>
    </xf>
    <xf numFmtId="0" fontId="23" fillId="0" borderId="20" xfId="1" applyFont="1" applyFill="1" applyBorder="1" applyAlignment="1" applyProtection="1">
      <alignment horizontal="distributed" vertical="center"/>
    </xf>
    <xf numFmtId="179" fontId="31" fillId="0" borderId="62" xfId="1" applyNumberFormat="1" applyFont="1" applyFill="1" applyBorder="1" applyAlignment="1" applyProtection="1">
      <alignment horizontal="right" vertical="center"/>
    </xf>
    <xf numFmtId="179" fontId="31" fillId="0" borderId="1" xfId="1" applyNumberFormat="1" applyFont="1" applyFill="1" applyBorder="1" applyAlignment="1" applyProtection="1">
      <alignment horizontal="right" vertical="center"/>
    </xf>
    <xf numFmtId="179" fontId="31" fillId="0" borderId="22" xfId="1" applyNumberFormat="1" applyFont="1" applyFill="1" applyBorder="1" applyAlignment="1" applyProtection="1">
      <alignment horizontal="right" vertical="center"/>
    </xf>
    <xf numFmtId="179" fontId="31" fillId="0" borderId="39" xfId="1" applyNumberFormat="1" applyFont="1" applyFill="1" applyBorder="1" applyAlignment="1" applyProtection="1">
      <alignment horizontal="right" vertical="center"/>
    </xf>
    <xf numFmtId="178" fontId="23" fillId="0" borderId="0" xfId="1" applyNumberFormat="1" applyFont="1" applyFill="1" applyBorder="1" applyAlignment="1" applyProtection="1">
      <alignment horizontal="right" vertical="center"/>
    </xf>
    <xf numFmtId="0" fontId="23" fillId="0" borderId="0" xfId="1" applyFont="1" applyFill="1" applyBorder="1" applyAlignment="1">
      <alignment vertical="center" wrapText="1"/>
    </xf>
    <xf numFmtId="0" fontId="23" fillId="0" borderId="0" xfId="1" applyFont="1" applyFill="1" applyBorder="1" applyAlignment="1">
      <alignment horizontal="center" vertical="center" wrapText="1"/>
    </xf>
    <xf numFmtId="0" fontId="24" fillId="0" borderId="0" xfId="1" applyFont="1" applyFill="1" applyBorder="1" applyAlignment="1">
      <alignment vertical="center" wrapText="1"/>
    </xf>
    <xf numFmtId="0" fontId="24" fillId="0" borderId="0" xfId="1" applyFont="1" applyFill="1" applyBorder="1" applyAlignment="1">
      <alignment vertical="center"/>
    </xf>
    <xf numFmtId="0" fontId="24" fillId="0" borderId="0" xfId="1" applyFont="1" applyFill="1" applyBorder="1" applyAlignment="1">
      <alignment horizontal="distributed" vertical="center"/>
    </xf>
    <xf numFmtId="176" fontId="23" fillId="0" borderId="0" xfId="1" applyNumberFormat="1" applyFont="1" applyFill="1" applyBorder="1" applyAlignment="1" applyProtection="1">
      <alignment vertical="center"/>
    </xf>
    <xf numFmtId="176" fontId="23" fillId="0" borderId="0" xfId="1" applyNumberFormat="1" applyFont="1" applyFill="1" applyBorder="1" applyAlignment="1">
      <alignment vertical="center"/>
    </xf>
    <xf numFmtId="179" fontId="31" fillId="0" borderId="38" xfId="1" applyNumberFormat="1" applyFont="1" applyFill="1" applyBorder="1" applyAlignment="1" applyProtection="1">
      <alignment horizontal="right" vertical="center"/>
    </xf>
    <xf numFmtId="0" fontId="31" fillId="0" borderId="0" xfId="1" applyFont="1" applyFill="1" applyAlignment="1">
      <alignment vertical="center"/>
    </xf>
    <xf numFmtId="0" fontId="31" fillId="0" borderId="0" xfId="1" applyFont="1" applyFill="1" applyAlignment="1" applyProtection="1">
      <alignment horizontal="left" vertical="center"/>
    </xf>
    <xf numFmtId="0" fontId="31" fillId="0" borderId="0" xfId="1" applyFont="1" applyFill="1" applyBorder="1" applyAlignment="1">
      <alignment vertical="center"/>
    </xf>
    <xf numFmtId="0" fontId="31" fillId="0" borderId="0" xfId="1" applyFont="1" applyFill="1" applyBorder="1" applyAlignment="1" applyProtection="1">
      <alignment horizontal="left" vertical="center"/>
    </xf>
    <xf numFmtId="0" fontId="1" fillId="0" borderId="0" xfId="1" applyFont="1" applyFill="1" applyAlignment="1"/>
    <xf numFmtId="0" fontId="2" fillId="0" borderId="0" xfId="1" applyFont="1" applyFill="1" applyAlignment="1" applyProtection="1">
      <alignment horizontal="left"/>
    </xf>
    <xf numFmtId="0" fontId="1" fillId="0" borderId="0" xfId="1" applyFont="1" applyFill="1" applyBorder="1" applyAlignment="1"/>
    <xf numFmtId="0" fontId="1" fillId="0" borderId="0" xfId="1" applyFont="1" applyFill="1" applyBorder="1" applyAlignment="1" applyProtection="1">
      <alignment horizontal="left"/>
    </xf>
    <xf numFmtId="0" fontId="1" fillId="0" borderId="2" xfId="1" applyFont="1" applyFill="1" applyBorder="1" applyAlignment="1" applyProtection="1"/>
    <xf numFmtId="0" fontId="1" fillId="0" borderId="16" xfId="1" applyFont="1" applyFill="1" applyBorder="1" applyAlignment="1" applyProtection="1"/>
    <xf numFmtId="0" fontId="1" fillId="0" borderId="44" xfId="1" applyFont="1" applyFill="1" applyBorder="1" applyAlignment="1" applyProtection="1"/>
    <xf numFmtId="0" fontId="1" fillId="0" borderId="16" xfId="1" applyFont="1" applyFill="1" applyBorder="1" applyAlignment="1" applyProtection="1">
      <alignment horizontal="distributed" vertical="center"/>
    </xf>
    <xf numFmtId="184" fontId="1" fillId="0" borderId="28" xfId="1" applyNumberFormat="1" applyFont="1" applyFill="1" applyBorder="1" applyAlignment="1" applyProtection="1">
      <alignment horizontal="right" vertical="center"/>
    </xf>
    <xf numFmtId="184" fontId="1" fillId="0" borderId="0" xfId="1" applyNumberFormat="1" applyFont="1" applyFill="1" applyBorder="1" applyAlignment="1" applyProtection="1">
      <alignment horizontal="right" vertical="center"/>
    </xf>
    <xf numFmtId="184" fontId="1" fillId="0" borderId="119" xfId="1" applyNumberFormat="1" applyFont="1" applyFill="1" applyBorder="1" applyAlignment="1" applyProtection="1">
      <alignment horizontal="right" vertical="center"/>
    </xf>
    <xf numFmtId="184" fontId="1" fillId="0" borderId="36" xfId="1" applyNumberFormat="1" applyFont="1" applyFill="1" applyBorder="1" applyAlignment="1" applyProtection="1">
      <alignment horizontal="right" vertical="center"/>
    </xf>
    <xf numFmtId="176" fontId="1" fillId="0" borderId="29" xfId="1" applyNumberFormat="1" applyFont="1" applyFill="1" applyBorder="1" applyAlignment="1" applyProtection="1">
      <alignment horizontal="right" vertical="center"/>
    </xf>
    <xf numFmtId="176" fontId="1" fillId="0" borderId="60" xfId="1" applyNumberFormat="1" applyFont="1" applyFill="1" applyBorder="1" applyAlignment="1" applyProtection="1">
      <alignment horizontal="right" vertical="center"/>
    </xf>
    <xf numFmtId="176" fontId="1" fillId="0" borderId="82" xfId="1" applyNumberFormat="1" applyFont="1" applyFill="1" applyBorder="1" applyAlignment="1" applyProtection="1">
      <alignment horizontal="right" vertical="center"/>
    </xf>
    <xf numFmtId="176" fontId="1" fillId="0" borderId="17" xfId="1" applyNumberFormat="1" applyFont="1" applyFill="1" applyBorder="1" applyAlignment="1" applyProtection="1">
      <alignment horizontal="right" vertical="center"/>
    </xf>
    <xf numFmtId="0" fontId="1" fillId="0" borderId="19" xfId="1" applyFont="1" applyFill="1" applyBorder="1" applyAlignment="1"/>
    <xf numFmtId="177" fontId="1" fillId="0" borderId="29" xfId="1" applyNumberFormat="1" applyFill="1" applyBorder="1" applyAlignment="1" applyProtection="1">
      <alignment horizontal="right" vertical="center"/>
    </xf>
    <xf numFmtId="177" fontId="1" fillId="0" borderId="82" xfId="1" applyNumberFormat="1" applyFill="1" applyBorder="1" applyAlignment="1" applyProtection="1">
      <alignment horizontal="right" vertical="center"/>
    </xf>
    <xf numFmtId="177" fontId="1" fillId="0" borderId="0" xfId="1" applyNumberFormat="1" applyFill="1" applyBorder="1" applyAlignment="1" applyProtection="1">
      <alignment horizontal="right" vertical="center"/>
    </xf>
    <xf numFmtId="0" fontId="1" fillId="0" borderId="0" xfId="1" applyFill="1" applyBorder="1" applyAlignment="1" applyProtection="1">
      <alignment horizontal="distributed" vertical="center"/>
    </xf>
    <xf numFmtId="0" fontId="1" fillId="0" borderId="20" xfId="1" applyFill="1" applyBorder="1" applyAlignment="1" applyProtection="1">
      <alignment horizontal="distributed" vertical="center"/>
    </xf>
    <xf numFmtId="177" fontId="1" fillId="0" borderId="38" xfId="1" applyNumberFormat="1" applyFill="1" applyBorder="1" applyAlignment="1" applyProtection="1">
      <alignment horizontal="right" vertical="center"/>
    </xf>
    <xf numFmtId="177" fontId="1" fillId="0" borderId="62" xfId="1" applyNumberFormat="1" applyFill="1" applyBorder="1" applyAlignment="1" applyProtection="1">
      <alignment horizontal="right" vertical="center"/>
    </xf>
    <xf numFmtId="177" fontId="1" fillId="0" borderId="84" xfId="1" applyNumberFormat="1" applyFill="1" applyBorder="1" applyAlignment="1" applyProtection="1">
      <alignment horizontal="right" vertical="center"/>
    </xf>
    <xf numFmtId="177" fontId="1" fillId="0" borderId="21" xfId="1" applyNumberFormat="1" applyFill="1" applyBorder="1" applyAlignment="1" applyProtection="1">
      <alignment horizontal="right" vertical="center"/>
    </xf>
    <xf numFmtId="0" fontId="6" fillId="0" borderId="0" xfId="1" applyFont="1" applyFill="1" applyAlignment="1" applyProtection="1">
      <alignment horizontal="left"/>
    </xf>
    <xf numFmtId="0" fontId="1" fillId="0" borderId="0" xfId="1" applyFont="1" applyFill="1" applyBorder="1" applyAlignment="1" applyProtection="1"/>
    <xf numFmtId="0" fontId="1" fillId="0" borderId="0" xfId="1" applyFont="1" applyFill="1" applyBorder="1" applyAlignment="1" applyProtection="1">
      <alignment horizontal="right"/>
    </xf>
    <xf numFmtId="37" fontId="1" fillId="0" borderId="0" xfId="1" applyNumberFormat="1" applyFont="1" applyFill="1" applyBorder="1" applyAlignment="1" applyProtection="1">
      <alignment horizontal="right"/>
    </xf>
    <xf numFmtId="176" fontId="1" fillId="0" borderId="0" xfId="1" applyNumberFormat="1" applyFont="1" applyFill="1" applyAlignment="1" applyProtection="1"/>
    <xf numFmtId="0" fontId="1" fillId="0" borderId="0" xfId="1" applyFont="1" applyFill="1" applyAlignment="1" applyProtection="1"/>
    <xf numFmtId="0" fontId="1" fillId="0" borderId="0" xfId="1" applyFill="1" applyAlignment="1"/>
    <xf numFmtId="0" fontId="6" fillId="0" borderId="0" xfId="1" applyFont="1" applyFill="1" applyBorder="1" applyAlignment="1"/>
    <xf numFmtId="0" fontId="6" fillId="0" borderId="0" xfId="1" applyFont="1" applyFill="1" applyAlignment="1"/>
    <xf numFmtId="0" fontId="1" fillId="0" borderId="44" xfId="1" applyFont="1" applyFill="1" applyBorder="1" applyAlignment="1" applyProtection="1">
      <alignment vertical="center"/>
    </xf>
    <xf numFmtId="177" fontId="1" fillId="0" borderId="36" xfId="1" applyNumberFormat="1" applyFont="1" applyFill="1" applyBorder="1" applyAlignment="1" applyProtection="1">
      <alignment vertical="center"/>
    </xf>
    <xf numFmtId="177" fontId="1" fillId="0" borderId="0" xfId="1" applyNumberFormat="1" applyFont="1" applyFill="1" applyBorder="1" applyAlignment="1" applyProtection="1">
      <alignment vertical="center"/>
    </xf>
    <xf numFmtId="176" fontId="1" fillId="0" borderId="38" xfId="1" applyNumberFormat="1" applyFont="1" applyFill="1" applyBorder="1" applyAlignment="1" applyProtection="1">
      <alignment vertical="center"/>
    </xf>
    <xf numFmtId="176" fontId="1" fillId="0" borderId="1" xfId="1" applyNumberFormat="1" applyFont="1" applyFill="1" applyBorder="1" applyAlignment="1" applyProtection="1">
      <alignment vertical="center"/>
    </xf>
    <xf numFmtId="0" fontId="1" fillId="0" borderId="0" xfId="1" applyFont="1" applyFill="1" applyBorder="1" applyAlignment="1" applyProtection="1">
      <alignment horizontal="right" vertical="center"/>
    </xf>
    <xf numFmtId="0" fontId="1" fillId="0" borderId="10" xfId="1" applyFont="1" applyFill="1" applyBorder="1" applyAlignment="1" applyProtection="1">
      <alignment vertical="center"/>
    </xf>
    <xf numFmtId="177" fontId="15" fillId="0" borderId="18" xfId="1" applyNumberFormat="1" applyFont="1" applyFill="1" applyBorder="1" applyAlignment="1" applyProtection="1">
      <alignment horizontal="right" vertical="center"/>
    </xf>
    <xf numFmtId="177" fontId="15" fillId="0" borderId="36" xfId="1" applyNumberFormat="1" applyFont="1" applyFill="1" applyBorder="1" applyAlignment="1" applyProtection="1">
      <alignment horizontal="right" vertical="center"/>
    </xf>
    <xf numFmtId="177" fontId="15" fillId="0" borderId="29" xfId="1" applyNumberFormat="1" applyFont="1" applyFill="1" applyBorder="1" applyAlignment="1" applyProtection="1">
      <alignment horizontal="right" vertical="center"/>
    </xf>
    <xf numFmtId="177" fontId="15" fillId="0" borderId="30" xfId="1" applyNumberFormat="1" applyFont="1" applyFill="1" applyBorder="1" applyAlignment="1" applyProtection="1">
      <alignment horizontal="right" vertical="center"/>
    </xf>
    <xf numFmtId="177" fontId="1" fillId="0" borderId="29" xfId="7" applyNumberFormat="1" applyFont="1" applyFill="1" applyBorder="1" applyAlignment="1" applyProtection="1">
      <alignment horizontal="right"/>
      <protection locked="0"/>
    </xf>
    <xf numFmtId="177" fontId="1" fillId="0" borderId="29" xfId="7" applyNumberFormat="1" applyFont="1" applyFill="1" applyBorder="1" applyAlignment="1" applyProtection="1">
      <alignment horizontal="right" vertical="center"/>
      <protection locked="0"/>
    </xf>
    <xf numFmtId="177" fontId="1" fillId="0" borderId="17" xfId="7" applyNumberFormat="1" applyFont="1" applyFill="1" applyBorder="1" applyAlignment="1" applyProtection="1">
      <alignment horizontal="right" vertical="center"/>
      <protection locked="0"/>
    </xf>
    <xf numFmtId="0" fontId="1" fillId="0" borderId="21" xfId="1" applyFont="1" applyFill="1" applyBorder="1" applyAlignment="1" applyProtection="1">
      <alignment horizontal="distributed" vertical="center"/>
    </xf>
    <xf numFmtId="177" fontId="1" fillId="0" borderId="38" xfId="7" applyNumberFormat="1" applyFont="1" applyFill="1" applyBorder="1" applyAlignment="1" applyProtection="1">
      <alignment horizontal="right" vertical="center"/>
      <protection locked="0"/>
    </xf>
    <xf numFmtId="177" fontId="1" fillId="0" borderId="0" xfId="1" applyNumberFormat="1" applyFont="1" applyFill="1" applyBorder="1" applyAlignment="1" applyProtection="1">
      <alignment horizontal="right" vertical="center"/>
    </xf>
    <xf numFmtId="177" fontId="5" fillId="0" borderId="157" xfId="1" applyNumberFormat="1" applyFont="1" applyFill="1" applyBorder="1" applyAlignment="1" applyProtection="1">
      <alignment horizontal="right" vertical="center"/>
    </xf>
    <xf numFmtId="177" fontId="5" fillId="0" borderId="158" xfId="1" applyNumberFormat="1" applyFont="1" applyFill="1" applyBorder="1" applyAlignment="1" applyProtection="1">
      <alignment horizontal="right" vertical="center"/>
    </xf>
    <xf numFmtId="177" fontId="5" fillId="0" borderId="159" xfId="1" applyNumberFormat="1" applyFont="1" applyFill="1" applyBorder="1" applyAlignment="1" applyProtection="1">
      <alignment horizontal="right" vertical="center"/>
    </xf>
    <xf numFmtId="177" fontId="5" fillId="0" borderId="160" xfId="1" applyNumberFormat="1" applyFont="1" applyFill="1" applyBorder="1" applyAlignment="1" applyProtection="1">
      <alignment horizontal="right" vertical="center"/>
    </xf>
    <xf numFmtId="177" fontId="5" fillId="0" borderId="161" xfId="1" applyNumberFormat="1" applyFont="1" applyFill="1" applyBorder="1" applyAlignment="1" applyProtection="1">
      <alignment horizontal="right" vertical="center"/>
    </xf>
    <xf numFmtId="177" fontId="5" fillId="0" borderId="162" xfId="1" applyNumberFormat="1" applyFont="1" applyFill="1" applyBorder="1" applyAlignment="1" applyProtection="1">
      <alignment horizontal="right" vertical="center"/>
    </xf>
    <xf numFmtId="177" fontId="5" fillId="0" borderId="163" xfId="1" applyNumberFormat="1" applyFont="1" applyFill="1" applyBorder="1" applyAlignment="1" applyProtection="1">
      <alignment horizontal="right" vertical="center"/>
    </xf>
    <xf numFmtId="177" fontId="5" fillId="0" borderId="164" xfId="1" applyNumberFormat="1" applyFont="1" applyFill="1" applyBorder="1" applyAlignment="1" applyProtection="1">
      <alignment horizontal="right" vertical="center"/>
    </xf>
    <xf numFmtId="0" fontId="5" fillId="0" borderId="0" xfId="4" applyFont="1" applyFill="1" applyAlignment="1">
      <alignment vertical="center"/>
    </xf>
    <xf numFmtId="0" fontId="36" fillId="0" borderId="1" xfId="4" applyFont="1" applyFill="1" applyBorder="1" applyAlignment="1">
      <alignment vertical="top"/>
    </xf>
    <xf numFmtId="0" fontId="6" fillId="0" borderId="0" xfId="4" applyFont="1" applyFill="1" applyAlignment="1">
      <alignment horizontal="right"/>
    </xf>
    <xf numFmtId="0" fontId="6" fillId="0" borderId="0" xfId="4" applyFont="1" applyFill="1" applyAlignment="1">
      <alignment vertical="center"/>
    </xf>
    <xf numFmtId="0" fontId="5" fillId="0" borderId="0" xfId="4" applyFont="1" applyFill="1" applyBorder="1" applyAlignment="1">
      <alignment vertical="center"/>
    </xf>
    <xf numFmtId="176" fontId="8" fillId="0" borderId="0" xfId="4" applyNumberFormat="1" applyFont="1" applyFill="1" applyBorder="1" applyAlignment="1">
      <alignment vertical="center"/>
    </xf>
    <xf numFmtId="0" fontId="8" fillId="0" borderId="0" xfId="4" applyFont="1" applyFill="1" applyAlignment="1">
      <alignment vertical="center"/>
    </xf>
    <xf numFmtId="176" fontId="15" fillId="0" borderId="0" xfId="1" applyNumberFormat="1" applyFont="1" applyFill="1" applyBorder="1" applyAlignment="1" applyProtection="1">
      <alignment horizontal="left" vertical="center"/>
    </xf>
    <xf numFmtId="176" fontId="1" fillId="0" borderId="0" xfId="1" applyNumberFormat="1" applyFont="1" applyFill="1" applyBorder="1" applyAlignment="1" applyProtection="1">
      <alignment horizontal="left" vertical="center"/>
    </xf>
    <xf numFmtId="176" fontId="1" fillId="0" borderId="14" xfId="1" applyNumberFormat="1" applyFont="1" applyFill="1" applyBorder="1" applyAlignment="1">
      <alignment horizontal="center" vertical="center" wrapText="1"/>
    </xf>
    <xf numFmtId="176" fontId="1" fillId="0" borderId="36" xfId="1" applyNumberFormat="1" applyFont="1" applyFill="1" applyBorder="1" applyAlignment="1">
      <alignment horizontal="center" vertical="center" wrapText="1"/>
    </xf>
    <xf numFmtId="176" fontId="1" fillId="0" borderId="33" xfId="1" applyNumberFormat="1" applyFont="1" applyFill="1" applyBorder="1" applyAlignment="1">
      <alignment horizontal="center" vertical="center" wrapText="1"/>
    </xf>
    <xf numFmtId="176" fontId="1" fillId="0" borderId="55" xfId="1" applyNumberFormat="1" applyFont="1" applyFill="1" applyBorder="1" applyAlignment="1">
      <alignment horizontal="center" vertical="center" wrapText="1"/>
    </xf>
    <xf numFmtId="176" fontId="1" fillId="0" borderId="28" xfId="1" applyNumberFormat="1" applyFont="1" applyFill="1" applyBorder="1" applyAlignment="1">
      <alignment horizontal="center" vertical="center" wrapText="1"/>
    </xf>
    <xf numFmtId="177" fontId="37" fillId="0" borderId="29" xfId="3" applyNumberFormat="1" applyFont="1" applyFill="1" applyBorder="1" applyAlignment="1" applyProtection="1">
      <alignment horizontal="right" vertical="center"/>
    </xf>
    <xf numFmtId="176" fontId="15" fillId="0" borderId="0" xfId="1" applyNumberFormat="1" applyFont="1" applyFill="1" applyAlignment="1" applyProtection="1">
      <alignment horizontal="left" vertical="center"/>
    </xf>
    <xf numFmtId="176" fontId="1" fillId="0" borderId="53" xfId="1" applyNumberFormat="1" applyFont="1" applyFill="1" applyBorder="1" applyAlignment="1">
      <alignment horizontal="center" vertical="center" shrinkToFit="1"/>
    </xf>
    <xf numFmtId="176" fontId="1" fillId="0" borderId="69" xfId="1" applyNumberFormat="1" applyFont="1" applyFill="1" applyBorder="1" applyAlignment="1">
      <alignment horizontal="center" vertical="center" shrinkToFit="1"/>
    </xf>
    <xf numFmtId="176" fontId="37" fillId="0" borderId="17" xfId="3" applyNumberFormat="1" applyFont="1" applyFill="1" applyBorder="1" applyAlignment="1" applyProtection="1">
      <alignment horizontal="right" vertical="center"/>
    </xf>
    <xf numFmtId="177" fontId="37" fillId="0" borderId="30" xfId="3" applyNumberFormat="1" applyFont="1" applyFill="1" applyBorder="1" applyAlignment="1">
      <alignment horizontal="right" vertical="center"/>
    </xf>
    <xf numFmtId="176" fontId="37" fillId="0" borderId="0" xfId="3" applyNumberFormat="1" applyFont="1" applyFill="1" applyBorder="1" applyAlignment="1">
      <alignment horizontal="right" vertical="center"/>
    </xf>
    <xf numFmtId="176" fontId="37" fillId="0" borderId="0" xfId="3" applyNumberFormat="1" applyFont="1" applyFill="1" applyBorder="1" applyAlignment="1" applyProtection="1">
      <alignment horizontal="right" vertical="center"/>
    </xf>
    <xf numFmtId="177" fontId="37" fillId="0" borderId="18" xfId="3" applyNumberFormat="1" applyFont="1" applyFill="1" applyBorder="1" applyAlignment="1" applyProtection="1">
      <alignment horizontal="right" vertical="center"/>
    </xf>
    <xf numFmtId="177" fontId="37" fillId="0" borderId="29" xfId="3" applyNumberFormat="1" applyFont="1" applyFill="1" applyBorder="1" applyAlignment="1">
      <alignment horizontal="right" vertical="center"/>
    </xf>
    <xf numFmtId="177" fontId="37" fillId="0" borderId="17" xfId="3" applyNumberFormat="1" applyFont="1" applyFill="1" applyBorder="1" applyAlignment="1" applyProtection="1">
      <alignment horizontal="right" vertical="center"/>
    </xf>
    <xf numFmtId="177" fontId="37" fillId="0" borderId="19" xfId="3" applyNumberFormat="1" applyFont="1" applyFill="1" applyBorder="1" applyAlignment="1" applyProtection="1">
      <alignment horizontal="right" vertical="center"/>
    </xf>
    <xf numFmtId="177" fontId="37" fillId="0" borderId="0" xfId="3" applyNumberFormat="1" applyFont="1" applyFill="1" applyBorder="1" applyAlignment="1" applyProtection="1">
      <alignment horizontal="right" vertical="center"/>
    </xf>
    <xf numFmtId="177" fontId="37" fillId="0" borderId="30" xfId="3" applyNumberFormat="1" applyFont="1" applyFill="1" applyBorder="1" applyAlignment="1" applyProtection="1">
      <alignment horizontal="right" vertical="center"/>
    </xf>
    <xf numFmtId="177" fontId="1" fillId="0" borderId="19" xfId="1" applyNumberFormat="1" applyFont="1" applyFill="1" applyBorder="1" applyAlignment="1">
      <alignment horizontal="right" vertical="center"/>
    </xf>
    <xf numFmtId="179" fontId="1" fillId="0" borderId="0" xfId="6" applyNumberFormat="1" applyFont="1" applyFill="1" applyBorder="1" applyAlignment="1">
      <alignment vertical="center"/>
    </xf>
    <xf numFmtId="179" fontId="21" fillId="0" borderId="22" xfId="5" applyNumberFormat="1" applyFont="1" applyFill="1" applyBorder="1" applyAlignment="1" applyProtection="1">
      <alignment horizontal="right" vertical="center" wrapText="1"/>
    </xf>
    <xf numFmtId="0" fontId="21" fillId="0" borderId="0" xfId="6" applyFont="1" applyFill="1" applyAlignment="1" applyProtection="1">
      <alignment vertical="center"/>
    </xf>
    <xf numFmtId="0" fontId="15" fillId="0" borderId="0" xfId="1" applyFont="1" applyFill="1" applyBorder="1" applyAlignment="1" applyProtection="1">
      <alignment horizontal="left" vertical="center"/>
    </xf>
    <xf numFmtId="0" fontId="1" fillId="0" borderId="32" xfId="1" applyFont="1" applyFill="1" applyBorder="1" applyAlignment="1">
      <alignment horizontal="center" vertical="center"/>
    </xf>
    <xf numFmtId="0" fontId="1" fillId="0" borderId="118" xfId="1" applyFont="1" applyFill="1" applyBorder="1" applyAlignment="1">
      <alignment horizontal="center" vertical="center"/>
    </xf>
    <xf numFmtId="0" fontId="1" fillId="0" borderId="54"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119" xfId="1" applyFont="1" applyFill="1" applyBorder="1" applyAlignment="1">
      <alignment vertical="center"/>
    </xf>
    <xf numFmtId="0" fontId="1" fillId="0" borderId="55" xfId="1" applyFont="1" applyFill="1" applyBorder="1" applyAlignment="1">
      <alignment vertical="center"/>
    </xf>
    <xf numFmtId="0" fontId="1" fillId="0" borderId="28" xfId="1" applyFont="1" applyFill="1" applyBorder="1" applyAlignment="1">
      <alignment vertical="center"/>
    </xf>
    <xf numFmtId="0" fontId="1" fillId="0" borderId="49" xfId="1" applyFont="1" applyFill="1" applyBorder="1" applyAlignment="1">
      <alignment vertical="center"/>
    </xf>
    <xf numFmtId="0" fontId="1" fillId="0" borderId="15" xfId="1" applyFont="1" applyFill="1" applyBorder="1" applyAlignment="1">
      <alignment vertical="center"/>
    </xf>
    <xf numFmtId="0" fontId="1" fillId="0" borderId="0" xfId="1" applyFont="1" applyFill="1" applyBorder="1" applyAlignment="1">
      <alignment horizontal="distributed" vertical="center"/>
    </xf>
    <xf numFmtId="0" fontId="1" fillId="0" borderId="18" xfId="1" applyFont="1" applyFill="1" applyBorder="1" applyAlignment="1">
      <alignment horizontal="right" vertical="center"/>
    </xf>
    <xf numFmtId="0" fontId="1" fillId="0" borderId="60" xfId="1" applyFont="1" applyFill="1" applyBorder="1" applyAlignment="1">
      <alignment horizontal="right" vertical="center"/>
    </xf>
    <xf numFmtId="0" fontId="1" fillId="0" borderId="22" xfId="1" applyFont="1" applyFill="1" applyBorder="1" applyAlignment="1">
      <alignment vertical="center"/>
    </xf>
    <xf numFmtId="0" fontId="1" fillId="0" borderId="62" xfId="1" applyFont="1" applyFill="1" applyBorder="1" applyAlignment="1">
      <alignment vertical="center"/>
    </xf>
    <xf numFmtId="0" fontId="1" fillId="0" borderId="38" xfId="1" applyFont="1" applyFill="1" applyBorder="1" applyAlignment="1">
      <alignment vertical="center"/>
    </xf>
    <xf numFmtId="0" fontId="1" fillId="0" borderId="17" xfId="1" applyFont="1" applyFill="1" applyBorder="1" applyAlignment="1">
      <alignment horizontal="center" vertical="center"/>
    </xf>
    <xf numFmtId="179" fontId="38" fillId="0" borderId="29" xfId="6" applyNumberFormat="1" applyFont="1" applyFill="1" applyBorder="1" applyAlignment="1" applyProtection="1">
      <alignment horizontal="right" vertical="center" wrapText="1"/>
    </xf>
    <xf numFmtId="179" fontId="39" fillId="0" borderId="0" xfId="6" applyNumberFormat="1" applyFont="1" applyFill="1" applyBorder="1" applyAlignment="1">
      <alignment vertical="center"/>
    </xf>
    <xf numFmtId="179" fontId="38" fillId="0" borderId="18" xfId="5" applyNumberFormat="1" applyFont="1" applyFill="1" applyBorder="1" applyAlignment="1" applyProtection="1">
      <alignment horizontal="right" vertical="center" wrapText="1"/>
    </xf>
    <xf numFmtId="178" fontId="5" fillId="0" borderId="0" xfId="7" applyNumberFormat="1" applyFont="1" applyFill="1" applyBorder="1" applyAlignment="1" applyProtection="1">
      <alignment horizontal="right"/>
      <protection locked="0"/>
    </xf>
    <xf numFmtId="0" fontId="6" fillId="0" borderId="12" xfId="1" applyFont="1" applyFill="1" applyBorder="1" applyAlignment="1" applyProtection="1">
      <alignment horizontal="distributed" vertical="center"/>
    </xf>
    <xf numFmtId="0" fontId="6" fillId="0" borderId="13" xfId="1" applyFont="1" applyFill="1" applyBorder="1" applyAlignment="1" applyProtection="1">
      <alignment horizontal="distributed" vertical="center"/>
    </xf>
    <xf numFmtId="176" fontId="1" fillId="0" borderId="14" xfId="1" applyNumberFormat="1" applyFont="1" applyFill="1" applyBorder="1" applyAlignment="1" applyProtection="1">
      <alignment vertical="center"/>
    </xf>
    <xf numFmtId="176" fontId="1" fillId="0" borderId="13" xfId="1" applyNumberFormat="1" applyFont="1" applyFill="1" applyBorder="1" applyAlignment="1" applyProtection="1">
      <alignment vertical="center"/>
    </xf>
    <xf numFmtId="176" fontId="1" fillId="0" borderId="13" xfId="1" applyNumberFormat="1" applyFill="1" applyBorder="1" applyAlignment="1">
      <alignment vertical="center"/>
    </xf>
    <xf numFmtId="176" fontId="1" fillId="0" borderId="15" xfId="1" applyNumberFormat="1" applyFill="1" applyBorder="1" applyAlignment="1">
      <alignment vertical="center"/>
    </xf>
    <xf numFmtId="0" fontId="5" fillId="0" borderId="1" xfId="1" applyFont="1" applyFill="1" applyBorder="1" applyAlignment="1">
      <alignment horizontal="right" vertical="center"/>
    </xf>
    <xf numFmtId="0" fontId="6" fillId="0" borderId="4" xfId="1" applyFont="1" applyFill="1" applyBorder="1" applyAlignment="1" applyProtection="1">
      <alignment horizontal="center" vertical="center" wrapText="1"/>
    </xf>
    <xf numFmtId="0" fontId="6" fillId="0" borderId="5" xfId="1" applyFont="1" applyFill="1" applyBorder="1" applyAlignment="1">
      <alignment horizontal="center" vertical="center" wrapText="1"/>
    </xf>
    <xf numFmtId="0" fontId="6" fillId="0" borderId="9"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20" xfId="1" applyFont="1" applyFill="1" applyBorder="1" applyAlignment="1" applyProtection="1">
      <alignment horizontal="distributed" vertical="center"/>
    </xf>
    <xf numFmtId="0" fontId="6" fillId="0" borderId="21" xfId="1" applyFont="1" applyFill="1" applyBorder="1" applyAlignment="1" applyProtection="1">
      <alignment horizontal="distributed" vertical="center"/>
    </xf>
    <xf numFmtId="176" fontId="1" fillId="0" borderId="22" xfId="1" applyNumberFormat="1" applyFont="1" applyFill="1" applyBorder="1" applyAlignment="1" applyProtection="1">
      <alignment vertical="center"/>
    </xf>
    <xf numFmtId="176" fontId="1" fillId="0" borderId="21" xfId="1" applyNumberFormat="1" applyFill="1" applyBorder="1" applyAlignment="1">
      <alignment vertical="center"/>
    </xf>
    <xf numFmtId="176" fontId="1" fillId="0" borderId="23" xfId="1" applyNumberFormat="1" applyFill="1" applyBorder="1" applyAlignment="1">
      <alignment vertical="center"/>
    </xf>
    <xf numFmtId="0" fontId="6" fillId="0" borderId="16" xfId="1" applyFont="1" applyFill="1" applyBorder="1" applyAlignment="1" applyProtection="1">
      <alignment horizontal="distributed" vertical="center"/>
    </xf>
    <xf numFmtId="0" fontId="6" fillId="0" borderId="17" xfId="1" applyFont="1" applyFill="1" applyBorder="1" applyAlignment="1" applyProtection="1">
      <alignment horizontal="distributed" vertical="center"/>
    </xf>
    <xf numFmtId="41" fontId="1" fillId="0" borderId="18" xfId="1" applyNumberFormat="1" applyFont="1" applyFill="1" applyBorder="1" applyAlignment="1" applyProtection="1">
      <alignment horizontal="right" vertical="center"/>
    </xf>
    <xf numFmtId="41" fontId="1" fillId="0" borderId="17" xfId="1" applyNumberFormat="1" applyFill="1" applyBorder="1" applyAlignment="1">
      <alignment horizontal="right" vertical="center"/>
    </xf>
    <xf numFmtId="176" fontId="1" fillId="0" borderId="18" xfId="1" applyNumberFormat="1" applyFont="1" applyFill="1" applyBorder="1" applyAlignment="1" applyProtection="1">
      <alignment horizontal="right" vertical="top"/>
    </xf>
    <xf numFmtId="176" fontId="1" fillId="0" borderId="17" xfId="1" applyNumberFormat="1" applyFill="1" applyBorder="1" applyAlignment="1">
      <alignment horizontal="right" vertical="top"/>
    </xf>
    <xf numFmtId="41" fontId="1" fillId="0" borderId="19" xfId="1" applyNumberFormat="1" applyFill="1" applyBorder="1" applyAlignment="1">
      <alignment horizontal="right" vertical="center"/>
    </xf>
    <xf numFmtId="0" fontId="1" fillId="0" borderId="28" xfId="1" applyFont="1" applyFill="1" applyBorder="1" applyAlignment="1">
      <alignment horizontal="right" vertical="center"/>
    </xf>
    <xf numFmtId="0" fontId="1" fillId="0" borderId="38" xfId="1" applyFont="1" applyFill="1" applyBorder="1" applyAlignment="1">
      <alignment horizontal="right" vertical="center"/>
    </xf>
    <xf numFmtId="0" fontId="6" fillId="0" borderId="24" xfId="1" applyFont="1" applyFill="1" applyBorder="1" applyAlignment="1" applyProtection="1">
      <alignment horizontal="center" vertical="center" wrapText="1"/>
    </xf>
    <xf numFmtId="0" fontId="6" fillId="0" borderId="25" xfId="1" applyFont="1" applyFill="1" applyBorder="1" applyAlignment="1" applyProtection="1">
      <alignment horizontal="center" vertical="center" wrapText="1"/>
    </xf>
    <xf numFmtId="0" fontId="6" fillId="0" borderId="26" xfId="1" applyFont="1" applyFill="1" applyBorder="1" applyAlignment="1">
      <alignment horizontal="center" vertical="center" wrapText="1"/>
    </xf>
    <xf numFmtId="0" fontId="6" fillId="0" borderId="29" xfId="1" applyFont="1" applyFill="1" applyBorder="1" applyAlignment="1">
      <alignment horizontal="center" vertical="center" wrapText="1"/>
    </xf>
    <xf numFmtId="0" fontId="6" fillId="0" borderId="33" xfId="1" applyFont="1" applyFill="1" applyBorder="1" applyAlignment="1">
      <alignment horizontal="center" vertical="center" wrapText="1"/>
    </xf>
    <xf numFmtId="0" fontId="6" fillId="0" borderId="27" xfId="1" applyFont="1" applyFill="1" applyBorder="1" applyAlignment="1">
      <alignment horizontal="center" vertical="center" wrapText="1"/>
    </xf>
    <xf numFmtId="0" fontId="6" fillId="0" borderId="30" xfId="1" applyFont="1" applyFill="1" applyBorder="1" applyAlignment="1">
      <alignment horizontal="center" vertical="center" wrapText="1"/>
    </xf>
    <xf numFmtId="0" fontId="6" fillId="0" borderId="34" xfId="1" applyFont="1" applyFill="1" applyBorder="1" applyAlignment="1">
      <alignment horizontal="center" vertical="center" wrapText="1"/>
    </xf>
    <xf numFmtId="0" fontId="6" fillId="0" borderId="7" xfId="1" applyFont="1" applyFill="1" applyBorder="1" applyAlignment="1" applyProtection="1">
      <alignment horizontal="center" vertical="center" wrapText="1"/>
    </xf>
    <xf numFmtId="0" fontId="6" fillId="0" borderId="10"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wrapText="1"/>
    </xf>
    <xf numFmtId="0" fontId="6" fillId="0" borderId="28" xfId="1" applyFont="1" applyFill="1" applyBorder="1" applyAlignment="1">
      <alignment horizontal="center" vertical="center" wrapText="1"/>
    </xf>
    <xf numFmtId="0" fontId="1" fillId="0" borderId="35" xfId="1" applyFont="1" applyFill="1" applyBorder="1" applyAlignment="1">
      <alignment horizontal="right" vertical="center"/>
    </xf>
    <xf numFmtId="0" fontId="1" fillId="0" borderId="37" xfId="1" applyFont="1" applyFill="1" applyBorder="1" applyAlignment="1">
      <alignment horizontal="right" vertical="center"/>
    </xf>
    <xf numFmtId="38" fontId="0" fillId="0" borderId="28" xfId="2" applyFont="1" applyFill="1" applyBorder="1" applyAlignment="1">
      <alignment horizontal="right" vertical="center"/>
    </xf>
    <xf numFmtId="38" fontId="0" fillId="0" borderId="38" xfId="2" applyFont="1" applyFill="1" applyBorder="1" applyAlignment="1">
      <alignment horizontal="right" vertical="center"/>
    </xf>
    <xf numFmtId="0" fontId="1" fillId="0" borderId="40" xfId="1" applyFont="1" applyFill="1" applyBorder="1" applyAlignment="1">
      <alignment horizontal="center" vertical="center"/>
    </xf>
    <xf numFmtId="0" fontId="1" fillId="0" borderId="42" xfId="1" applyFont="1" applyFill="1" applyBorder="1" applyAlignment="1">
      <alignment horizontal="center" vertical="center"/>
    </xf>
    <xf numFmtId="0" fontId="1" fillId="0" borderId="44" xfId="1" applyFont="1" applyFill="1" applyBorder="1" applyAlignment="1">
      <alignment horizontal="center" vertical="center"/>
    </xf>
    <xf numFmtId="0" fontId="6" fillId="0" borderId="0" xfId="1" applyFont="1" applyFill="1" applyBorder="1" applyAlignment="1">
      <alignment horizontal="center" vertical="center" wrapText="1"/>
    </xf>
    <xf numFmtId="0" fontId="6" fillId="0" borderId="3" xfId="1" applyFont="1" applyFill="1" applyBorder="1" applyAlignment="1" applyProtection="1">
      <alignment horizontal="center" vertical="center" wrapText="1"/>
    </xf>
    <xf numFmtId="0" fontId="6" fillId="0" borderId="9" xfId="1" applyFont="1" applyFill="1" applyBorder="1" applyAlignment="1" applyProtection="1">
      <alignment horizontal="center" vertical="center" wrapText="1"/>
    </xf>
    <xf numFmtId="176" fontId="1" fillId="0" borderId="28" xfId="1" applyNumberFormat="1" applyFont="1" applyFill="1" applyBorder="1" applyAlignment="1" applyProtection="1">
      <alignment horizontal="right" vertical="center"/>
    </xf>
    <xf numFmtId="176" fontId="1" fillId="0" borderId="38" xfId="1" applyNumberFormat="1" applyFont="1" applyFill="1" applyBorder="1" applyAlignment="1" applyProtection="1">
      <alignment horizontal="right" vertical="center"/>
    </xf>
    <xf numFmtId="176" fontId="1" fillId="0" borderId="28" xfId="1" applyNumberFormat="1" applyFont="1" applyFill="1" applyBorder="1" applyAlignment="1">
      <alignment horizontal="right" vertical="center"/>
    </xf>
    <xf numFmtId="176" fontId="1" fillId="0" borderId="38" xfId="1" applyNumberFormat="1" applyFont="1" applyFill="1" applyBorder="1" applyAlignment="1">
      <alignment horizontal="right" vertical="center"/>
    </xf>
    <xf numFmtId="41" fontId="1" fillId="0" borderId="36" xfId="1" applyNumberFormat="1" applyFont="1" applyFill="1" applyBorder="1" applyAlignment="1" applyProtection="1">
      <alignment horizontal="center" vertical="center"/>
    </xf>
    <xf numFmtId="41" fontId="1" fillId="0" borderId="39" xfId="1" applyNumberFormat="1" applyFont="1" applyFill="1" applyBorder="1" applyAlignment="1" applyProtection="1">
      <alignment horizontal="center" vertical="center"/>
    </xf>
    <xf numFmtId="176" fontId="6" fillId="0" borderId="1" xfId="1" applyNumberFormat="1" applyFont="1" applyFill="1" applyBorder="1" applyAlignment="1">
      <alignment horizontal="right" vertical="center"/>
    </xf>
    <xf numFmtId="0" fontId="6" fillId="0" borderId="4" xfId="1" applyFont="1" applyFill="1" applyBorder="1" applyAlignment="1">
      <alignment horizontal="distributed" vertical="center" wrapText="1"/>
    </xf>
    <xf numFmtId="0" fontId="6" fillId="0" borderId="18" xfId="1" applyFont="1" applyFill="1" applyBorder="1" applyAlignment="1">
      <alignment horizontal="distributed" vertical="center" wrapText="1"/>
    </xf>
    <xf numFmtId="0" fontId="6" fillId="0" borderId="9" xfId="1" applyFont="1" applyFill="1" applyBorder="1" applyAlignment="1">
      <alignment horizontal="distributed" vertical="center" wrapText="1"/>
    </xf>
    <xf numFmtId="0" fontId="8" fillId="0" borderId="25" xfId="1" applyFont="1" applyFill="1" applyBorder="1" applyAlignment="1">
      <alignment horizontal="center" vertical="center" wrapText="1"/>
    </xf>
    <xf numFmtId="0" fontId="6" fillId="0" borderId="47" xfId="1" applyFont="1" applyFill="1" applyBorder="1" applyAlignment="1">
      <alignment horizontal="center" vertical="center" wrapText="1"/>
    </xf>
    <xf numFmtId="0" fontId="6" fillId="0" borderId="50" xfId="1" applyFont="1" applyFill="1" applyBorder="1" applyAlignment="1">
      <alignment horizontal="center" vertical="center" wrapText="1"/>
    </xf>
    <xf numFmtId="0" fontId="6" fillId="0" borderId="57" xfId="1" applyFont="1" applyFill="1" applyBorder="1" applyAlignment="1">
      <alignment horizontal="center" vertical="center" wrapText="1"/>
    </xf>
    <xf numFmtId="0" fontId="6" fillId="0" borderId="48" xfId="1" applyFont="1" applyFill="1" applyBorder="1" applyAlignment="1">
      <alignment horizontal="center" vertical="center" wrapText="1"/>
    </xf>
    <xf numFmtId="0" fontId="6" fillId="0" borderId="51" xfId="1" applyFont="1" applyFill="1" applyBorder="1" applyAlignment="1">
      <alignment horizontal="center" vertical="center" wrapText="1"/>
    </xf>
    <xf numFmtId="0" fontId="6" fillId="0" borderId="17" xfId="1" applyFont="1" applyFill="1" applyBorder="1" applyAlignment="1">
      <alignment horizontal="center" vertical="center" wrapText="1"/>
    </xf>
    <xf numFmtId="0" fontId="6" fillId="0" borderId="52"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18" xfId="1" applyFont="1" applyFill="1" applyBorder="1" applyAlignment="1">
      <alignment horizontal="center" vertical="center" wrapText="1"/>
    </xf>
    <xf numFmtId="0" fontId="8" fillId="0" borderId="19"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6" fillId="0" borderId="14" xfId="1" applyFont="1" applyFill="1" applyBorder="1" applyAlignment="1">
      <alignment horizontal="center" vertical="center" wrapText="1"/>
    </xf>
    <xf numFmtId="0" fontId="6" fillId="0" borderId="49"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6" fillId="0" borderId="15" xfId="1" applyFont="1" applyFill="1" applyBorder="1" applyAlignment="1">
      <alignment horizontal="center" vertical="center" wrapText="1"/>
    </xf>
    <xf numFmtId="0" fontId="8" fillId="0" borderId="12" xfId="1" applyFont="1" applyFill="1" applyBorder="1" applyAlignment="1" applyProtection="1">
      <alignment horizontal="distributed" vertical="center"/>
    </xf>
    <xf numFmtId="0" fontId="1" fillId="0" borderId="13" xfId="1" applyFont="1" applyFill="1" applyBorder="1"/>
    <xf numFmtId="0" fontId="6" fillId="0" borderId="53" xfId="1" applyFont="1" applyFill="1" applyBorder="1" applyAlignment="1">
      <alignment horizontal="center" vertical="center" wrapText="1"/>
    </xf>
    <xf numFmtId="0" fontId="6" fillId="0" borderId="54" xfId="1" applyFont="1" applyFill="1" applyBorder="1" applyAlignment="1">
      <alignment horizontal="center" vertical="center" wrapText="1"/>
    </xf>
    <xf numFmtId="0" fontId="6" fillId="0" borderId="54" xfId="1" applyFont="1" applyFill="1" applyBorder="1" applyAlignment="1" applyProtection="1">
      <alignment horizontal="distributed" vertical="center"/>
    </xf>
    <xf numFmtId="0" fontId="6" fillId="0" borderId="55" xfId="1" applyFont="1" applyFill="1" applyBorder="1" applyAlignment="1">
      <alignment horizontal="center" vertical="center" wrapText="1"/>
    </xf>
    <xf numFmtId="0" fontId="6" fillId="0" borderId="32" xfId="1" applyFont="1" applyFill="1" applyBorder="1" applyAlignment="1">
      <alignment horizontal="center" vertical="center" wrapText="1"/>
    </xf>
    <xf numFmtId="0" fontId="5" fillId="0" borderId="44" xfId="1" applyFont="1" applyFill="1" applyBorder="1" applyAlignment="1" applyProtection="1">
      <alignment horizontal="center" vertical="center" textRotation="255"/>
    </xf>
    <xf numFmtId="0" fontId="5" fillId="0" borderId="35" xfId="1" applyFont="1" applyFill="1" applyBorder="1" applyAlignment="1" applyProtection="1">
      <alignment horizontal="center" vertical="center" textRotation="255"/>
    </xf>
    <xf numFmtId="0" fontId="5" fillId="0" borderId="31" xfId="1" applyFont="1" applyFill="1" applyBorder="1" applyAlignment="1" applyProtection="1">
      <alignment horizontal="center" vertical="center" textRotation="255"/>
    </xf>
    <xf numFmtId="0" fontId="5" fillId="0" borderId="16" xfId="1" applyFont="1" applyFill="1" applyBorder="1" applyAlignment="1">
      <alignment horizontal="distributed" vertical="center"/>
    </xf>
    <xf numFmtId="0" fontId="1" fillId="0" borderId="17" xfId="1" applyFill="1" applyBorder="1" applyAlignment="1">
      <alignment horizontal="distributed" vertical="center"/>
    </xf>
    <xf numFmtId="0" fontId="5" fillId="0" borderId="2" xfId="1" applyFont="1" applyFill="1" applyBorder="1" applyAlignment="1" applyProtection="1">
      <alignment horizontal="center" vertical="center"/>
    </xf>
    <xf numFmtId="0" fontId="5" fillId="0" borderId="3"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26" xfId="1" applyFont="1" applyFill="1" applyBorder="1" applyAlignment="1">
      <alignment horizontal="center" vertical="center" wrapText="1"/>
    </xf>
    <xf numFmtId="0" fontId="1" fillId="0" borderId="33" xfId="1" applyFill="1" applyBorder="1" applyAlignment="1">
      <alignment horizontal="center" vertical="center" wrapText="1"/>
    </xf>
    <xf numFmtId="0" fontId="8" fillId="0" borderId="64" xfId="1" applyFont="1" applyFill="1" applyBorder="1" applyAlignment="1" applyProtection="1">
      <alignment horizontal="center" vertical="center" wrapText="1"/>
    </xf>
    <xf numFmtId="0" fontId="8" fillId="0" borderId="25" xfId="1" applyFont="1" applyFill="1" applyBorder="1" applyAlignment="1" applyProtection="1">
      <alignment horizontal="center" vertical="center" wrapText="1"/>
    </xf>
    <xf numFmtId="0" fontId="8" fillId="0" borderId="65" xfId="1" applyFont="1" applyFill="1" applyBorder="1" applyAlignment="1" applyProtection="1">
      <alignment horizontal="center" vertical="center" wrapText="1"/>
    </xf>
    <xf numFmtId="0" fontId="1" fillId="0" borderId="0" xfId="4" applyFont="1" applyFill="1" applyAlignment="1">
      <alignment horizontal="left" vertical="center"/>
    </xf>
    <xf numFmtId="0" fontId="1" fillId="0" borderId="1" xfId="4" applyFont="1" applyFill="1" applyBorder="1" applyAlignment="1">
      <alignment horizontal="right" vertical="center"/>
    </xf>
    <xf numFmtId="0" fontId="1" fillId="0" borderId="35" xfId="4" applyFont="1" applyFill="1" applyBorder="1" applyAlignment="1">
      <alignment horizontal="left" vertical="center" wrapText="1"/>
    </xf>
    <xf numFmtId="0" fontId="1" fillId="0" borderId="44" xfId="4" applyFont="1" applyFill="1" applyBorder="1" applyAlignment="1">
      <alignment horizontal="left" vertical="center" wrapText="1"/>
    </xf>
    <xf numFmtId="179" fontId="1" fillId="0" borderId="36" xfId="4" applyNumberFormat="1" applyFont="1" applyFill="1" applyBorder="1" applyAlignment="1">
      <alignment horizontal="right" vertical="center"/>
    </xf>
    <xf numFmtId="179" fontId="1" fillId="0" borderId="34" xfId="4" applyNumberFormat="1" applyFont="1" applyFill="1" applyBorder="1" applyAlignment="1">
      <alignment horizontal="right" vertical="center"/>
    </xf>
    <xf numFmtId="0" fontId="6" fillId="0" borderId="18" xfId="1" applyFont="1" applyFill="1" applyBorder="1" applyAlignment="1" applyProtection="1">
      <alignment horizontal="center" vertical="center" wrapText="1"/>
    </xf>
    <xf numFmtId="0" fontId="6" fillId="0" borderId="25" xfId="1" applyFont="1" applyFill="1" applyBorder="1" applyAlignment="1" applyProtection="1">
      <alignment horizontal="center" vertical="center"/>
    </xf>
    <xf numFmtId="0" fontId="6" fillId="0" borderId="25" xfId="1" applyFont="1" applyFill="1" applyBorder="1" applyAlignment="1">
      <alignment horizontal="center" vertical="center"/>
    </xf>
    <xf numFmtId="0" fontId="1" fillId="0" borderId="50" xfId="1" applyFill="1" applyBorder="1" applyAlignment="1">
      <alignment horizontal="center" vertical="center" wrapText="1"/>
    </xf>
    <xf numFmtId="0" fontId="1" fillId="0" borderId="57" xfId="1" applyFill="1" applyBorder="1" applyAlignment="1">
      <alignment horizontal="center" vertical="center" wrapText="1"/>
    </xf>
    <xf numFmtId="0" fontId="1" fillId="0" borderId="6" xfId="1" applyFill="1" applyBorder="1" applyAlignment="1">
      <alignment horizontal="center" vertical="center" wrapText="1"/>
    </xf>
    <xf numFmtId="0" fontId="1" fillId="0" borderId="52" xfId="1" applyFill="1" applyBorder="1" applyAlignment="1">
      <alignment horizontal="center" vertical="center" wrapText="1"/>
    </xf>
    <xf numFmtId="0" fontId="1" fillId="0" borderId="11" xfId="1" applyFill="1" applyBorder="1" applyAlignment="1">
      <alignment horizontal="center" vertical="center" wrapText="1"/>
    </xf>
    <xf numFmtId="0" fontId="5" fillId="0" borderId="56" xfId="1" applyFont="1" applyFill="1" applyBorder="1" applyAlignment="1" applyProtection="1">
      <alignment horizontal="center" vertical="center" wrapText="1"/>
    </xf>
    <xf numFmtId="0" fontId="1" fillId="0" borderId="54" xfId="1" applyFill="1" applyBorder="1" applyAlignment="1">
      <alignment horizontal="center" vertical="center" wrapText="1"/>
    </xf>
    <xf numFmtId="0" fontId="5" fillId="0" borderId="56" xfId="1" applyFont="1" applyFill="1" applyBorder="1" applyAlignment="1">
      <alignment horizontal="center" vertical="center" wrapText="1"/>
    </xf>
    <xf numFmtId="0" fontId="1" fillId="0" borderId="53" xfId="1" applyFill="1" applyBorder="1" applyAlignment="1">
      <alignment horizontal="center" vertical="center" wrapText="1"/>
    </xf>
    <xf numFmtId="0" fontId="5" fillId="0" borderId="26" xfId="1" applyFont="1" applyFill="1" applyBorder="1" applyAlignment="1">
      <alignment horizontal="center" vertical="center"/>
    </xf>
    <xf numFmtId="0" fontId="5" fillId="0" borderId="33" xfId="1" applyFont="1" applyFill="1" applyBorder="1" applyAlignment="1">
      <alignment horizontal="center" vertical="center"/>
    </xf>
    <xf numFmtId="0" fontId="5" fillId="0" borderId="64" xfId="1" applyFont="1" applyFill="1" applyBorder="1" applyAlignment="1" applyProtection="1">
      <alignment horizontal="center" vertical="center" wrapText="1"/>
    </xf>
    <xf numFmtId="0" fontId="1" fillId="0" borderId="25" xfId="1" applyFill="1" applyBorder="1" applyAlignment="1">
      <alignment horizontal="center" vertical="center" wrapText="1"/>
    </xf>
    <xf numFmtId="0" fontId="1" fillId="0" borderId="65" xfId="1" applyFill="1" applyBorder="1" applyAlignment="1">
      <alignment horizontal="center" vertical="center" wrapText="1"/>
    </xf>
    <xf numFmtId="0" fontId="5" fillId="0" borderId="12" xfId="1" applyFont="1" applyFill="1" applyBorder="1" applyAlignment="1" applyProtection="1">
      <alignment horizontal="distributed" vertical="center"/>
    </xf>
    <xf numFmtId="0" fontId="1" fillId="0" borderId="13" xfId="1" applyFill="1" applyBorder="1" applyAlignment="1">
      <alignment vertical="center"/>
    </xf>
    <xf numFmtId="0" fontId="5" fillId="0" borderId="12" xfId="1" applyFont="1" applyFill="1" applyBorder="1" applyAlignment="1">
      <alignment horizontal="distributed" vertical="center"/>
    </xf>
    <xf numFmtId="0" fontId="5" fillId="0" borderId="13" xfId="1" applyFont="1" applyFill="1" applyBorder="1" applyAlignment="1">
      <alignment horizontal="distributed" vertical="center"/>
    </xf>
    <xf numFmtId="0" fontId="5" fillId="0" borderId="13" xfId="1" applyFont="1" applyFill="1" applyBorder="1" applyAlignment="1" applyProtection="1">
      <alignment horizontal="distributed" vertical="center"/>
    </xf>
    <xf numFmtId="0" fontId="5" fillId="0" borderId="16" xfId="1" applyFont="1" applyFill="1" applyBorder="1" applyAlignment="1" applyProtection="1">
      <alignment horizontal="distributed" vertical="center"/>
    </xf>
    <xf numFmtId="0" fontId="5" fillId="0" borderId="17" xfId="1" applyFont="1" applyFill="1" applyBorder="1" applyAlignment="1" applyProtection="1">
      <alignment horizontal="distributed" vertical="center"/>
    </xf>
    <xf numFmtId="0" fontId="6" fillId="0" borderId="35" xfId="1" applyFont="1" applyFill="1" applyBorder="1" applyAlignment="1" applyProtection="1">
      <alignment horizontal="distributed" vertical="center"/>
    </xf>
    <xf numFmtId="0" fontId="6" fillId="0" borderId="32" xfId="1" applyFont="1" applyFill="1" applyBorder="1" applyAlignment="1">
      <alignment horizontal="distributed" vertical="center"/>
    </xf>
    <xf numFmtId="0" fontId="6" fillId="0" borderId="28" xfId="1" applyFont="1" applyFill="1" applyBorder="1" applyAlignment="1">
      <alignment horizontal="distributed" vertical="center"/>
    </xf>
    <xf numFmtId="0" fontId="1" fillId="0" borderId="1" xfId="1" applyFont="1" applyFill="1" applyBorder="1" applyAlignment="1">
      <alignment horizontal="right" vertical="center"/>
    </xf>
    <xf numFmtId="0" fontId="1" fillId="0" borderId="4" xfId="1" applyFont="1" applyFill="1" applyBorder="1" applyAlignment="1">
      <alignment horizontal="center" vertical="center" wrapText="1"/>
    </xf>
    <xf numFmtId="0" fontId="1" fillId="0" borderId="3" xfId="1" applyFont="1" applyFill="1" applyBorder="1" applyAlignment="1">
      <alignment vertical="center"/>
    </xf>
    <xf numFmtId="0" fontId="1" fillId="0" borderId="9" xfId="1" applyFont="1" applyFill="1" applyBorder="1" applyAlignment="1">
      <alignment vertical="center"/>
    </xf>
    <xf numFmtId="0" fontId="1" fillId="0" borderId="8" xfId="1" applyFont="1" applyFill="1" applyBorder="1" applyAlignment="1">
      <alignment vertical="center"/>
    </xf>
    <xf numFmtId="0" fontId="1" fillId="0" borderId="5" xfId="1" applyFont="1" applyFill="1" applyBorder="1" applyAlignment="1">
      <alignment horizontal="center" vertical="center" wrapText="1"/>
    </xf>
    <xf numFmtId="0" fontId="1" fillId="0" borderId="3" xfId="1" applyFont="1" applyFill="1" applyBorder="1" applyAlignment="1">
      <alignment horizontal="center" vertical="center" wrapText="1"/>
    </xf>
    <xf numFmtId="0" fontId="1" fillId="0" borderId="64" xfId="1" applyFont="1" applyFill="1" applyBorder="1" applyAlignment="1">
      <alignment horizontal="center" vertical="center" wrapText="1"/>
    </xf>
    <xf numFmtId="0" fontId="1" fillId="0" borderId="25" xfId="1" applyFont="1" applyFill="1" applyBorder="1" applyAlignment="1">
      <alignment vertical="center"/>
    </xf>
    <xf numFmtId="0" fontId="1" fillId="0" borderId="65" xfId="1" applyFont="1" applyFill="1" applyBorder="1" applyAlignment="1">
      <alignment vertical="center"/>
    </xf>
    <xf numFmtId="0" fontId="6" fillId="0" borderId="32" xfId="1" applyFont="1" applyFill="1" applyBorder="1" applyAlignment="1">
      <alignment horizontal="center" vertical="center"/>
    </xf>
    <xf numFmtId="0" fontId="6" fillId="0" borderId="56" xfId="1" applyFont="1" applyFill="1" applyBorder="1" applyAlignment="1">
      <alignment horizontal="center" vertical="center" shrinkToFit="1"/>
    </xf>
    <xf numFmtId="0" fontId="6" fillId="0" borderId="54" xfId="1" applyFont="1" applyFill="1" applyBorder="1" applyAlignment="1">
      <alignment horizontal="center" vertical="center" shrinkToFit="1"/>
    </xf>
    <xf numFmtId="0" fontId="6" fillId="0" borderId="56" xfId="1" applyFont="1" applyFill="1" applyBorder="1" applyAlignment="1">
      <alignment horizontal="center" vertical="center" wrapText="1"/>
    </xf>
    <xf numFmtId="0" fontId="6" fillId="0" borderId="66" xfId="1" applyFont="1" applyFill="1" applyBorder="1" applyAlignment="1">
      <alignment vertical="center"/>
    </xf>
    <xf numFmtId="0" fontId="1" fillId="0" borderId="16" xfId="1" applyFont="1" applyFill="1" applyBorder="1" applyAlignment="1">
      <alignment horizontal="distributed" vertical="center"/>
    </xf>
    <xf numFmtId="0" fontId="1" fillId="0" borderId="17" xfId="1" applyFont="1" applyFill="1" applyBorder="1" applyAlignment="1">
      <alignment horizontal="distributed" vertical="center"/>
    </xf>
    <xf numFmtId="177" fontId="15" fillId="0" borderId="18" xfId="1" applyNumberFormat="1" applyFont="1" applyFill="1" applyBorder="1" applyAlignment="1" applyProtection="1">
      <alignment horizontal="right" vertical="center"/>
    </xf>
    <xf numFmtId="177" fontId="15" fillId="0" borderId="17" xfId="1" applyNumberFormat="1" applyFont="1" applyFill="1" applyBorder="1" applyAlignment="1">
      <alignment horizontal="right" vertical="center"/>
    </xf>
    <xf numFmtId="177" fontId="15" fillId="0" borderId="0" xfId="1" applyNumberFormat="1" applyFont="1" applyFill="1" applyBorder="1" applyAlignment="1">
      <alignment horizontal="right" vertical="center"/>
    </xf>
    <xf numFmtId="177" fontId="15" fillId="0" borderId="14" xfId="1" applyNumberFormat="1" applyFont="1" applyFill="1" applyBorder="1" applyAlignment="1">
      <alignment horizontal="right" vertical="center"/>
    </xf>
    <xf numFmtId="177" fontId="15" fillId="0" borderId="13" xfId="1" applyNumberFormat="1" applyFont="1" applyFill="1" applyBorder="1" applyAlignment="1">
      <alignment horizontal="right" vertical="center"/>
    </xf>
    <xf numFmtId="177" fontId="15" fillId="0" borderId="14" xfId="1" applyNumberFormat="1" applyFont="1" applyFill="1" applyBorder="1" applyAlignment="1" applyProtection="1">
      <alignment horizontal="right" vertical="center"/>
    </xf>
    <xf numFmtId="177" fontId="15" fillId="0" borderId="19" xfId="1" applyNumberFormat="1" applyFont="1" applyFill="1" applyBorder="1" applyAlignment="1">
      <alignment horizontal="right" vertical="center"/>
    </xf>
    <xf numFmtId="177" fontId="15" fillId="0" borderId="17" xfId="1" applyNumberFormat="1" applyFont="1" applyFill="1" applyBorder="1" applyAlignment="1" applyProtection="1">
      <alignment horizontal="right" vertical="center"/>
    </xf>
    <xf numFmtId="177" fontId="15" fillId="0" borderId="19" xfId="1" applyNumberFormat="1" applyFont="1" applyFill="1" applyBorder="1" applyAlignment="1" applyProtection="1">
      <alignment horizontal="right" vertical="center"/>
    </xf>
    <xf numFmtId="0" fontId="1" fillId="0" borderId="16" xfId="1" applyFont="1" applyFill="1" applyBorder="1" applyAlignment="1">
      <alignment vertical="center"/>
    </xf>
    <xf numFmtId="0" fontId="1" fillId="0" borderId="17" xfId="1" applyFont="1" applyFill="1" applyBorder="1" applyAlignment="1">
      <alignment vertical="center"/>
    </xf>
    <xf numFmtId="177" fontId="15" fillId="0" borderId="18" xfId="1" applyNumberFormat="1" applyFont="1" applyFill="1" applyBorder="1" applyAlignment="1">
      <alignment horizontal="center" vertical="center"/>
    </xf>
    <xf numFmtId="177" fontId="15" fillId="0" borderId="17" xfId="1" applyNumberFormat="1" applyFont="1" applyFill="1" applyBorder="1" applyAlignment="1">
      <alignment horizontal="center" vertical="center"/>
    </xf>
    <xf numFmtId="177" fontId="15" fillId="0" borderId="0" xfId="1" applyNumberFormat="1" applyFont="1" applyFill="1" applyBorder="1" applyAlignment="1" applyProtection="1">
      <alignment horizontal="right" vertical="center"/>
    </xf>
    <xf numFmtId="178" fontId="15" fillId="0" borderId="18" xfId="1" applyNumberFormat="1" applyFont="1" applyFill="1" applyBorder="1" applyAlignment="1" applyProtection="1">
      <alignment horizontal="right" vertical="center"/>
    </xf>
    <xf numFmtId="0" fontId="15" fillId="0" borderId="17" xfId="1" applyFont="1" applyFill="1" applyBorder="1" applyAlignment="1">
      <alignment horizontal="right" vertical="center"/>
    </xf>
    <xf numFmtId="0" fontId="15" fillId="0" borderId="19" xfId="1" applyFont="1" applyFill="1" applyBorder="1" applyAlignment="1">
      <alignment horizontal="right" vertical="center"/>
    </xf>
    <xf numFmtId="0" fontId="15" fillId="0" borderId="0" xfId="1" applyFont="1" applyFill="1" applyBorder="1" applyAlignment="1">
      <alignment horizontal="right" vertical="center"/>
    </xf>
    <xf numFmtId="178" fontId="15" fillId="0" borderId="18" xfId="1" applyNumberFormat="1" applyFont="1" applyFill="1" applyBorder="1" applyAlignment="1">
      <alignment horizontal="right" vertical="center"/>
    </xf>
    <xf numFmtId="0" fontId="1" fillId="0" borderId="20" xfId="1" applyFont="1" applyFill="1" applyBorder="1" applyAlignment="1">
      <alignment horizontal="center" vertical="top"/>
    </xf>
    <xf numFmtId="0" fontId="1" fillId="0" borderId="21" xfId="1" applyFont="1" applyFill="1" applyBorder="1" applyAlignment="1">
      <alignment horizontal="center" vertical="top"/>
    </xf>
    <xf numFmtId="178" fontId="15" fillId="0" borderId="22" xfId="1" applyNumberFormat="1" applyFont="1" applyFill="1" applyBorder="1" applyAlignment="1" applyProtection="1">
      <alignment horizontal="right" vertical="center"/>
    </xf>
    <xf numFmtId="0" fontId="15" fillId="0" borderId="21" xfId="1" applyFont="1" applyFill="1" applyBorder="1" applyAlignment="1">
      <alignment horizontal="right" vertical="center"/>
    </xf>
    <xf numFmtId="0" fontId="15" fillId="0" borderId="1" xfId="1" applyFont="1" applyFill="1" applyBorder="1" applyAlignment="1">
      <alignment horizontal="right" vertical="center"/>
    </xf>
    <xf numFmtId="178" fontId="15" fillId="0" borderId="22" xfId="1" applyNumberFormat="1" applyFont="1" applyFill="1" applyBorder="1" applyAlignment="1">
      <alignment horizontal="right" vertical="center"/>
    </xf>
    <xf numFmtId="178" fontId="15" fillId="0" borderId="1" xfId="1" applyNumberFormat="1" applyFont="1" applyFill="1" applyBorder="1" applyAlignment="1" applyProtection="1">
      <alignment horizontal="right" vertical="center"/>
    </xf>
    <xf numFmtId="178" fontId="15" fillId="0" borderId="0" xfId="1" applyNumberFormat="1" applyFont="1" applyFill="1" applyBorder="1" applyAlignment="1" applyProtection="1">
      <alignment horizontal="right" vertical="center"/>
    </xf>
    <xf numFmtId="179" fontId="1" fillId="0" borderId="48" xfId="1" applyNumberFormat="1" applyFont="1" applyFill="1" applyBorder="1" applyAlignment="1">
      <alignment horizontal="center" vertical="center" wrapText="1"/>
    </xf>
    <xf numFmtId="179" fontId="1" fillId="0" borderId="6" xfId="1" applyNumberFormat="1" applyFont="1" applyFill="1" applyBorder="1" applyAlignment="1">
      <alignment horizontal="center" vertical="center" wrapText="1"/>
    </xf>
    <xf numFmtId="179" fontId="1" fillId="0" borderId="52" xfId="1" applyNumberFormat="1" applyFont="1" applyFill="1" applyBorder="1" applyAlignment="1">
      <alignment horizontal="center" vertical="center" wrapText="1"/>
    </xf>
    <xf numFmtId="179" fontId="1" fillId="0" borderId="11" xfId="1" applyNumberFormat="1" applyFont="1" applyFill="1" applyBorder="1" applyAlignment="1">
      <alignment horizontal="center" vertical="center" wrapText="1"/>
    </xf>
    <xf numFmtId="179" fontId="1" fillId="0" borderId="32" xfId="1" applyNumberFormat="1" applyFont="1" applyFill="1" applyBorder="1" applyAlignment="1">
      <alignment horizontal="center" vertical="center"/>
    </xf>
    <xf numFmtId="0" fontId="15" fillId="0" borderId="23" xfId="1" applyFont="1" applyFill="1" applyBorder="1" applyAlignment="1">
      <alignment horizontal="right" vertical="center"/>
    </xf>
    <xf numFmtId="179" fontId="1" fillId="0" borderId="56" xfId="1" applyNumberFormat="1" applyFont="1" applyFill="1" applyBorder="1" applyAlignment="1">
      <alignment horizontal="center" vertical="center"/>
    </xf>
    <xf numFmtId="179" fontId="1" fillId="0" borderId="53" xfId="1" applyNumberFormat="1" applyFont="1" applyFill="1" applyBorder="1" applyAlignment="1">
      <alignment horizontal="center" vertical="center"/>
    </xf>
    <xf numFmtId="179" fontId="1" fillId="0" borderId="4" xfId="1" applyNumberFormat="1" applyFont="1" applyFill="1" applyBorder="1" applyAlignment="1">
      <alignment horizontal="center" vertical="center" wrapText="1"/>
    </xf>
    <xf numFmtId="179" fontId="1" fillId="0" borderId="5" xfId="1" applyNumberFormat="1" applyFont="1" applyFill="1" applyBorder="1" applyAlignment="1">
      <alignment horizontal="center" vertical="center" wrapText="1"/>
    </xf>
    <xf numFmtId="179" fontId="1" fillId="0" borderId="3" xfId="1" applyNumberFormat="1" applyFont="1" applyFill="1" applyBorder="1" applyAlignment="1">
      <alignment horizontal="center" vertical="center" wrapText="1"/>
    </xf>
    <xf numFmtId="179" fontId="1" fillId="0" borderId="4" xfId="1" applyNumberFormat="1" applyFont="1" applyFill="1" applyBorder="1" applyAlignment="1">
      <alignment horizontal="center" vertical="center"/>
    </xf>
    <xf numFmtId="179" fontId="1" fillId="0" borderId="5" xfId="1" applyNumberFormat="1" applyFont="1" applyFill="1" applyBorder="1" applyAlignment="1">
      <alignment horizontal="center" vertical="center"/>
    </xf>
    <xf numFmtId="179" fontId="1" fillId="0" borderId="3" xfId="1" applyNumberFormat="1" applyFont="1" applyFill="1" applyBorder="1" applyAlignment="1">
      <alignment horizontal="center" vertical="center"/>
    </xf>
    <xf numFmtId="177" fontId="15" fillId="0" borderId="18" xfId="1" applyNumberFormat="1" applyFont="1" applyFill="1" applyBorder="1" applyAlignment="1" applyProtection="1">
      <alignment horizontal="right" vertical="center" wrapText="1"/>
    </xf>
    <xf numFmtId="177" fontId="15" fillId="0" borderId="17" xfId="1" applyNumberFormat="1" applyFont="1" applyFill="1" applyBorder="1" applyAlignment="1" applyProtection="1">
      <alignment horizontal="right" vertical="center" wrapText="1"/>
    </xf>
    <xf numFmtId="177" fontId="15" fillId="0" borderId="14" xfId="1" applyNumberFormat="1" applyFont="1" applyFill="1" applyBorder="1" applyAlignment="1" applyProtection="1">
      <alignment horizontal="right" vertical="center" wrapText="1"/>
    </xf>
    <xf numFmtId="177" fontId="15" fillId="0" borderId="85" xfId="1" applyNumberFormat="1" applyFont="1" applyFill="1" applyBorder="1" applyAlignment="1" applyProtection="1">
      <alignment horizontal="right" vertical="center" wrapText="1"/>
    </xf>
    <xf numFmtId="177" fontId="15" fillId="0" borderId="51" xfId="1" applyNumberFormat="1" applyFont="1" applyFill="1" applyBorder="1" applyAlignment="1" applyProtection="1">
      <alignment horizontal="right" vertical="center" wrapText="1"/>
    </xf>
    <xf numFmtId="177" fontId="15" fillId="0" borderId="19" xfId="1" applyNumberFormat="1" applyFont="1" applyFill="1" applyBorder="1" applyAlignment="1" applyProtection="1">
      <alignment horizontal="right" vertical="center" wrapText="1"/>
    </xf>
    <xf numFmtId="179" fontId="1" fillId="0" borderId="12" xfId="1" applyNumberFormat="1" applyFont="1" applyFill="1" applyBorder="1" applyAlignment="1" applyProtection="1">
      <alignment horizontal="distributed" vertical="center"/>
    </xf>
    <xf numFmtId="179" fontId="1" fillId="0" borderId="13" xfId="1" applyNumberFormat="1" applyFont="1" applyFill="1" applyBorder="1" applyAlignment="1">
      <alignment horizontal="distributed" vertical="center"/>
    </xf>
    <xf numFmtId="177" fontId="15" fillId="0" borderId="0" xfId="1" applyNumberFormat="1" applyFont="1" applyFill="1" applyBorder="1" applyAlignment="1" applyProtection="1">
      <alignment horizontal="right" vertical="center" wrapText="1"/>
    </xf>
    <xf numFmtId="177" fontId="15" fillId="0" borderId="83" xfId="1" applyNumberFormat="1" applyFont="1" applyFill="1" applyBorder="1" applyAlignment="1" applyProtection="1">
      <alignment horizontal="right" vertical="center" wrapText="1"/>
    </xf>
    <xf numFmtId="179" fontId="1" fillId="0" borderId="35" xfId="1" applyNumberFormat="1" applyFont="1" applyFill="1" applyBorder="1" applyAlignment="1" applyProtection="1">
      <alignment horizontal="distributed" vertical="center"/>
    </xf>
    <xf numFmtId="179" fontId="1" fillId="0" borderId="32" xfId="1" applyNumberFormat="1" applyFont="1" applyFill="1" applyBorder="1" applyAlignment="1">
      <alignment horizontal="distributed" vertical="center"/>
    </xf>
    <xf numFmtId="179" fontId="1" fillId="0" borderId="31" xfId="1" applyNumberFormat="1" applyFont="1" applyFill="1" applyBorder="1" applyAlignment="1" applyProtection="1">
      <alignment horizontal="center" vertical="center" textRotation="255"/>
    </xf>
    <xf numFmtId="179" fontId="1" fillId="0" borderId="35" xfId="1" applyNumberFormat="1" applyFont="1" applyFill="1" applyBorder="1" applyAlignment="1" applyProtection="1">
      <alignment horizontal="center" vertical="center" textRotation="255"/>
    </xf>
    <xf numFmtId="177" fontId="15" fillId="0" borderId="22" xfId="1" applyNumberFormat="1" applyFont="1" applyFill="1" applyBorder="1" applyAlignment="1" applyProtection="1">
      <alignment horizontal="right" vertical="center" wrapText="1"/>
    </xf>
    <xf numFmtId="177" fontId="15" fillId="0" borderId="21" xfId="1" applyNumberFormat="1" applyFont="1" applyFill="1" applyBorder="1" applyAlignment="1" applyProtection="1">
      <alignment horizontal="right" vertical="center" wrapText="1"/>
    </xf>
    <xf numFmtId="179" fontId="1" fillId="0" borderId="81" xfId="1" applyNumberFormat="1" applyFont="1" applyFill="1" applyBorder="1" applyAlignment="1" applyProtection="1">
      <alignment horizontal="center" vertical="center" textRotation="255"/>
    </xf>
    <xf numFmtId="177" fontId="15" fillId="0" borderId="86" xfId="1" applyNumberFormat="1" applyFont="1" applyFill="1" applyBorder="1" applyAlignment="1" applyProtection="1">
      <alignment horizontal="right" vertical="center" wrapText="1"/>
    </xf>
    <xf numFmtId="177" fontId="15" fillId="0" borderId="63" xfId="1" applyNumberFormat="1" applyFont="1" applyFill="1" applyBorder="1" applyAlignment="1" applyProtection="1">
      <alignment horizontal="right" vertical="center" wrapText="1"/>
    </xf>
    <xf numFmtId="177" fontId="15" fillId="0" borderId="23" xfId="1" applyNumberFormat="1" applyFont="1" applyFill="1" applyBorder="1" applyAlignment="1" applyProtection="1">
      <alignment horizontal="right" vertical="center" wrapText="1"/>
    </xf>
    <xf numFmtId="0" fontId="1" fillId="0" borderId="1" xfId="1" applyFill="1" applyBorder="1" applyAlignment="1">
      <alignment horizontal="right" vertical="center"/>
    </xf>
    <xf numFmtId="0" fontId="5" fillId="0" borderId="4" xfId="1" applyFont="1" applyFill="1" applyBorder="1" applyAlignment="1">
      <alignment horizontal="center" vertical="center" wrapText="1"/>
    </xf>
    <xf numFmtId="0" fontId="1" fillId="0" borderId="3" xfId="1" applyFill="1" applyBorder="1" applyAlignment="1">
      <alignment vertical="center"/>
    </xf>
    <xf numFmtId="0" fontId="1" fillId="0" borderId="18" xfId="1" applyFill="1" applyBorder="1" applyAlignment="1">
      <alignment vertical="center"/>
    </xf>
    <xf numFmtId="0" fontId="1" fillId="0" borderId="17" xfId="1" applyFill="1" applyBorder="1" applyAlignment="1">
      <alignment vertical="center"/>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5"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19" xfId="1" applyFont="1" applyFill="1" applyBorder="1" applyAlignment="1">
      <alignment horizontal="center" vertical="center" wrapText="1"/>
    </xf>
    <xf numFmtId="0" fontId="8" fillId="0" borderId="17" xfId="1" applyFont="1" applyFill="1" applyBorder="1" applyAlignment="1">
      <alignment horizontal="center" vertical="center" wrapText="1"/>
    </xf>
    <xf numFmtId="0" fontId="8" fillId="0" borderId="9" xfId="1" applyFont="1" applyFill="1" applyBorder="1" applyAlignment="1">
      <alignment horizontal="center" vertical="center" shrinkToFit="1"/>
    </xf>
    <xf numFmtId="0" fontId="8" fillId="0" borderId="8" xfId="1" applyFont="1" applyFill="1" applyBorder="1" applyAlignment="1">
      <alignment horizontal="center" vertical="center" shrinkToFit="1"/>
    </xf>
    <xf numFmtId="0" fontId="1" fillId="0" borderId="0" xfId="1" applyFont="1" applyFill="1" applyBorder="1" applyAlignment="1">
      <alignment horizontal="center" vertical="center"/>
    </xf>
    <xf numFmtId="0" fontId="1" fillId="0" borderId="13" xfId="1" applyFill="1" applyBorder="1" applyAlignment="1">
      <alignment horizontal="distributed" vertical="center"/>
    </xf>
    <xf numFmtId="0" fontId="5" fillId="0" borderId="0" xfId="1" applyFont="1" applyFill="1" applyBorder="1" applyAlignment="1">
      <alignment vertical="center" textRotation="255" wrapText="1"/>
    </xf>
    <xf numFmtId="0" fontId="5" fillId="0" borderId="81" xfId="1" applyFont="1" applyFill="1" applyBorder="1" applyAlignment="1" applyProtection="1">
      <alignment horizontal="center" vertical="center" textRotation="255"/>
    </xf>
    <xf numFmtId="0" fontId="1" fillId="0" borderId="64" xfId="1" applyFont="1" applyFill="1" applyBorder="1" applyAlignment="1">
      <alignment horizontal="center" vertical="center"/>
    </xf>
    <xf numFmtId="0" fontId="1" fillId="0" borderId="25" xfId="1" applyFont="1" applyFill="1" applyBorder="1" applyAlignment="1">
      <alignment horizontal="center" vertical="center"/>
    </xf>
    <xf numFmtId="0" fontId="1" fillId="0" borderId="87" xfId="1" applyFont="1" applyFill="1" applyBorder="1" applyAlignment="1">
      <alignment horizontal="center" vertical="center"/>
    </xf>
    <xf numFmtId="0" fontId="8" fillId="0" borderId="27" xfId="1" applyFont="1" applyFill="1" applyBorder="1" applyAlignment="1">
      <alignment horizontal="center" vertical="center" wrapText="1"/>
    </xf>
    <xf numFmtId="0" fontId="8" fillId="0" borderId="34" xfId="1" applyFont="1" applyFill="1" applyBorder="1" applyAlignment="1">
      <alignment horizontal="center" vertical="center" wrapText="1"/>
    </xf>
    <xf numFmtId="0" fontId="5" fillId="0" borderId="37" xfId="1" applyFont="1" applyFill="1" applyBorder="1" applyAlignment="1" applyProtection="1">
      <alignment horizontal="center" vertical="center" textRotation="255"/>
    </xf>
    <xf numFmtId="0" fontId="1" fillId="0" borderId="20" xfId="1" applyFont="1" applyFill="1" applyBorder="1" applyAlignment="1">
      <alignment vertical="center"/>
    </xf>
    <xf numFmtId="0" fontId="1" fillId="0" borderId="1" xfId="1" applyFont="1" applyFill="1" applyBorder="1" applyAlignment="1">
      <alignment vertical="center"/>
    </xf>
    <xf numFmtId="0" fontId="5" fillId="0" borderId="1" xfId="1" applyFont="1" applyFill="1" applyBorder="1" applyAlignment="1">
      <alignment horizontal="center" vertical="center"/>
    </xf>
    <xf numFmtId="0" fontId="5" fillId="0" borderId="64" xfId="1" applyFont="1" applyFill="1" applyBorder="1" applyAlignment="1">
      <alignment horizontal="center" vertical="center" wrapText="1"/>
    </xf>
    <xf numFmtId="0" fontId="5" fillId="0" borderId="87" xfId="1" applyFont="1" applyFill="1" applyBorder="1" applyAlignment="1">
      <alignment horizontal="center" vertical="center" wrapText="1"/>
    </xf>
    <xf numFmtId="0" fontId="5" fillId="0" borderId="25" xfId="1" applyFont="1" applyFill="1" applyBorder="1" applyAlignment="1">
      <alignment horizontal="center" vertical="center" wrapText="1"/>
    </xf>
    <xf numFmtId="0" fontId="5" fillId="0" borderId="65" xfId="1" applyFont="1" applyFill="1" applyBorder="1" applyAlignment="1">
      <alignment horizontal="center" vertical="center" wrapText="1"/>
    </xf>
    <xf numFmtId="49" fontId="5" fillId="0" borderId="17" xfId="1" applyNumberFormat="1" applyFont="1" applyFill="1" applyBorder="1" applyAlignment="1">
      <alignment horizontal="distributed" vertical="center" wrapText="1"/>
    </xf>
    <xf numFmtId="49" fontId="5" fillId="0" borderId="29" xfId="1" applyNumberFormat="1" applyFont="1" applyFill="1" applyBorder="1" applyAlignment="1">
      <alignment horizontal="distributed" vertical="center" wrapText="1"/>
    </xf>
    <xf numFmtId="176" fontId="5" fillId="0" borderId="29" xfId="1" applyNumberFormat="1" applyFont="1" applyFill="1" applyBorder="1" applyAlignment="1">
      <alignment horizontal="center" vertical="center"/>
    </xf>
    <xf numFmtId="0" fontId="5" fillId="0" borderId="29" xfId="1" applyFont="1" applyFill="1" applyBorder="1" applyAlignment="1">
      <alignment horizontal="center" vertical="center"/>
    </xf>
    <xf numFmtId="0" fontId="5" fillId="0" borderId="30"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49"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4" xfId="1" applyFont="1" applyFill="1" applyBorder="1" applyAlignment="1">
      <alignment horizontal="center" vertical="center" wrapText="1"/>
    </xf>
    <xf numFmtId="0" fontId="5" fillId="0" borderId="49"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53" xfId="1" applyFont="1" applyFill="1" applyBorder="1" applyAlignment="1">
      <alignment horizontal="center" vertical="center" wrapText="1"/>
    </xf>
    <xf numFmtId="0" fontId="5" fillId="0" borderId="66" xfId="1" applyFont="1" applyFill="1" applyBorder="1" applyAlignment="1">
      <alignment horizontal="center" vertical="center" wrapText="1"/>
    </xf>
    <xf numFmtId="0" fontId="5" fillId="0" borderId="28" xfId="1" applyFont="1" applyFill="1" applyBorder="1" applyAlignment="1">
      <alignment horizontal="distributed" vertical="center"/>
    </xf>
    <xf numFmtId="176" fontId="5" fillId="0" borderId="28" xfId="1" applyNumberFormat="1" applyFont="1" applyFill="1" applyBorder="1" applyAlignment="1">
      <alignment horizontal="center" vertical="center"/>
    </xf>
    <xf numFmtId="0" fontId="5" fillId="0" borderId="28" xfId="1" applyFont="1" applyFill="1" applyBorder="1" applyAlignment="1">
      <alignment horizontal="center" vertical="center"/>
    </xf>
    <xf numFmtId="0" fontId="5" fillId="0" borderId="36" xfId="1" applyFont="1" applyFill="1" applyBorder="1" applyAlignment="1">
      <alignment horizontal="center" vertical="center"/>
    </xf>
    <xf numFmtId="0" fontId="5" fillId="0" borderId="93" xfId="1" applyFont="1" applyFill="1" applyBorder="1" applyAlignment="1">
      <alignment horizontal="distributed" vertical="center"/>
    </xf>
    <xf numFmtId="0" fontId="5" fillId="0" borderId="94" xfId="1" applyFont="1" applyFill="1" applyBorder="1" applyAlignment="1">
      <alignment horizontal="distributed" vertical="center"/>
    </xf>
    <xf numFmtId="38" fontId="5" fillId="0" borderId="95" xfId="3" applyFont="1" applyFill="1" applyBorder="1" applyAlignment="1" applyProtection="1">
      <alignment horizontal="right" vertical="center"/>
    </xf>
    <xf numFmtId="38" fontId="5" fillId="0" borderId="75" xfId="3" applyFont="1" applyFill="1" applyBorder="1" applyAlignment="1" applyProtection="1">
      <alignment horizontal="right" vertical="center"/>
    </xf>
    <xf numFmtId="0" fontId="5" fillId="0" borderId="33" xfId="1" applyFont="1" applyFill="1" applyBorder="1" applyAlignment="1">
      <alignment horizontal="center" vertical="center" wrapText="1"/>
    </xf>
    <xf numFmtId="0" fontId="5" fillId="0" borderId="9" xfId="1" applyFont="1" applyFill="1" applyBorder="1" applyAlignment="1">
      <alignment horizontal="center" vertical="center"/>
    </xf>
    <xf numFmtId="0" fontId="5" fillId="0" borderId="9"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0" xfId="1" applyFont="1" applyFill="1" applyBorder="1" applyAlignment="1">
      <alignment horizontal="distributed" vertical="center"/>
    </xf>
    <xf numFmtId="0" fontId="5" fillId="0" borderId="8" xfId="1" applyFont="1" applyFill="1" applyBorder="1" applyAlignment="1">
      <alignment horizontal="distributed" vertical="center"/>
    </xf>
    <xf numFmtId="38" fontId="5" fillId="0" borderId="88" xfId="3" applyFont="1" applyFill="1" applyBorder="1" applyAlignment="1" applyProtection="1">
      <alignment horizontal="right" vertical="center"/>
    </xf>
    <xf numFmtId="38" fontId="5" fillId="0" borderId="89" xfId="3" applyFont="1" applyFill="1" applyBorder="1" applyAlignment="1" applyProtection="1">
      <alignment horizontal="right" vertical="center"/>
    </xf>
    <xf numFmtId="0" fontId="5" fillId="0" borderId="90" xfId="1" applyFont="1" applyFill="1" applyBorder="1" applyAlignment="1">
      <alignment horizontal="distributed" vertical="center"/>
    </xf>
    <xf numFmtId="0" fontId="5" fillId="0" borderId="91" xfId="1" applyFont="1" applyFill="1" applyBorder="1" applyAlignment="1">
      <alignment horizontal="distributed" vertical="center"/>
    </xf>
    <xf numFmtId="38" fontId="5" fillId="0" borderId="90" xfId="3" applyFont="1" applyFill="1" applyBorder="1" applyAlignment="1" applyProtection="1">
      <alignment horizontal="right" vertical="center"/>
    </xf>
    <xf numFmtId="38" fontId="5" fillId="0" borderId="92" xfId="3" applyFont="1" applyFill="1" applyBorder="1" applyAlignment="1" applyProtection="1">
      <alignment horizontal="right" vertical="center"/>
    </xf>
    <xf numFmtId="0" fontId="5" fillId="0" borderId="31" xfId="1" applyFont="1" applyFill="1" applyBorder="1" applyAlignment="1">
      <alignment horizontal="distributed" vertical="center"/>
    </xf>
    <xf numFmtId="0" fontId="5" fillId="0" borderId="32" xfId="1" applyFont="1" applyFill="1" applyBorder="1" applyAlignment="1">
      <alignment horizontal="distributed" vertical="center"/>
    </xf>
    <xf numFmtId="38" fontId="5" fillId="0" borderId="56" xfId="3" applyFont="1" applyFill="1" applyBorder="1" applyAlignment="1" applyProtection="1">
      <alignment horizontal="right" vertical="center"/>
    </xf>
    <xf numFmtId="38" fontId="5" fillId="0" borderId="54" xfId="3" applyFont="1" applyFill="1" applyBorder="1" applyAlignment="1" applyProtection="1">
      <alignment horizontal="right" vertical="center"/>
    </xf>
    <xf numFmtId="0" fontId="5" fillId="0" borderId="33" xfId="1" applyFont="1" applyFill="1" applyBorder="1" applyAlignment="1">
      <alignment horizontal="distributed" vertical="center"/>
    </xf>
    <xf numFmtId="38" fontId="5" fillId="0" borderId="33" xfId="3" applyFont="1" applyFill="1" applyBorder="1" applyAlignment="1" applyProtection="1">
      <alignment horizontal="right" vertical="center"/>
    </xf>
    <xf numFmtId="38" fontId="5" fillId="0" borderId="34" xfId="3" applyFont="1" applyFill="1" applyBorder="1" applyAlignment="1" applyProtection="1">
      <alignment horizontal="right" vertical="center"/>
    </xf>
    <xf numFmtId="38" fontId="5" fillId="0" borderId="32" xfId="3" applyFont="1" applyFill="1" applyBorder="1" applyAlignment="1" applyProtection="1">
      <alignment horizontal="right" vertical="center"/>
    </xf>
    <xf numFmtId="38" fontId="5" fillId="0" borderId="69" xfId="3" applyFont="1" applyFill="1" applyBorder="1" applyAlignment="1" applyProtection="1">
      <alignment horizontal="right" vertical="center"/>
    </xf>
    <xf numFmtId="0" fontId="7" fillId="0" borderId="56" xfId="1" applyFont="1" applyFill="1" applyBorder="1" applyAlignment="1">
      <alignment horizontal="distributed" vertical="center" wrapText="1"/>
    </xf>
    <xf numFmtId="0" fontId="7" fillId="0" borderId="54" xfId="1" applyFont="1" applyFill="1" applyBorder="1" applyAlignment="1">
      <alignment horizontal="distributed" vertical="center" wrapText="1"/>
    </xf>
    <xf numFmtId="0" fontId="5" fillId="0" borderId="56" xfId="1" applyFont="1" applyFill="1" applyBorder="1" applyAlignment="1">
      <alignment horizontal="distributed" vertical="center"/>
    </xf>
    <xf numFmtId="0" fontId="5" fillId="0" borderId="54" xfId="1" applyFont="1" applyFill="1" applyBorder="1" applyAlignment="1">
      <alignment horizontal="distributed" vertical="center"/>
    </xf>
    <xf numFmtId="0" fontId="5" fillId="0" borderId="35" xfId="1" applyFont="1" applyFill="1" applyBorder="1" applyAlignment="1">
      <alignment horizontal="center" vertical="center"/>
    </xf>
    <xf numFmtId="0" fontId="7" fillId="0" borderId="14" xfId="1" applyFont="1" applyFill="1" applyBorder="1" applyAlignment="1">
      <alignment horizontal="right" vertical="center"/>
    </xf>
    <xf numFmtId="0" fontId="7" fillId="0" borderId="13" xfId="1" applyFont="1" applyFill="1" applyBorder="1" applyAlignment="1">
      <alignment horizontal="right" vertical="center"/>
    </xf>
    <xf numFmtId="0" fontId="7" fillId="0" borderId="28" xfId="1" applyFont="1" applyFill="1" applyBorder="1" applyAlignment="1">
      <alignment horizontal="center" vertical="center"/>
    </xf>
    <xf numFmtId="0" fontId="7" fillId="0" borderId="15" xfId="1" applyFont="1" applyFill="1" applyBorder="1" applyAlignment="1">
      <alignment horizontal="right" vertical="center"/>
    </xf>
    <xf numFmtId="0" fontId="5" fillId="0" borderId="44" xfId="1" applyFont="1" applyFill="1" applyBorder="1" applyAlignment="1">
      <alignment horizontal="distributed" vertical="center"/>
    </xf>
    <xf numFmtId="38" fontId="5" fillId="0" borderId="9" xfId="3" applyFont="1" applyFill="1" applyBorder="1" applyAlignment="1" applyProtection="1">
      <alignment horizontal="right" vertical="center"/>
    </xf>
    <xf numFmtId="38" fontId="5" fillId="0" borderId="8" xfId="3" applyFont="1" applyFill="1" applyBorder="1" applyAlignment="1" applyProtection="1">
      <alignment horizontal="right" vertical="center"/>
    </xf>
    <xf numFmtId="0" fontId="5" fillId="0" borderId="9" xfId="1" applyFont="1" applyFill="1" applyBorder="1" applyAlignment="1">
      <alignment horizontal="distributed" vertical="center"/>
    </xf>
    <xf numFmtId="38" fontId="5" fillId="0" borderId="11" xfId="3" applyFont="1" applyFill="1" applyBorder="1" applyAlignment="1" applyProtection="1">
      <alignment horizontal="right" vertical="center"/>
    </xf>
    <xf numFmtId="49" fontId="5" fillId="0" borderId="42" xfId="1" applyNumberFormat="1" applyFont="1" applyFill="1" applyBorder="1" applyAlignment="1">
      <alignment horizontal="left" vertical="center" wrapText="1"/>
    </xf>
    <xf numFmtId="49" fontId="5" fillId="0" borderId="29" xfId="1" applyNumberFormat="1" applyFont="1" applyFill="1" applyBorder="1" applyAlignment="1">
      <alignment horizontal="left" vertical="center" wrapText="1"/>
    </xf>
    <xf numFmtId="49" fontId="5" fillId="0" borderId="37" xfId="1" applyNumberFormat="1" applyFont="1" applyFill="1" applyBorder="1" applyAlignment="1">
      <alignment horizontal="left" vertical="center" wrapText="1"/>
    </xf>
    <xf numFmtId="49" fontId="5" fillId="0" borderId="38" xfId="1" applyNumberFormat="1" applyFont="1" applyFill="1" applyBorder="1" applyAlignment="1">
      <alignment horizontal="left" vertical="center" wrapText="1"/>
    </xf>
    <xf numFmtId="0" fontId="16" fillId="0" borderId="0" xfId="1" applyFont="1" applyFill="1" applyAlignment="1">
      <alignment horizontal="center" vertical="center"/>
    </xf>
    <xf numFmtId="0" fontId="1" fillId="0" borderId="0" xfId="1" applyFont="1" applyFill="1" applyAlignment="1">
      <alignment horizontal="center" vertical="center"/>
    </xf>
    <xf numFmtId="0" fontId="5" fillId="0" borderId="1" xfId="1" applyFont="1" applyFill="1" applyBorder="1" applyAlignment="1" applyProtection="1">
      <alignment horizontal="right" vertical="center"/>
    </xf>
    <xf numFmtId="0" fontId="5" fillId="0" borderId="40" xfId="1" applyFont="1" applyFill="1" applyBorder="1" applyAlignment="1">
      <alignment horizontal="center" vertical="center"/>
    </xf>
    <xf numFmtId="0" fontId="5" fillId="0" borderId="26" xfId="1" applyFont="1" applyFill="1" applyBorder="1" applyAlignment="1" applyProtection="1">
      <alignment horizontal="center" vertical="center"/>
    </xf>
    <xf numFmtId="0" fontId="5" fillId="0" borderId="27" xfId="1" applyFont="1" applyFill="1" applyBorder="1" applyAlignment="1" applyProtection="1">
      <alignment horizontal="center" vertical="center"/>
    </xf>
    <xf numFmtId="49" fontId="5" fillId="0" borderId="16" xfId="1" applyNumberFormat="1" applyFont="1" applyFill="1" applyBorder="1" applyAlignment="1">
      <alignment horizontal="left" vertical="center" wrapText="1"/>
    </xf>
    <xf numFmtId="49" fontId="5" fillId="0" borderId="17" xfId="1" applyNumberFormat="1" applyFont="1" applyFill="1" applyBorder="1" applyAlignment="1">
      <alignment horizontal="left" vertical="center" wrapText="1"/>
    </xf>
    <xf numFmtId="0" fontId="5" fillId="0" borderId="6" xfId="1" applyFont="1" applyFill="1" applyBorder="1" applyAlignment="1">
      <alignment horizontal="center" vertical="center"/>
    </xf>
    <xf numFmtId="0" fontId="5" fillId="0" borderId="32" xfId="1" applyFont="1" applyFill="1" applyBorder="1" applyAlignment="1">
      <alignment horizontal="center" vertical="center"/>
    </xf>
    <xf numFmtId="0" fontId="5" fillId="0" borderId="69" xfId="1" applyFont="1" applyFill="1" applyBorder="1" applyAlignment="1">
      <alignment horizontal="center" vertical="center"/>
    </xf>
    <xf numFmtId="0" fontId="6" fillId="0" borderId="1" xfId="1" applyFont="1" applyFill="1" applyBorder="1" applyAlignment="1">
      <alignment horizontal="right" vertical="center"/>
    </xf>
    <xf numFmtId="0" fontId="1" fillId="0" borderId="24" xfId="1" applyFont="1" applyFill="1" applyBorder="1" applyAlignment="1">
      <alignment vertical="center"/>
    </xf>
    <xf numFmtId="0" fontId="1" fillId="0" borderId="25" xfId="1" applyFill="1" applyBorder="1" applyAlignment="1">
      <alignment vertical="center"/>
    </xf>
    <xf numFmtId="0" fontId="1" fillId="0" borderId="65" xfId="1" applyFill="1" applyBorder="1" applyAlignment="1">
      <alignment vertical="center"/>
    </xf>
    <xf numFmtId="0" fontId="1" fillId="0" borderId="70" xfId="1" applyFill="1" applyBorder="1" applyAlignment="1" applyProtection="1">
      <alignment horizontal="distributed" vertical="center" wrapText="1"/>
    </xf>
    <xf numFmtId="0" fontId="1" fillId="0" borderId="53" xfId="1" applyFont="1" applyFill="1" applyBorder="1" applyAlignment="1">
      <alignment horizontal="distributed" vertical="center"/>
    </xf>
    <xf numFmtId="0" fontId="1" fillId="0" borderId="66" xfId="1" applyFont="1" applyFill="1" applyBorder="1" applyAlignment="1">
      <alignment horizontal="distributed" vertical="center"/>
    </xf>
    <xf numFmtId="0" fontId="1" fillId="0" borderId="12" xfId="1" applyFill="1" applyBorder="1" applyAlignment="1" applyProtection="1">
      <alignment vertical="center" wrapText="1"/>
    </xf>
    <xf numFmtId="0" fontId="1" fillId="0" borderId="16" xfId="1" applyFill="1" applyBorder="1" applyAlignment="1">
      <alignment vertical="center"/>
    </xf>
    <xf numFmtId="0" fontId="1" fillId="0" borderId="98" xfId="1" applyFill="1" applyBorder="1" applyAlignment="1">
      <alignment vertical="center"/>
    </xf>
    <xf numFmtId="0" fontId="1" fillId="0" borderId="99" xfId="1" applyFill="1" applyBorder="1" applyAlignment="1">
      <alignment vertical="center"/>
    </xf>
    <xf numFmtId="0" fontId="1" fillId="0" borderId="28" xfId="1" applyFont="1" applyFill="1" applyBorder="1" applyAlignment="1" applyProtection="1">
      <alignment horizontal="center" vertical="distributed" textRotation="255"/>
    </xf>
    <xf numFmtId="0" fontId="1" fillId="0" borderId="29" xfId="1" applyFont="1" applyFill="1" applyBorder="1" applyAlignment="1" applyProtection="1">
      <alignment horizontal="center" vertical="distributed" textRotation="255"/>
    </xf>
    <xf numFmtId="0" fontId="1" fillId="0" borderId="33" xfId="1" applyFont="1" applyFill="1" applyBorder="1" applyAlignment="1" applyProtection="1">
      <alignment horizontal="center" vertical="distributed" textRotation="255"/>
    </xf>
    <xf numFmtId="0" fontId="1" fillId="0" borderId="28" xfId="1" applyFont="1" applyFill="1" applyBorder="1" applyAlignment="1" applyProtection="1">
      <alignment horizontal="distributed" vertical="center"/>
    </xf>
    <xf numFmtId="0" fontId="1" fillId="0" borderId="36" xfId="1" applyFont="1" applyFill="1" applyBorder="1" applyAlignment="1">
      <alignment horizontal="distributed" vertical="center"/>
    </xf>
    <xf numFmtId="0" fontId="5" fillId="0" borderId="107" xfId="1" applyFont="1" applyFill="1" applyBorder="1" applyAlignment="1">
      <alignment horizontal="distributed" vertical="center" wrapText="1"/>
    </xf>
    <xf numFmtId="0" fontId="5" fillId="0" borderId="42" xfId="1" applyFont="1" applyFill="1" applyBorder="1" applyAlignment="1">
      <alignment horizontal="distributed" vertical="center" wrapText="1"/>
    </xf>
    <xf numFmtId="178" fontId="1" fillId="0" borderId="110" xfId="1" applyNumberFormat="1" applyFont="1" applyFill="1" applyBorder="1" applyAlignment="1" applyProtection="1">
      <alignment horizontal="distributed" vertical="center" wrapText="1"/>
    </xf>
    <xf numFmtId="178" fontId="1" fillId="0" borderId="111" xfId="1" applyNumberFormat="1" applyFont="1" applyFill="1" applyBorder="1" applyAlignment="1" applyProtection="1">
      <alignment horizontal="distributed" vertical="center" wrapText="1"/>
    </xf>
    <xf numFmtId="178" fontId="1" fillId="0" borderId="56" xfId="1" applyNumberFormat="1" applyFont="1" applyFill="1" applyBorder="1" applyAlignment="1" applyProtection="1">
      <alignment horizontal="distributed" vertical="center" wrapText="1"/>
    </xf>
    <xf numFmtId="178" fontId="1" fillId="0" borderId="53" xfId="1" applyNumberFormat="1" applyFont="1" applyFill="1" applyBorder="1" applyAlignment="1" applyProtection="1">
      <alignment horizontal="distributed" vertical="center" wrapText="1"/>
    </xf>
    <xf numFmtId="178" fontId="1" fillId="0" borderId="66" xfId="1" applyNumberFormat="1" applyFont="1" applyFill="1" applyBorder="1" applyAlignment="1" applyProtection="1">
      <alignment horizontal="distributed" vertical="center" wrapText="1"/>
    </xf>
    <xf numFmtId="0" fontId="1" fillId="0" borderId="100" xfId="1" applyFill="1" applyBorder="1" applyAlignment="1" applyProtection="1">
      <alignment vertical="center" wrapText="1"/>
    </xf>
    <xf numFmtId="0" fontId="1" fillId="0" borderId="101" xfId="1" applyFont="1" applyFill="1" applyBorder="1" applyAlignment="1">
      <alignment vertical="center"/>
    </xf>
    <xf numFmtId="0" fontId="1" fillId="0" borderId="102" xfId="1" applyFont="1" applyFill="1" applyBorder="1" applyAlignment="1">
      <alignment vertical="center"/>
    </xf>
    <xf numFmtId="0" fontId="1" fillId="0" borderId="103" xfId="1" applyFont="1" applyFill="1" applyBorder="1" applyAlignment="1">
      <alignment horizontal="distributed" vertical="center" wrapText="1"/>
    </xf>
    <xf numFmtId="0" fontId="1" fillId="0" borderId="104" xfId="1" applyFont="1" applyFill="1" applyBorder="1" applyAlignment="1">
      <alignment horizontal="distributed" vertical="center" wrapText="1"/>
    </xf>
    <xf numFmtId="0" fontId="1" fillId="0" borderId="16" xfId="1" applyFont="1" applyFill="1" applyBorder="1" applyAlignment="1">
      <alignment horizontal="distributed" vertical="center" wrapText="1"/>
    </xf>
    <xf numFmtId="0" fontId="1" fillId="0" borderId="17" xfId="1" applyFont="1" applyFill="1" applyBorder="1" applyAlignment="1">
      <alignment horizontal="distributed" vertical="center" wrapText="1"/>
    </xf>
    <xf numFmtId="0" fontId="1" fillId="0" borderId="98" xfId="1" applyFont="1" applyFill="1" applyBorder="1" applyAlignment="1">
      <alignment horizontal="distributed" vertical="center" wrapText="1"/>
    </xf>
    <xf numFmtId="0" fontId="1" fillId="0" borderId="99" xfId="1" applyFont="1" applyFill="1" applyBorder="1" applyAlignment="1">
      <alignment horizontal="distributed" vertical="center" wrapText="1"/>
    </xf>
    <xf numFmtId="0" fontId="1" fillId="0" borderId="105" xfId="1" applyFont="1" applyFill="1" applyBorder="1" applyAlignment="1" applyProtection="1">
      <alignment horizontal="distributed" vertical="center"/>
    </xf>
    <xf numFmtId="0" fontId="1" fillId="0" borderId="106" xfId="1" applyFont="1" applyFill="1" applyBorder="1" applyAlignment="1">
      <alignment horizontal="distributed" vertical="center"/>
    </xf>
    <xf numFmtId="0" fontId="1" fillId="0" borderId="107" xfId="1" applyFill="1" applyBorder="1" applyAlignment="1">
      <alignment horizontal="center" vertical="center" textRotation="255"/>
    </xf>
    <xf numFmtId="0" fontId="1" fillId="0" borderId="42" xfId="1" applyFill="1" applyBorder="1" applyAlignment="1">
      <alignment horizontal="center" vertical="center" textRotation="255"/>
    </xf>
    <xf numFmtId="0" fontId="1" fillId="0" borderId="109" xfId="1" applyFill="1" applyBorder="1" applyAlignment="1">
      <alignment horizontal="center" vertical="center" textRotation="255"/>
    </xf>
    <xf numFmtId="0" fontId="1" fillId="0" borderId="108" xfId="1" applyFont="1" applyFill="1" applyBorder="1" applyAlignment="1">
      <alignment horizontal="center" vertical="distributed" textRotation="255"/>
    </xf>
    <xf numFmtId="0" fontId="1" fillId="0" borderId="29" xfId="1" applyFont="1" applyFill="1" applyBorder="1" applyAlignment="1">
      <alignment horizontal="center" vertical="distributed" textRotation="255"/>
    </xf>
    <xf numFmtId="0" fontId="1" fillId="0" borderId="33" xfId="1" applyFont="1" applyFill="1" applyBorder="1" applyAlignment="1">
      <alignment horizontal="center" vertical="distributed" textRotation="255"/>
    </xf>
    <xf numFmtId="0" fontId="1" fillId="0" borderId="108" xfId="1" applyFont="1" applyFill="1" applyBorder="1" applyAlignment="1">
      <alignment horizontal="center" vertical="distributed" textRotation="255" wrapText="1"/>
    </xf>
    <xf numFmtId="0" fontId="1" fillId="0" borderId="33" xfId="1" applyFont="1" applyFill="1" applyBorder="1" applyAlignment="1">
      <alignment horizontal="center" vertical="distributed" textRotation="255" wrapText="1"/>
    </xf>
    <xf numFmtId="0" fontId="1" fillId="0" borderId="32" xfId="1" applyFont="1" applyFill="1" applyBorder="1" applyAlignment="1" applyProtection="1">
      <alignment horizontal="distributed" vertical="center"/>
    </xf>
    <xf numFmtId="0" fontId="1" fillId="0" borderId="69" xfId="1" applyFont="1" applyFill="1" applyBorder="1" applyAlignment="1">
      <alignment horizontal="distributed" vertical="center"/>
    </xf>
    <xf numFmtId="0" fontId="1" fillId="0" borderId="13" xfId="1" applyFont="1" applyFill="1" applyBorder="1" applyAlignment="1" applyProtection="1">
      <alignment horizontal="distributed" vertical="center"/>
    </xf>
    <xf numFmtId="0" fontId="1" fillId="0" borderId="28" xfId="1" applyFont="1" applyFill="1" applyBorder="1" applyAlignment="1">
      <alignment horizontal="distributed" vertical="center"/>
    </xf>
    <xf numFmtId="0" fontId="1" fillId="0" borderId="93" xfId="1" applyFill="1" applyBorder="1" applyAlignment="1">
      <alignment horizontal="distributed" vertical="center"/>
    </xf>
    <xf numFmtId="0" fontId="1" fillId="0" borderId="112" xfId="1" applyFill="1" applyBorder="1" applyAlignment="1">
      <alignment horizontal="distributed" vertical="center"/>
    </xf>
    <xf numFmtId="0" fontId="1" fillId="0" borderId="113" xfId="1" applyFill="1" applyBorder="1" applyAlignment="1">
      <alignment horizontal="distributed" vertical="center"/>
    </xf>
    <xf numFmtId="178" fontId="1" fillId="0" borderId="56" xfId="1" applyNumberFormat="1" applyFill="1" applyBorder="1" applyAlignment="1" applyProtection="1">
      <alignment horizontal="distributed" vertical="center" wrapText="1"/>
    </xf>
    <xf numFmtId="0" fontId="6" fillId="0" borderId="24" xfId="1" applyFont="1" applyFill="1" applyBorder="1" applyAlignment="1">
      <alignment horizontal="center" vertical="center"/>
    </xf>
    <xf numFmtId="0" fontId="1" fillId="0" borderId="25" xfId="1" applyFill="1" applyBorder="1" applyAlignment="1">
      <alignment horizontal="center" vertical="center"/>
    </xf>
    <xf numFmtId="0" fontId="1" fillId="0" borderId="87" xfId="1" applyFill="1" applyBorder="1" applyAlignment="1">
      <alignment horizontal="center" vertical="center"/>
    </xf>
    <xf numFmtId="0" fontId="6" fillId="0" borderId="16" xfId="1" applyFont="1" applyFill="1" applyBorder="1" applyAlignment="1">
      <alignment horizontal="distributed" vertical="center"/>
    </xf>
    <xf numFmtId="0" fontId="6" fillId="0" borderId="0" xfId="1" applyFont="1" applyFill="1" applyBorder="1" applyAlignment="1">
      <alignment horizontal="distributed" vertical="center"/>
    </xf>
    <xf numFmtId="0" fontId="6" fillId="0" borderId="17" xfId="1" applyFont="1" applyFill="1" applyBorder="1" applyAlignment="1">
      <alignment horizontal="distributed" vertical="center"/>
    </xf>
    <xf numFmtId="176" fontId="6" fillId="0" borderId="0" xfId="1" applyNumberFormat="1" applyFont="1" applyFill="1" applyBorder="1" applyAlignment="1" applyProtection="1">
      <alignment horizontal="distributed" vertical="center"/>
    </xf>
    <xf numFmtId="0" fontId="6" fillId="0" borderId="0" xfId="1" applyFont="1" applyFill="1" applyBorder="1" applyAlignment="1" applyProtection="1">
      <alignment horizontal="distributed" vertical="center"/>
    </xf>
    <xf numFmtId="176" fontId="6" fillId="0" borderId="17" xfId="1" applyNumberFormat="1" applyFont="1" applyFill="1" applyBorder="1" applyAlignment="1" applyProtection="1">
      <alignment horizontal="distributed" vertical="center"/>
    </xf>
    <xf numFmtId="0" fontId="8" fillId="0" borderId="0" xfId="1" applyFont="1" applyFill="1" applyBorder="1" applyAlignment="1">
      <alignment horizontal="justify" vertical="center"/>
    </xf>
    <xf numFmtId="0" fontId="8" fillId="0" borderId="17" xfId="1" applyFont="1" applyFill="1" applyBorder="1" applyAlignment="1"/>
    <xf numFmtId="176" fontId="1" fillId="0" borderId="1" xfId="1" applyNumberFormat="1" applyFont="1" applyFill="1" applyBorder="1" applyAlignment="1">
      <alignment horizontal="right" vertical="center"/>
    </xf>
    <xf numFmtId="176" fontId="1" fillId="0" borderId="64" xfId="1" applyNumberFormat="1" applyFont="1" applyFill="1" applyBorder="1" applyAlignment="1" applyProtection="1">
      <alignment horizontal="center" vertical="center" wrapText="1"/>
    </xf>
    <xf numFmtId="176" fontId="1" fillId="0" borderId="25" xfId="1" applyNumberFormat="1" applyFont="1" applyFill="1" applyBorder="1" applyAlignment="1">
      <alignment horizontal="center" vertical="center" wrapText="1"/>
    </xf>
    <xf numFmtId="176" fontId="1" fillId="0" borderId="87" xfId="1" applyNumberFormat="1" applyFont="1" applyFill="1" applyBorder="1" applyAlignment="1">
      <alignment horizontal="center" vertical="center" wrapText="1"/>
    </xf>
    <xf numFmtId="176" fontId="1" fillId="0" borderId="65" xfId="1" applyNumberFormat="1" applyFont="1" applyFill="1" applyBorder="1" applyAlignment="1">
      <alignment horizontal="center" vertical="center" wrapText="1"/>
    </xf>
    <xf numFmtId="176" fontId="1" fillId="0" borderId="28" xfId="1" applyNumberFormat="1" applyFont="1" applyFill="1" applyBorder="1" applyAlignment="1" applyProtection="1">
      <alignment horizontal="center" vertical="center" wrapText="1"/>
    </xf>
    <xf numFmtId="176" fontId="1" fillId="0" borderId="33" xfId="1" applyNumberFormat="1" applyFont="1" applyFill="1" applyBorder="1" applyAlignment="1">
      <alignment horizontal="center" vertical="center" wrapText="1"/>
    </xf>
    <xf numFmtId="176" fontId="1" fillId="0" borderId="14" xfId="1" applyNumberFormat="1" applyFont="1" applyFill="1" applyBorder="1" applyAlignment="1" applyProtection="1">
      <alignment horizontal="center" vertical="center" wrapText="1"/>
    </xf>
    <xf numFmtId="176" fontId="1" fillId="0" borderId="13" xfId="1" applyNumberFormat="1" applyFont="1" applyFill="1" applyBorder="1" applyAlignment="1" applyProtection="1">
      <alignment horizontal="center" vertical="center" wrapText="1"/>
    </xf>
    <xf numFmtId="176" fontId="1" fillId="0" borderId="32" xfId="1" applyNumberFormat="1" applyFont="1" applyFill="1" applyBorder="1" applyAlignment="1" applyProtection="1">
      <alignment horizontal="center" vertical="center" wrapText="1"/>
    </xf>
    <xf numFmtId="176" fontId="1" fillId="0" borderId="36" xfId="1" applyNumberFormat="1" applyFont="1" applyFill="1" applyBorder="1" applyAlignment="1" applyProtection="1">
      <alignment horizontal="center" vertical="center" wrapText="1"/>
    </xf>
    <xf numFmtId="176" fontId="1" fillId="0" borderId="34" xfId="1" applyNumberFormat="1" applyFont="1" applyFill="1" applyBorder="1" applyAlignment="1">
      <alignment horizontal="center" vertical="center" wrapText="1"/>
    </xf>
    <xf numFmtId="176" fontId="1" fillId="0" borderId="64" xfId="1" applyNumberFormat="1" applyFont="1" applyFill="1" applyBorder="1" applyAlignment="1" applyProtection="1">
      <alignment horizontal="center" vertical="center"/>
    </xf>
    <xf numFmtId="176" fontId="1" fillId="0" borderId="25" xfId="1" applyNumberFormat="1" applyFont="1" applyFill="1" applyBorder="1" applyAlignment="1">
      <alignment horizontal="center" vertical="center"/>
    </xf>
    <xf numFmtId="176" fontId="1" fillId="0" borderId="87" xfId="1" applyNumberFormat="1" applyFont="1" applyFill="1" applyBorder="1" applyAlignment="1">
      <alignment horizontal="center" vertical="center"/>
    </xf>
    <xf numFmtId="176" fontId="1" fillId="0" borderId="114" xfId="1" applyNumberFormat="1" applyFont="1" applyFill="1" applyBorder="1" applyAlignment="1" applyProtection="1">
      <alignment horizontal="center" vertical="center"/>
    </xf>
    <xf numFmtId="176" fontId="1" fillId="0" borderId="65" xfId="1" applyNumberFormat="1" applyFont="1" applyFill="1" applyBorder="1" applyAlignment="1">
      <alignment horizontal="center" vertical="center"/>
    </xf>
    <xf numFmtId="176" fontId="1" fillId="0" borderId="30" xfId="1" applyNumberFormat="1" applyFont="1" applyFill="1" applyBorder="1" applyAlignment="1" applyProtection="1">
      <alignment horizontal="center" vertical="center" wrapText="1"/>
    </xf>
    <xf numFmtId="176" fontId="1" fillId="0" borderId="34" xfId="1" applyNumberFormat="1" applyFont="1" applyFill="1" applyBorder="1" applyAlignment="1" applyProtection="1">
      <alignment horizontal="center" vertical="center" wrapText="1"/>
    </xf>
    <xf numFmtId="176" fontId="1" fillId="0" borderId="26" xfId="1" applyNumberFormat="1" applyFont="1" applyFill="1" applyBorder="1" applyAlignment="1" applyProtection="1">
      <alignment horizontal="center" vertical="center" wrapText="1"/>
    </xf>
    <xf numFmtId="176" fontId="1" fillId="0" borderId="4" xfId="1" applyNumberFormat="1" applyFont="1" applyFill="1" applyBorder="1" applyAlignment="1">
      <alignment horizontal="center" vertical="center" wrapText="1"/>
    </xf>
    <xf numFmtId="176" fontId="1" fillId="0" borderId="5" xfId="1" applyNumberFormat="1" applyFont="1" applyFill="1" applyBorder="1" applyAlignment="1">
      <alignment horizontal="center" vertical="center" wrapText="1"/>
    </xf>
    <xf numFmtId="0" fontId="1" fillId="0" borderId="6" xfId="1" applyFont="1" applyFill="1" applyBorder="1" applyAlignment="1">
      <alignment horizontal="center" vertical="center" wrapText="1"/>
    </xf>
    <xf numFmtId="176" fontId="1" fillId="0" borderId="96" xfId="1" applyNumberFormat="1" applyFont="1" applyFill="1" applyBorder="1" applyAlignment="1" applyProtection="1">
      <alignment horizontal="center" vertical="center" wrapText="1"/>
    </xf>
    <xf numFmtId="176" fontId="1" fillId="0" borderId="96" xfId="1" applyNumberFormat="1" applyFont="1" applyFill="1" applyBorder="1" applyAlignment="1">
      <alignment horizontal="center" vertical="center" wrapText="1"/>
    </xf>
    <xf numFmtId="176" fontId="1" fillId="0" borderId="97" xfId="1" applyNumberFormat="1" applyFont="1" applyFill="1" applyBorder="1" applyAlignment="1">
      <alignment horizontal="center" vertical="center" wrapText="1"/>
    </xf>
    <xf numFmtId="176" fontId="1" fillId="0" borderId="69" xfId="1" applyNumberFormat="1" applyFont="1" applyFill="1" applyBorder="1" applyAlignment="1">
      <alignment horizontal="center" vertical="center" wrapText="1"/>
    </xf>
    <xf numFmtId="176" fontId="1" fillId="0" borderId="18" xfId="1" applyNumberFormat="1" applyFont="1" applyFill="1" applyBorder="1" applyAlignment="1" applyProtection="1">
      <alignment horizontal="center" vertical="center" wrapText="1"/>
    </xf>
    <xf numFmtId="176" fontId="1" fillId="0" borderId="9" xfId="1" applyNumberFormat="1" applyFont="1" applyFill="1" applyBorder="1" applyAlignment="1" applyProtection="1">
      <alignment horizontal="center" vertical="center" wrapText="1"/>
    </xf>
    <xf numFmtId="176" fontId="1" fillId="0" borderId="85" xfId="1" applyNumberFormat="1" applyFont="1" applyFill="1" applyBorder="1" applyAlignment="1" applyProtection="1">
      <alignment horizontal="center" vertical="center" wrapText="1"/>
    </xf>
    <xf numFmtId="176" fontId="1" fillId="0" borderId="83" xfId="1" applyNumberFormat="1" applyFont="1" applyFill="1" applyBorder="1" applyAlignment="1" applyProtection="1">
      <alignment horizontal="center" vertical="center" wrapText="1"/>
    </xf>
    <xf numFmtId="176" fontId="1" fillId="0" borderId="115" xfId="1" applyNumberFormat="1" applyFont="1" applyFill="1" applyBorder="1" applyAlignment="1" applyProtection="1">
      <alignment horizontal="center" vertical="center" wrapText="1"/>
    </xf>
    <xf numFmtId="176" fontId="1" fillId="0" borderId="59" xfId="1" applyNumberFormat="1" applyFont="1" applyFill="1" applyBorder="1" applyAlignment="1" applyProtection="1">
      <alignment horizontal="center" vertical="center" wrapText="1"/>
    </xf>
    <xf numFmtId="176" fontId="1" fillId="0" borderId="82" xfId="1" applyNumberFormat="1" applyFont="1" applyFill="1" applyBorder="1" applyAlignment="1" applyProtection="1">
      <alignment horizontal="center" vertical="center" wrapText="1"/>
    </xf>
    <xf numFmtId="176" fontId="1" fillId="0" borderId="116" xfId="1" applyNumberFormat="1" applyFont="1" applyFill="1" applyBorder="1" applyAlignment="1" applyProtection="1">
      <alignment horizontal="center" vertical="center" wrapText="1"/>
    </xf>
    <xf numFmtId="176" fontId="1" fillId="0" borderId="29" xfId="1" applyNumberFormat="1" applyFont="1" applyFill="1" applyBorder="1" applyAlignment="1" applyProtection="1">
      <alignment horizontal="center" vertical="center" wrapText="1"/>
    </xf>
    <xf numFmtId="176" fontId="1" fillId="0" borderId="33" xfId="1" applyNumberFormat="1" applyFont="1" applyFill="1" applyBorder="1" applyAlignment="1" applyProtection="1">
      <alignment horizontal="center" vertical="center" wrapText="1"/>
    </xf>
    <xf numFmtId="0" fontId="1" fillId="0" borderId="16" xfId="6" applyFont="1" applyFill="1" applyBorder="1" applyAlignment="1">
      <alignment horizontal="center" vertical="center"/>
    </xf>
    <xf numFmtId="0" fontId="1" fillId="0" borderId="17" xfId="6" applyFont="1" applyFill="1" applyBorder="1" applyAlignment="1">
      <alignment horizontal="center" vertical="center"/>
    </xf>
    <xf numFmtId="0" fontId="21" fillId="0" borderId="56" xfId="6" applyFont="1" applyFill="1" applyBorder="1" applyAlignment="1" applyProtection="1">
      <alignment horizontal="center" vertical="center"/>
    </xf>
    <xf numFmtId="0" fontId="21" fillId="0" borderId="53" xfId="6" applyFont="1" applyFill="1" applyBorder="1" applyAlignment="1" applyProtection="1">
      <alignment horizontal="center" vertical="center"/>
    </xf>
    <xf numFmtId="0" fontId="21" fillId="0" borderId="54" xfId="6" applyFont="1" applyFill="1" applyBorder="1" applyAlignment="1" applyProtection="1">
      <alignment horizontal="center" vertical="center"/>
    </xf>
    <xf numFmtId="0" fontId="1" fillId="0" borderId="12" xfId="6" applyFont="1" applyFill="1" applyBorder="1" applyAlignment="1">
      <alignment horizontal="center" vertical="center"/>
    </xf>
    <xf numFmtId="0" fontId="1" fillId="0" borderId="13" xfId="6" applyFont="1" applyFill="1" applyBorder="1" applyAlignment="1">
      <alignment horizontal="center" vertical="center"/>
    </xf>
    <xf numFmtId="0" fontId="21" fillId="0" borderId="16" xfId="6" applyFont="1" applyFill="1" applyBorder="1" applyAlignment="1" applyProtection="1">
      <alignment horizontal="center" vertical="center"/>
    </xf>
    <xf numFmtId="0" fontId="21" fillId="0" borderId="17" xfId="6" applyFont="1" applyFill="1" applyBorder="1" applyAlignment="1" applyProtection="1">
      <alignment horizontal="center" vertical="center"/>
    </xf>
    <xf numFmtId="0" fontId="1" fillId="0" borderId="1" xfId="6" applyFont="1" applyFill="1" applyBorder="1" applyAlignment="1">
      <alignment horizontal="right" vertical="center"/>
    </xf>
    <xf numFmtId="0" fontId="21" fillId="0" borderId="96" xfId="6" applyFont="1" applyFill="1" applyBorder="1" applyAlignment="1" applyProtection="1">
      <alignment horizontal="center" vertical="center" wrapText="1"/>
    </xf>
    <xf numFmtId="0" fontId="21" fillId="0" borderId="32" xfId="6" applyFont="1" applyFill="1" applyBorder="1" applyAlignment="1">
      <alignment horizontal="center" vertical="center" wrapText="1"/>
    </xf>
    <xf numFmtId="0" fontId="21" fillId="0" borderId="96" xfId="6" applyFont="1" applyFill="1" applyBorder="1" applyAlignment="1">
      <alignment horizontal="center" vertical="center" wrapText="1"/>
    </xf>
    <xf numFmtId="0" fontId="21" fillId="0" borderId="4" xfId="6" applyFont="1" applyFill="1" applyBorder="1" applyAlignment="1">
      <alignment horizontal="center" vertical="center" wrapText="1"/>
    </xf>
    <xf numFmtId="0" fontId="21" fillId="0" borderId="3" xfId="6" applyFont="1" applyFill="1" applyBorder="1" applyAlignment="1">
      <alignment horizontal="center" vertical="center" wrapText="1"/>
    </xf>
    <xf numFmtId="0" fontId="21" fillId="0" borderId="9" xfId="6" applyFont="1" applyFill="1" applyBorder="1" applyAlignment="1">
      <alignment horizontal="center" vertical="center" wrapText="1"/>
    </xf>
    <xf numFmtId="0" fontId="21" fillId="0" borderId="8" xfId="6" applyFont="1" applyFill="1" applyBorder="1" applyAlignment="1">
      <alignment horizontal="center" vertical="center" wrapText="1"/>
    </xf>
    <xf numFmtId="0" fontId="21" fillId="0" borderId="5" xfId="6" applyFont="1" applyFill="1" applyBorder="1" applyAlignment="1">
      <alignment horizontal="center" vertical="center" wrapText="1"/>
    </xf>
    <xf numFmtId="0" fontId="21" fillId="0" borderId="10" xfId="6" applyFont="1" applyFill="1" applyBorder="1" applyAlignment="1">
      <alignment horizontal="center" vertical="center" wrapText="1"/>
    </xf>
    <xf numFmtId="0" fontId="21" fillId="0" borderId="97" xfId="6" applyFont="1" applyFill="1" applyBorder="1" applyAlignment="1">
      <alignment horizontal="center" vertical="center"/>
    </xf>
    <xf numFmtId="0" fontId="21" fillId="0" borderId="69" xfId="6" applyFont="1" applyFill="1" applyBorder="1" applyAlignment="1">
      <alignment horizontal="center" vertical="center"/>
    </xf>
    <xf numFmtId="0" fontId="21" fillId="0" borderId="32" xfId="6" applyFont="1" applyFill="1" applyBorder="1" applyAlignment="1" applyProtection="1">
      <alignment horizontal="center" vertical="center" wrapText="1"/>
    </xf>
    <xf numFmtId="0" fontId="23" fillId="0" borderId="1" xfId="1" applyFont="1" applyFill="1" applyBorder="1" applyAlignment="1">
      <alignment horizontal="right" vertical="center"/>
    </xf>
    <xf numFmtId="0" fontId="23" fillId="0" borderId="4" xfId="1" applyFont="1" applyFill="1" applyBorder="1" applyAlignment="1" applyProtection="1">
      <alignment horizontal="center" vertical="center"/>
    </xf>
    <xf numFmtId="0" fontId="23" fillId="0" borderId="18" xfId="1" applyFont="1" applyFill="1" applyBorder="1" applyAlignment="1">
      <alignment horizontal="center" vertical="center"/>
    </xf>
    <xf numFmtId="0" fontId="23" fillId="0" borderId="96" xfId="1" applyFont="1" applyFill="1" applyBorder="1" applyAlignment="1" applyProtection="1">
      <alignment horizontal="center" vertical="center"/>
    </xf>
    <xf numFmtId="0" fontId="23" fillId="0" borderId="96" xfId="1" applyFont="1" applyFill="1" applyBorder="1" applyAlignment="1">
      <alignment horizontal="center" vertical="center"/>
    </xf>
    <xf numFmtId="0" fontId="23" fillId="0" borderId="32" xfId="1" applyFont="1" applyFill="1" applyBorder="1" applyAlignment="1">
      <alignment horizontal="center" vertical="center"/>
    </xf>
    <xf numFmtId="0" fontId="23" fillId="0" borderId="26" xfId="1" applyFont="1" applyFill="1" applyBorder="1" applyAlignment="1" applyProtection="1">
      <alignment horizontal="center" vertical="center"/>
    </xf>
    <xf numFmtId="0" fontId="23" fillId="0" borderId="29" xfId="1" applyFont="1" applyFill="1" applyBorder="1" applyAlignment="1">
      <alignment horizontal="center" vertical="center"/>
    </xf>
    <xf numFmtId="0" fontId="23" fillId="0" borderId="5" xfId="1" applyFont="1" applyFill="1" applyBorder="1" applyAlignment="1">
      <alignment horizontal="center" vertical="center"/>
    </xf>
    <xf numFmtId="0" fontId="23" fillId="0" borderId="3" xfId="1" applyFont="1" applyFill="1" applyBorder="1" applyAlignment="1">
      <alignment horizontal="center" vertical="center"/>
    </xf>
    <xf numFmtId="0" fontId="23" fillId="0" borderId="0" xfId="1" applyFont="1" applyFill="1" applyBorder="1" applyAlignment="1">
      <alignment horizontal="center" vertical="center"/>
    </xf>
    <xf numFmtId="0" fontId="23" fillId="0" borderId="17" xfId="1" applyFont="1" applyFill="1" applyBorder="1" applyAlignment="1">
      <alignment horizontal="center" vertical="center"/>
    </xf>
    <xf numFmtId="0" fontId="23" fillId="0" borderId="27" xfId="1" applyFont="1" applyFill="1" applyBorder="1" applyAlignment="1" applyProtection="1">
      <alignment horizontal="center" vertical="center" wrapText="1"/>
    </xf>
    <xf numFmtId="0" fontId="23" fillId="0" borderId="30" xfId="1" applyFont="1" applyFill="1" applyBorder="1" applyAlignment="1">
      <alignment horizontal="center" vertical="center" wrapText="1"/>
    </xf>
    <xf numFmtId="0" fontId="23" fillId="0" borderId="18" xfId="1" applyFont="1" applyFill="1" applyBorder="1" applyAlignment="1" applyProtection="1">
      <alignment horizontal="center" vertical="center"/>
    </xf>
    <xf numFmtId="0" fontId="23" fillId="0" borderId="9" xfId="1" applyFont="1" applyFill="1" applyBorder="1" applyAlignment="1">
      <alignment horizontal="center" vertical="center"/>
    </xf>
    <xf numFmtId="0" fontId="23" fillId="0" borderId="28" xfId="1" applyFont="1" applyFill="1" applyBorder="1" applyAlignment="1" applyProtection="1">
      <alignment horizontal="center" vertical="center" wrapText="1"/>
    </xf>
    <xf numFmtId="0" fontId="23" fillId="0" borderId="29" xfId="1" applyFont="1" applyFill="1" applyBorder="1" applyAlignment="1">
      <alignment horizontal="center" vertical="center" wrapText="1"/>
    </xf>
    <xf numFmtId="0" fontId="23" fillId="0" borderId="28" xfId="1" applyFont="1" applyFill="1" applyBorder="1" applyAlignment="1">
      <alignment horizontal="center" vertical="center" wrapText="1"/>
    </xf>
    <xf numFmtId="0" fontId="23" fillId="0" borderId="29" xfId="1" applyFont="1" applyFill="1" applyBorder="1" applyAlignment="1" applyProtection="1">
      <alignment horizontal="center" vertical="center"/>
    </xf>
    <xf numFmtId="0" fontId="23" fillId="0" borderId="33" xfId="1" applyFont="1" applyFill="1" applyBorder="1" applyAlignment="1">
      <alignment horizontal="center" vertical="center"/>
    </xf>
    <xf numFmtId="0" fontId="23" fillId="0" borderId="5" xfId="1" applyFont="1" applyFill="1" applyBorder="1" applyAlignment="1" applyProtection="1">
      <alignment horizontal="left" vertical="center" wrapText="1"/>
    </xf>
    <xf numFmtId="0" fontId="23" fillId="0" borderId="10" xfId="1" applyFont="1" applyFill="1" applyBorder="1" applyAlignment="1">
      <alignment horizontal="center" vertical="center"/>
    </xf>
    <xf numFmtId="0" fontId="23" fillId="0" borderId="8" xfId="1" applyFont="1" applyFill="1" applyBorder="1" applyAlignment="1">
      <alignment horizontal="center" vertical="center"/>
    </xf>
    <xf numFmtId="0" fontId="23" fillId="0" borderId="26" xfId="1" applyFont="1" applyFill="1" applyBorder="1" applyAlignment="1" applyProtection="1">
      <alignment horizontal="center" vertical="center" wrapText="1"/>
    </xf>
    <xf numFmtId="0" fontId="23" fillId="0" borderId="33" xfId="1" applyFont="1" applyFill="1" applyBorder="1" applyAlignment="1">
      <alignment horizontal="center" vertical="center" wrapText="1"/>
    </xf>
    <xf numFmtId="0" fontId="26" fillId="0" borderId="27" xfId="1" applyFont="1" applyFill="1" applyBorder="1" applyAlignment="1" applyProtection="1">
      <alignment horizontal="center" vertical="center" wrapText="1"/>
    </xf>
    <xf numFmtId="0" fontId="24" fillId="0" borderId="18" xfId="1" applyFont="1" applyFill="1" applyBorder="1" applyAlignment="1" applyProtection="1">
      <alignment horizontal="center" vertical="center"/>
    </xf>
    <xf numFmtId="0" fontId="24" fillId="0" borderId="9" xfId="1" applyFont="1" applyFill="1" applyBorder="1" applyAlignment="1">
      <alignment horizontal="center" vertical="center"/>
    </xf>
    <xf numFmtId="0" fontId="6" fillId="0" borderId="28" xfId="1" applyFont="1" applyFill="1" applyBorder="1" applyAlignment="1" applyProtection="1">
      <alignment horizontal="center" vertical="center" wrapText="1"/>
    </xf>
    <xf numFmtId="0" fontId="6" fillId="0" borderId="33" xfId="1" applyFont="1" applyBorder="1" applyAlignment="1">
      <alignment horizontal="center" vertical="center" wrapText="1"/>
    </xf>
    <xf numFmtId="0" fontId="1" fillId="0" borderId="0" xfId="1" applyFont="1" applyFill="1" applyAlignment="1">
      <alignment vertical="center" wrapText="1"/>
    </xf>
    <xf numFmtId="0" fontId="1" fillId="0" borderId="0" xfId="1" applyAlignment="1">
      <alignment vertical="center" wrapText="1"/>
    </xf>
    <xf numFmtId="0" fontId="6" fillId="0" borderId="26" xfId="1" applyFont="1" applyFill="1" applyBorder="1" applyAlignment="1" applyProtection="1">
      <alignment horizontal="center" vertical="center" wrapText="1"/>
    </xf>
    <xf numFmtId="0" fontId="6" fillId="0" borderId="29" xfId="1" applyFont="1" applyBorder="1" applyAlignment="1">
      <alignment horizontal="center" vertical="center" wrapText="1"/>
    </xf>
    <xf numFmtId="0" fontId="6" fillId="0" borderId="4" xfId="1" applyFont="1" applyFill="1" applyBorder="1" applyAlignment="1" applyProtection="1">
      <alignment horizontal="center" vertical="center"/>
    </xf>
    <xf numFmtId="0" fontId="6" fillId="0" borderId="5" xfId="1" applyFont="1" applyBorder="1" applyAlignment="1">
      <alignment horizontal="center" vertical="center"/>
    </xf>
    <xf numFmtId="0" fontId="6" fillId="0" borderId="3"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8" xfId="1" applyFont="1" applyBorder="1" applyAlignment="1">
      <alignment horizontal="center" vertical="center"/>
    </xf>
    <xf numFmtId="0" fontId="8" fillId="0" borderId="27" xfId="1" applyFont="1" applyFill="1" applyBorder="1" applyAlignment="1" applyProtection="1">
      <alignment horizontal="center" vertical="center" wrapText="1"/>
    </xf>
    <xf numFmtId="0" fontId="8" fillId="0" borderId="30" xfId="1" applyFont="1" applyBorder="1" applyAlignment="1">
      <alignment horizontal="center" vertical="center" wrapText="1"/>
    </xf>
    <xf numFmtId="0" fontId="6" fillId="0" borderId="64" xfId="1" applyFont="1" applyFill="1" applyBorder="1" applyAlignment="1" applyProtection="1">
      <alignment horizontal="center" vertical="center" wrapText="1"/>
    </xf>
    <xf numFmtId="0" fontId="1" fillId="0" borderId="87" xfId="1" applyFill="1" applyBorder="1" applyAlignment="1">
      <alignment horizontal="center" vertical="center" wrapText="1"/>
    </xf>
    <xf numFmtId="0" fontId="1" fillId="0" borderId="6" xfId="1" applyFill="1" applyBorder="1" applyAlignment="1">
      <alignment vertical="center"/>
    </xf>
    <xf numFmtId="0" fontId="1" fillId="0" borderId="9" xfId="1" applyFill="1" applyBorder="1" applyAlignment="1">
      <alignment vertical="center"/>
    </xf>
    <xf numFmtId="0" fontId="1" fillId="0" borderId="11" xfId="1" applyFill="1" applyBorder="1" applyAlignment="1">
      <alignment vertical="center"/>
    </xf>
    <xf numFmtId="0" fontId="6" fillId="0" borderId="33" xfId="1" applyFont="1" applyFill="1" applyBorder="1" applyAlignment="1" applyProtection="1">
      <alignment horizontal="center" vertical="center" wrapText="1"/>
    </xf>
    <xf numFmtId="0" fontId="6" fillId="0" borderId="29" xfId="1" applyFont="1" applyFill="1" applyBorder="1" applyAlignment="1" applyProtection="1">
      <alignment horizontal="center" vertical="center" wrapText="1"/>
    </xf>
    <xf numFmtId="0" fontId="1" fillId="0" borderId="33" xfId="1" applyFill="1" applyBorder="1" applyAlignment="1">
      <alignment vertical="center"/>
    </xf>
    <xf numFmtId="0" fontId="8" fillId="0" borderId="36" xfId="1" applyFont="1" applyFill="1" applyBorder="1" applyAlignment="1">
      <alignment horizontal="center" vertical="center" wrapText="1"/>
    </xf>
    <xf numFmtId="0" fontId="1" fillId="0" borderId="34" xfId="1" applyFill="1" applyBorder="1" applyAlignment="1">
      <alignment horizontal="center" vertical="center" wrapText="1"/>
    </xf>
    <xf numFmtId="0" fontId="1" fillId="0" borderId="40" xfId="1" applyFont="1" applyFill="1" applyBorder="1" applyAlignment="1" applyProtection="1">
      <alignment vertical="center"/>
    </xf>
    <xf numFmtId="0" fontId="1" fillId="0" borderId="42" xfId="1" applyFill="1" applyBorder="1" applyAlignment="1">
      <alignment vertical="center"/>
    </xf>
    <xf numFmtId="0" fontId="1" fillId="0" borderId="44" xfId="1" applyFill="1" applyBorder="1" applyAlignment="1">
      <alignment vertical="center"/>
    </xf>
    <xf numFmtId="0" fontId="1" fillId="0" borderId="8" xfId="1" applyFill="1" applyBorder="1" applyAlignment="1">
      <alignment vertical="center"/>
    </xf>
    <xf numFmtId="0" fontId="1" fillId="0" borderId="64" xfId="1" applyFill="1" applyBorder="1" applyAlignment="1">
      <alignment horizontal="center" vertical="center"/>
    </xf>
    <xf numFmtId="0" fontId="1" fillId="0" borderId="65" xfId="1" applyFill="1" applyBorder="1" applyAlignment="1">
      <alignment horizontal="center" vertical="center"/>
    </xf>
    <xf numFmtId="0" fontId="6" fillId="0" borderId="36" xfId="1" applyFont="1" applyFill="1" applyBorder="1" applyAlignment="1">
      <alignment horizontal="center" vertical="center" wrapText="1"/>
    </xf>
    <xf numFmtId="177" fontId="1" fillId="0" borderId="18" xfId="1" applyNumberFormat="1" applyFont="1" applyFill="1" applyBorder="1" applyAlignment="1" applyProtection="1">
      <alignment horizontal="right" vertical="center"/>
    </xf>
    <xf numFmtId="177" fontId="1" fillId="0" borderId="17" xfId="1" applyNumberFormat="1" applyFill="1" applyBorder="1" applyAlignment="1">
      <alignment horizontal="right" vertical="center"/>
    </xf>
    <xf numFmtId="177" fontId="1" fillId="0" borderId="18" xfId="1" applyNumberFormat="1" applyFill="1" applyBorder="1" applyAlignment="1" applyProtection="1">
      <alignment horizontal="right" vertical="center"/>
    </xf>
    <xf numFmtId="177" fontId="1" fillId="0" borderId="22" xfId="1" applyNumberFormat="1" applyFont="1" applyFill="1" applyBorder="1" applyAlignment="1" applyProtection="1">
      <alignment horizontal="right" vertical="center"/>
    </xf>
    <xf numFmtId="177" fontId="1" fillId="0" borderId="21" xfId="1" applyNumberFormat="1" applyFill="1" applyBorder="1" applyAlignment="1">
      <alignment horizontal="right" vertical="center"/>
    </xf>
    <xf numFmtId="0" fontId="1" fillId="0" borderId="65" xfId="1" applyFont="1" applyFill="1" applyBorder="1" applyAlignment="1">
      <alignment horizontal="center" vertical="center"/>
    </xf>
    <xf numFmtId="0" fontId="1" fillId="0" borderId="2" xfId="1" applyFont="1" applyFill="1" applyBorder="1" applyAlignment="1">
      <alignment vertical="center"/>
    </xf>
    <xf numFmtId="0" fontId="1" fillId="0" borderId="5" xfId="1" applyFont="1" applyFill="1" applyBorder="1" applyAlignment="1">
      <alignment vertical="center"/>
    </xf>
    <xf numFmtId="0" fontId="1" fillId="0" borderId="7" xfId="1" applyFont="1" applyFill="1" applyBorder="1" applyAlignment="1">
      <alignment vertical="center"/>
    </xf>
    <xf numFmtId="0" fontId="1" fillId="0" borderId="10" xfId="1" applyFont="1" applyFill="1" applyBorder="1" applyAlignment="1">
      <alignment vertical="center"/>
    </xf>
    <xf numFmtId="0" fontId="1" fillId="0" borderId="117" xfId="1" applyFont="1" applyFill="1" applyBorder="1" applyAlignment="1">
      <alignment horizontal="center" vertical="center"/>
    </xf>
    <xf numFmtId="0" fontId="1" fillId="0" borderId="96" xfId="1" applyFont="1" applyFill="1" applyBorder="1" applyAlignment="1">
      <alignment horizontal="center" vertical="center"/>
    </xf>
    <xf numFmtId="0" fontId="1" fillId="0" borderId="12" xfId="1" applyFont="1" applyFill="1" applyBorder="1" applyAlignment="1">
      <alignment horizontal="distributed" vertical="center"/>
    </xf>
    <xf numFmtId="0" fontId="1" fillId="0" borderId="49" xfId="1" applyFont="1" applyFill="1" applyBorder="1" applyAlignment="1">
      <alignment horizontal="distributed" vertical="center"/>
    </xf>
    <xf numFmtId="0" fontId="1" fillId="0" borderId="13" xfId="1" applyFont="1" applyFill="1" applyBorder="1" applyAlignment="1">
      <alignment horizontal="distributed" vertical="center"/>
    </xf>
    <xf numFmtId="0" fontId="1" fillId="0" borderId="0" xfId="1" applyFont="1" applyFill="1" applyBorder="1" applyAlignment="1">
      <alignment horizontal="distributed" vertical="center"/>
    </xf>
    <xf numFmtId="0" fontId="1" fillId="0" borderId="20" xfId="1" applyFont="1" applyFill="1" applyBorder="1" applyAlignment="1">
      <alignment horizontal="distributed" vertical="center"/>
    </xf>
    <xf numFmtId="0" fontId="1" fillId="0" borderId="1" xfId="1" applyFont="1" applyFill="1" applyBorder="1" applyAlignment="1">
      <alignment horizontal="distributed" vertical="center"/>
    </xf>
    <xf numFmtId="0" fontId="1" fillId="0" borderId="21" xfId="1" applyFont="1" applyFill="1" applyBorder="1" applyAlignment="1">
      <alignment horizontal="distributed" vertical="center"/>
    </xf>
    <xf numFmtId="177" fontId="28" fillId="0" borderId="88" xfId="1" applyNumberFormat="1" applyFont="1" applyFill="1" applyBorder="1" applyAlignment="1">
      <alignment horizontal="center" vertical="center"/>
    </xf>
    <xf numFmtId="177" fontId="28" fillId="0" borderId="120" xfId="1" applyNumberFormat="1" applyFont="1" applyFill="1" applyBorder="1" applyAlignment="1">
      <alignment horizontal="center" vertical="center"/>
    </xf>
    <xf numFmtId="177" fontId="28" fillId="0" borderId="121" xfId="1" applyNumberFormat="1" applyFont="1" applyFill="1" applyBorder="1" applyAlignment="1">
      <alignment horizontal="center" vertical="center"/>
    </xf>
    <xf numFmtId="0" fontId="1" fillId="0" borderId="12" xfId="1" applyFont="1" applyFill="1" applyBorder="1" applyAlignment="1">
      <alignment horizontal="center" vertical="center"/>
    </xf>
    <xf numFmtId="0" fontId="1" fillId="0" borderId="49" xfId="1" applyFont="1" applyFill="1" applyBorder="1" applyAlignment="1">
      <alignment horizontal="center" vertical="center"/>
    </xf>
    <xf numFmtId="0" fontId="1" fillId="0" borderId="13" xfId="1" applyFont="1" applyFill="1" applyBorder="1" applyAlignment="1">
      <alignment horizontal="center" vertical="center"/>
    </xf>
    <xf numFmtId="177" fontId="28" fillId="0" borderId="14" xfId="1" applyNumberFormat="1" applyFont="1" applyFill="1" applyBorder="1" applyAlignment="1">
      <alignment horizontal="center" vertical="center"/>
    </xf>
    <xf numFmtId="177" fontId="28" fillId="0" borderId="49" xfId="1" applyNumberFormat="1" applyFont="1" applyFill="1" applyBorder="1" applyAlignment="1">
      <alignment horizontal="center" vertical="center"/>
    </xf>
    <xf numFmtId="177" fontId="28" fillId="0" borderId="28" xfId="1" applyNumberFormat="1" applyFont="1" applyFill="1" applyBorder="1" applyAlignment="1">
      <alignment horizontal="center" vertical="center"/>
    </xf>
    <xf numFmtId="0" fontId="9" fillId="0" borderId="16" xfId="1" applyFont="1" applyFill="1" applyBorder="1" applyAlignment="1">
      <alignment horizontal="right" vertical="center" textRotation="255" wrapText="1"/>
    </xf>
    <xf numFmtId="0" fontId="1" fillId="0" borderId="0" xfId="1" applyFont="1" applyFill="1" applyBorder="1" applyAlignment="1">
      <alignment vertical="center"/>
    </xf>
    <xf numFmtId="0" fontId="1" fillId="0" borderId="3" xfId="1" applyFont="1" applyFill="1" applyBorder="1" applyAlignment="1" applyProtection="1">
      <alignment horizontal="center" vertical="center" wrapText="1"/>
    </xf>
    <xf numFmtId="0" fontId="1" fillId="0" borderId="8" xfId="1" applyFont="1" applyFill="1" applyBorder="1" applyAlignment="1">
      <alignment horizontal="center" vertical="center" wrapText="1"/>
    </xf>
    <xf numFmtId="0" fontId="1" fillId="0" borderId="4" xfId="1" applyFont="1" applyFill="1" applyBorder="1" applyAlignment="1" applyProtection="1">
      <alignment horizontal="center" vertical="center" wrapText="1"/>
    </xf>
    <xf numFmtId="0" fontId="1" fillId="0" borderId="9" xfId="1" applyFont="1" applyFill="1" applyBorder="1" applyAlignment="1">
      <alignment horizontal="center" vertical="center" wrapText="1"/>
    </xf>
    <xf numFmtId="0" fontId="1" fillId="0" borderId="122" xfId="1" applyFont="1" applyFill="1" applyBorder="1" applyAlignment="1" applyProtection="1">
      <alignment horizontal="center" vertical="center" wrapText="1"/>
    </xf>
    <xf numFmtId="0" fontId="1" fillId="0" borderId="123" xfId="1" applyFont="1" applyFill="1" applyBorder="1" applyAlignment="1">
      <alignment horizontal="center" vertical="center" wrapText="1"/>
    </xf>
    <xf numFmtId="0" fontId="1" fillId="0" borderId="2" xfId="1" applyFont="1" applyFill="1" applyBorder="1" applyAlignment="1">
      <alignment horizontal="center" vertical="center"/>
    </xf>
    <xf numFmtId="0" fontId="1" fillId="0" borderId="5"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7" xfId="1" applyFont="1" applyFill="1" applyBorder="1" applyAlignment="1">
      <alignment horizontal="center" vertical="center"/>
    </xf>
    <xf numFmtId="0" fontId="1" fillId="0" borderId="10" xfId="1" applyFont="1" applyFill="1" applyBorder="1" applyAlignment="1">
      <alignment horizontal="center" vertical="center"/>
    </xf>
    <xf numFmtId="0" fontId="1" fillId="0" borderId="8" xfId="1" applyFont="1" applyFill="1" applyBorder="1" applyAlignment="1">
      <alignment horizontal="center" vertical="center"/>
    </xf>
    <xf numFmtId="0" fontId="1" fillId="0" borderId="6" xfId="1" applyFont="1" applyFill="1" applyBorder="1" applyAlignment="1" applyProtection="1">
      <alignment horizontal="center" vertical="center" wrapText="1"/>
    </xf>
    <xf numFmtId="0" fontId="1" fillId="0" borderId="11" xfId="1" applyFont="1" applyFill="1" applyBorder="1" applyAlignment="1">
      <alignment horizontal="center" vertical="center" wrapText="1"/>
    </xf>
    <xf numFmtId="0" fontId="1" fillId="0" borderId="124" xfId="1" applyFont="1" applyFill="1" applyBorder="1" applyAlignment="1">
      <alignment horizontal="center" vertical="center"/>
    </xf>
    <xf numFmtId="0" fontId="1" fillId="0" borderId="125" xfId="1" applyFont="1" applyFill="1" applyBorder="1" applyAlignment="1">
      <alignment horizontal="center" vertical="center"/>
    </xf>
    <xf numFmtId="0" fontId="1" fillId="0" borderId="126" xfId="1" applyFont="1" applyFill="1" applyBorder="1" applyAlignment="1">
      <alignment horizontal="center" vertical="center"/>
    </xf>
    <xf numFmtId="0" fontId="6" fillId="0" borderId="16" xfId="1" applyFont="1" applyFill="1" applyBorder="1" applyAlignment="1">
      <alignment horizontal="right" vertical="center" textRotation="255"/>
    </xf>
    <xf numFmtId="177" fontId="28" fillId="0" borderId="15" xfId="1" applyNumberFormat="1" applyFont="1" applyFill="1" applyBorder="1" applyAlignment="1">
      <alignment horizontal="center" vertical="center"/>
    </xf>
    <xf numFmtId="0" fontId="1" fillId="0" borderId="79" xfId="1" applyFont="1" applyFill="1" applyBorder="1" applyAlignment="1">
      <alignment horizontal="center" vertical="center"/>
    </xf>
    <xf numFmtId="0" fontId="1" fillId="0" borderId="120" xfId="1" applyFont="1" applyFill="1" applyBorder="1" applyAlignment="1">
      <alignment horizontal="center" vertical="center"/>
    </xf>
    <xf numFmtId="0" fontId="1" fillId="0" borderId="89" xfId="1" applyFont="1" applyFill="1" applyBorder="1" applyAlignment="1">
      <alignment horizontal="center" vertical="center"/>
    </xf>
    <xf numFmtId="177" fontId="28" fillId="0" borderId="89" xfId="1" applyNumberFormat="1" applyFont="1" applyFill="1" applyBorder="1" applyAlignment="1">
      <alignment horizontal="center" vertical="center"/>
    </xf>
    <xf numFmtId="0" fontId="1" fillId="0" borderId="1" xfId="1" applyFont="1" applyFill="1" applyBorder="1" applyAlignment="1" applyProtection="1">
      <alignment horizontal="distributed" vertical="center"/>
    </xf>
    <xf numFmtId="0" fontId="1" fillId="0" borderId="21" xfId="1" applyFont="1" applyFill="1" applyBorder="1" applyAlignment="1">
      <alignment vertical="center"/>
    </xf>
    <xf numFmtId="0" fontId="1" fillId="0" borderId="107" xfId="1" applyFont="1" applyFill="1" applyBorder="1" applyAlignment="1">
      <alignment horizontal="center" vertical="center" textRotation="255"/>
    </xf>
    <xf numFmtId="0" fontId="1" fillId="0" borderId="42" xfId="1" applyFont="1" applyFill="1" applyBorder="1" applyAlignment="1">
      <alignment horizontal="center" vertical="center" textRotation="255"/>
    </xf>
    <xf numFmtId="0" fontId="1" fillId="0" borderId="44" xfId="1" applyFont="1" applyFill="1" applyBorder="1" applyAlignment="1">
      <alignment horizontal="center" vertical="center" textRotation="255"/>
    </xf>
    <xf numFmtId="0" fontId="1" fillId="0" borderId="35" xfId="1" applyFont="1" applyFill="1" applyBorder="1" applyAlignment="1">
      <alignment horizontal="center" vertical="center" textRotation="255"/>
    </xf>
    <xf numFmtId="0" fontId="1" fillId="0" borderId="37" xfId="1" applyFont="1" applyFill="1" applyBorder="1" applyAlignment="1">
      <alignment horizontal="center" vertical="center" textRotation="255"/>
    </xf>
    <xf numFmtId="177" fontId="1" fillId="0" borderId="30" xfId="1" applyNumberFormat="1" applyFont="1" applyFill="1" applyBorder="1" applyAlignment="1">
      <alignment horizontal="right" vertical="center"/>
    </xf>
    <xf numFmtId="177" fontId="1" fillId="0" borderId="29" xfId="1" applyNumberFormat="1" applyFont="1" applyFill="1" applyBorder="1" applyAlignment="1">
      <alignment horizontal="right" vertical="center"/>
    </xf>
    <xf numFmtId="0" fontId="1" fillId="0" borderId="20" xfId="1" applyFill="1" applyBorder="1" applyAlignment="1">
      <alignment horizontal="distributed" vertical="center"/>
    </xf>
    <xf numFmtId="0" fontId="1" fillId="0" borderId="1" xfId="1" applyFill="1" applyBorder="1" applyAlignment="1">
      <alignment horizontal="distributed" vertical="center"/>
    </xf>
    <xf numFmtId="0" fontId="1" fillId="0" borderId="21" xfId="1" applyFill="1" applyBorder="1" applyAlignment="1">
      <alignment horizontal="distributed" vertical="center"/>
    </xf>
    <xf numFmtId="0" fontId="1" fillId="0" borderId="28" xfId="1" applyFill="1" applyBorder="1" applyAlignment="1">
      <alignment horizontal="center" vertical="center" wrapText="1"/>
    </xf>
    <xf numFmtId="0" fontId="1" fillId="0" borderId="12" xfId="1" applyFill="1" applyBorder="1" applyAlignment="1">
      <alignment horizontal="distributed" vertical="center"/>
    </xf>
    <xf numFmtId="0" fontId="1" fillId="0" borderId="49" xfId="1" applyFill="1" applyBorder="1" applyAlignment="1">
      <alignment horizontal="distributed" vertical="center"/>
    </xf>
    <xf numFmtId="0" fontId="1" fillId="0" borderId="2" xfId="1" applyFill="1" applyBorder="1" applyAlignment="1">
      <alignment vertical="center"/>
    </xf>
    <xf numFmtId="0" fontId="1" fillId="0" borderId="5" xfId="1" applyFill="1" applyBorder="1" applyAlignment="1">
      <alignment vertical="center"/>
    </xf>
    <xf numFmtId="0" fontId="1" fillId="0" borderId="0" xfId="1" applyFill="1" applyBorder="1" applyAlignment="1">
      <alignment vertical="center"/>
    </xf>
    <xf numFmtId="0" fontId="1" fillId="0" borderId="7" xfId="1" applyFill="1" applyBorder="1" applyAlignment="1">
      <alignment vertical="center"/>
    </xf>
    <xf numFmtId="0" fontId="1" fillId="0" borderId="10" xfId="1" applyFill="1" applyBorder="1" applyAlignment="1">
      <alignment vertical="center"/>
    </xf>
    <xf numFmtId="0" fontId="1" fillId="0" borderId="96" xfId="1" applyFill="1" applyBorder="1" applyAlignment="1">
      <alignment horizontal="center" vertical="center" wrapText="1"/>
    </xf>
    <xf numFmtId="0" fontId="1" fillId="0" borderId="97" xfId="1" applyFill="1" applyBorder="1" applyAlignment="1">
      <alignment horizontal="center" vertical="center" wrapText="1"/>
    </xf>
    <xf numFmtId="0" fontId="1" fillId="0" borderId="16" xfId="1" applyFill="1" applyBorder="1" applyAlignment="1">
      <alignment horizontal="distributed" vertical="center"/>
    </xf>
    <xf numFmtId="0" fontId="1" fillId="0" borderId="0" xfId="1" applyFill="1" applyBorder="1" applyAlignment="1">
      <alignment horizontal="distributed" vertical="center"/>
    </xf>
    <xf numFmtId="0" fontId="8" fillId="0" borderId="16"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1" fillId="0" borderId="26" xfId="1" applyFont="1" applyFill="1" applyBorder="1" applyAlignment="1" applyProtection="1">
      <alignment horizontal="center" vertical="center" wrapText="1"/>
    </xf>
    <xf numFmtId="0" fontId="1" fillId="0" borderId="9" xfId="1" applyFill="1" applyBorder="1" applyAlignment="1">
      <alignment horizontal="center" vertical="center" wrapText="1"/>
    </xf>
    <xf numFmtId="0" fontId="1" fillId="0" borderId="138" xfId="1" applyFont="1" applyFill="1" applyBorder="1" applyAlignment="1" applyProtection="1">
      <alignment horizontal="center" vertical="center" wrapText="1"/>
    </xf>
    <xf numFmtId="0" fontId="1" fillId="0" borderId="116" xfId="1" applyFill="1" applyBorder="1" applyAlignment="1">
      <alignment horizontal="center" vertical="center" wrapText="1"/>
    </xf>
    <xf numFmtId="0" fontId="1" fillId="0" borderId="114" xfId="1" applyFont="1" applyFill="1" applyBorder="1" applyAlignment="1">
      <alignment horizontal="center" vertical="center"/>
    </xf>
    <xf numFmtId="0" fontId="1" fillId="0" borderId="120" xfId="1" applyFill="1" applyBorder="1" applyAlignment="1">
      <alignment horizontal="center" vertical="center"/>
    </xf>
    <xf numFmtId="177" fontId="1" fillId="0" borderId="88" xfId="1" applyNumberFormat="1" applyFill="1" applyBorder="1" applyAlignment="1">
      <alignment horizontal="center" vertical="center"/>
    </xf>
    <xf numFmtId="177" fontId="1" fillId="0" borderId="120" xfId="1" applyNumberFormat="1" applyFont="1" applyFill="1" applyBorder="1" applyAlignment="1">
      <alignment horizontal="center" vertical="center"/>
    </xf>
    <xf numFmtId="177" fontId="1" fillId="0" borderId="136" xfId="1" applyNumberFormat="1" applyFont="1" applyFill="1" applyBorder="1" applyAlignment="1">
      <alignment horizontal="center" vertical="center"/>
    </xf>
    <xf numFmtId="177" fontId="1" fillId="0" borderId="137" xfId="1" applyNumberFormat="1" applyFill="1" applyBorder="1" applyAlignment="1">
      <alignment horizontal="center" vertical="center"/>
    </xf>
    <xf numFmtId="177" fontId="1" fillId="0" borderId="121" xfId="1" applyNumberFormat="1" applyFont="1" applyFill="1" applyBorder="1" applyAlignment="1">
      <alignment horizontal="center" vertical="center"/>
    </xf>
    <xf numFmtId="177" fontId="5" fillId="0" borderId="82" xfId="1" applyNumberFormat="1" applyFont="1" applyFill="1" applyBorder="1" applyAlignment="1" applyProtection="1">
      <alignment horizontal="right" vertical="center"/>
    </xf>
    <xf numFmtId="0" fontId="1" fillId="0" borderId="27" xfId="1" applyFont="1" applyFill="1" applyBorder="1" applyAlignment="1" applyProtection="1">
      <alignment horizontal="center" vertical="center" wrapText="1"/>
    </xf>
    <xf numFmtId="0" fontId="1" fillId="0" borderId="141" xfId="1" applyFont="1" applyFill="1" applyBorder="1" applyAlignment="1">
      <alignment horizontal="center" vertical="center"/>
    </xf>
    <xf numFmtId="0" fontId="1" fillId="0" borderId="142" xfId="1" applyFill="1" applyBorder="1" applyAlignment="1">
      <alignment horizontal="center" vertical="center"/>
    </xf>
    <xf numFmtId="0" fontId="1" fillId="0" borderId="49" xfId="1" applyFill="1" applyBorder="1" applyAlignment="1">
      <alignment horizontal="center" vertical="center"/>
    </xf>
    <xf numFmtId="0" fontId="6" fillId="0" borderId="144" xfId="1" applyFont="1" applyFill="1" applyBorder="1" applyAlignment="1">
      <alignment horizontal="right" vertical="center" textRotation="255"/>
    </xf>
    <xf numFmtId="0" fontId="1" fillId="0" borderId="0" xfId="1" applyFill="1" applyBorder="1" applyAlignment="1">
      <alignment horizontal="center" vertical="center"/>
    </xf>
    <xf numFmtId="0" fontId="1" fillId="0" borderId="139" xfId="1" applyFont="1" applyFill="1" applyBorder="1" applyAlignment="1" applyProtection="1">
      <alignment horizontal="center" vertical="center" wrapText="1"/>
    </xf>
    <xf numFmtId="0" fontId="1" fillId="0" borderId="140" xfId="1" applyFill="1" applyBorder="1" applyAlignment="1">
      <alignment horizontal="center" vertical="center" wrapText="1"/>
    </xf>
    <xf numFmtId="0" fontId="1" fillId="0" borderId="8" xfId="1" applyFill="1" applyBorder="1" applyAlignment="1">
      <alignment horizontal="center" vertical="center" wrapText="1"/>
    </xf>
    <xf numFmtId="0" fontId="1" fillId="0" borderId="5" xfId="1" applyFill="1" applyBorder="1" applyAlignment="1">
      <alignment horizontal="center" vertical="center"/>
    </xf>
    <xf numFmtId="0" fontId="1" fillId="0" borderId="3" xfId="1" applyFill="1" applyBorder="1" applyAlignment="1">
      <alignment horizontal="center" vertical="center"/>
    </xf>
    <xf numFmtId="0" fontId="1" fillId="0" borderId="7" xfId="1" applyFill="1" applyBorder="1" applyAlignment="1">
      <alignment horizontal="center" vertical="center"/>
    </xf>
    <xf numFmtId="0" fontId="1" fillId="0" borderId="10" xfId="1" applyFill="1" applyBorder="1" applyAlignment="1">
      <alignment horizontal="center" vertical="center"/>
    </xf>
    <xf numFmtId="0" fontId="1" fillId="0" borderId="8" xfId="1" applyFill="1" applyBorder="1" applyAlignment="1">
      <alignment horizontal="center" vertical="center"/>
    </xf>
    <xf numFmtId="177" fontId="5" fillId="0" borderId="29" xfId="1" applyNumberFormat="1" applyFont="1" applyFill="1" applyBorder="1" applyAlignment="1" applyProtection="1">
      <alignment horizontal="right" vertical="center"/>
    </xf>
    <xf numFmtId="177" fontId="5" fillId="0" borderId="60" xfId="1" applyNumberFormat="1" applyFont="1" applyFill="1" applyBorder="1" applyAlignment="1" applyProtection="1">
      <alignment horizontal="right" vertical="center"/>
    </xf>
    <xf numFmtId="177" fontId="5" fillId="0" borderId="30" xfId="1" applyNumberFormat="1" applyFont="1" applyFill="1" applyBorder="1" applyAlignment="1" applyProtection="1">
      <alignment horizontal="right" vertical="center"/>
    </xf>
    <xf numFmtId="0" fontId="1" fillId="0" borderId="36" xfId="1" applyFill="1" applyBorder="1" applyAlignment="1">
      <alignment horizontal="center" vertical="center" wrapText="1"/>
    </xf>
    <xf numFmtId="178" fontId="23" fillId="0" borderId="51" xfId="1" quotePrefix="1" applyNumberFormat="1" applyFont="1" applyFill="1" applyBorder="1" applyAlignment="1" applyProtection="1">
      <alignment horizontal="center" vertical="center" wrapText="1"/>
    </xf>
    <xf numFmtId="178" fontId="23" fillId="0" borderId="0" xfId="1" applyNumberFormat="1" applyFont="1" applyFill="1" applyBorder="1" applyAlignment="1">
      <alignment horizontal="center" vertical="center" wrapText="1"/>
    </xf>
    <xf numFmtId="178" fontId="23" fillId="0" borderId="29" xfId="1" quotePrefix="1" applyNumberFormat="1" applyFont="1" applyFill="1" applyBorder="1" applyAlignment="1" applyProtection="1">
      <alignment horizontal="center" vertical="center" wrapText="1"/>
    </xf>
    <xf numFmtId="178" fontId="23" fillId="0" borderId="29" xfId="1" applyNumberFormat="1" applyFont="1" applyFill="1" applyBorder="1" applyAlignment="1">
      <alignment horizontal="center" vertical="center" wrapText="1"/>
    </xf>
    <xf numFmtId="178" fontId="23" fillId="0" borderId="18" xfId="1" quotePrefix="1" applyNumberFormat="1" applyFont="1" applyFill="1" applyBorder="1" applyAlignment="1" applyProtection="1">
      <alignment horizontal="center" vertical="center" wrapText="1"/>
    </xf>
    <xf numFmtId="178" fontId="23" fillId="0" borderId="19" xfId="1" applyNumberFormat="1" applyFont="1" applyFill="1" applyBorder="1" applyAlignment="1">
      <alignment horizontal="center" vertical="center" wrapText="1"/>
    </xf>
    <xf numFmtId="0" fontId="23" fillId="0" borderId="114" xfId="1" applyFont="1" applyFill="1" applyBorder="1" applyAlignment="1" applyProtection="1">
      <alignment horizontal="center" vertical="center"/>
    </xf>
    <xf numFmtId="0" fontId="23" fillId="0" borderId="87" xfId="1" applyFont="1" applyFill="1" applyBorder="1" applyAlignment="1">
      <alignment horizontal="center" vertical="center"/>
    </xf>
    <xf numFmtId="0" fontId="23" fillId="0" borderId="64" xfId="1" applyFont="1" applyFill="1" applyBorder="1" applyAlignment="1" applyProtection="1">
      <alignment horizontal="center" vertical="center"/>
    </xf>
    <xf numFmtId="0" fontId="23" fillId="0" borderId="87" xfId="1" applyFont="1" applyFill="1" applyBorder="1" applyAlignment="1" applyProtection="1">
      <alignment horizontal="center" vertical="center"/>
    </xf>
    <xf numFmtId="0" fontId="23" fillId="0" borderId="25" xfId="1" applyFont="1" applyFill="1" applyBorder="1" applyAlignment="1">
      <alignment horizontal="center" vertical="center"/>
    </xf>
    <xf numFmtId="0" fontId="23" fillId="0" borderId="65" xfId="1" applyFont="1" applyFill="1" applyBorder="1" applyAlignment="1">
      <alignment horizontal="center" vertical="center"/>
    </xf>
    <xf numFmtId="178" fontId="23" fillId="0" borderId="0" xfId="1" quotePrefix="1" applyNumberFormat="1" applyFont="1" applyFill="1" applyBorder="1" applyAlignment="1" applyProtection="1">
      <alignment horizontal="center" vertical="center" wrapText="1"/>
    </xf>
    <xf numFmtId="178" fontId="23" fillId="0" borderId="17" xfId="1" applyNumberFormat="1" applyFont="1" applyFill="1" applyBorder="1" applyAlignment="1">
      <alignment horizontal="center" vertical="center" wrapText="1"/>
    </xf>
    <xf numFmtId="178" fontId="23" fillId="0" borderId="17" xfId="1" quotePrefix="1" applyNumberFormat="1" applyFont="1" applyFill="1" applyBorder="1" applyAlignment="1" applyProtection="1">
      <alignment horizontal="center" vertical="center" wrapText="1"/>
    </xf>
    <xf numFmtId="178" fontId="23" fillId="0" borderId="51" xfId="1" applyNumberFormat="1" applyFont="1" applyFill="1" applyBorder="1" applyAlignment="1" applyProtection="1">
      <alignment horizontal="center" vertical="center" wrapText="1"/>
    </xf>
    <xf numFmtId="178" fontId="23" fillId="0" borderId="18" xfId="1" applyNumberFormat="1" applyFont="1" applyFill="1" applyBorder="1" applyAlignment="1" applyProtection="1">
      <alignment horizontal="center" vertical="center" wrapText="1"/>
    </xf>
    <xf numFmtId="178" fontId="23" fillId="0" borderId="19" xfId="1" quotePrefix="1" applyNumberFormat="1" applyFont="1" applyFill="1" applyBorder="1" applyAlignment="1" applyProtection="1">
      <alignment horizontal="center" vertical="center" wrapText="1"/>
    </xf>
    <xf numFmtId="178" fontId="23" fillId="0" borderId="17" xfId="1" applyNumberFormat="1" applyFont="1" applyFill="1" applyBorder="1" applyAlignment="1" applyProtection="1">
      <alignment horizontal="center" vertical="center" wrapText="1"/>
    </xf>
    <xf numFmtId="178" fontId="23" fillId="0" borderId="19" xfId="1" applyNumberFormat="1" applyFont="1" applyFill="1" applyBorder="1" applyAlignment="1" applyProtection="1">
      <alignment horizontal="center" vertical="center" wrapText="1"/>
    </xf>
    <xf numFmtId="0" fontId="26" fillId="0" borderId="1" xfId="1" applyFont="1" applyFill="1" applyBorder="1" applyAlignment="1">
      <alignment horizontal="center" vertical="center"/>
    </xf>
    <xf numFmtId="178" fontId="23" fillId="0" borderId="63" xfId="1" applyNumberFormat="1" applyFont="1" applyFill="1" applyBorder="1" applyAlignment="1" applyProtection="1">
      <alignment horizontal="center" vertical="center" wrapText="1"/>
    </xf>
    <xf numFmtId="178" fontId="23" fillId="0" borderId="21" xfId="1" quotePrefix="1" applyNumberFormat="1" applyFont="1" applyFill="1" applyBorder="1" applyAlignment="1" applyProtection="1">
      <alignment horizontal="center" vertical="center" wrapText="1"/>
    </xf>
    <xf numFmtId="178" fontId="23" fillId="0" borderId="22" xfId="1" applyNumberFormat="1" applyFont="1" applyFill="1" applyBorder="1" applyAlignment="1" applyProtection="1">
      <alignment horizontal="center" vertical="center" wrapText="1"/>
    </xf>
    <xf numFmtId="178" fontId="23" fillId="0" borderId="23" xfId="1" quotePrefix="1" applyNumberFormat="1" applyFont="1" applyFill="1" applyBorder="1" applyAlignment="1" applyProtection="1">
      <alignment horizontal="center" vertical="center" wrapText="1"/>
    </xf>
    <xf numFmtId="0" fontId="24" fillId="0" borderId="32" xfId="1" applyFont="1" applyFill="1" applyBorder="1" applyAlignment="1">
      <alignment horizontal="center" vertical="center" wrapText="1"/>
    </xf>
    <xf numFmtId="0" fontId="31" fillId="0" borderId="1" xfId="1" applyFont="1" applyFill="1" applyBorder="1" applyAlignment="1">
      <alignment horizontal="right" vertical="center"/>
    </xf>
    <xf numFmtId="0" fontId="31" fillId="0" borderId="5" xfId="1" applyFont="1" applyFill="1" applyBorder="1" applyAlignment="1" applyProtection="1">
      <alignment horizontal="center" vertical="center" wrapText="1"/>
    </xf>
    <xf numFmtId="0" fontId="31" fillId="0" borderId="10" xfId="1" applyFont="1" applyFill="1" applyBorder="1" applyAlignment="1" applyProtection="1">
      <alignment horizontal="center" vertical="center" wrapText="1"/>
    </xf>
    <xf numFmtId="0" fontId="26" fillId="0" borderId="60" xfId="1" applyFont="1" applyFill="1" applyBorder="1" applyAlignment="1" applyProtection="1">
      <alignment horizontal="center" vertical="center" wrapText="1"/>
    </xf>
    <xf numFmtId="0" fontId="26" fillId="0" borderId="60" xfId="1" applyFont="1" applyFill="1" applyBorder="1" applyAlignment="1">
      <alignment horizontal="center" vertical="center" wrapText="1"/>
    </xf>
    <xf numFmtId="0" fontId="26" fillId="0" borderId="140" xfId="1" applyFont="1" applyFill="1" applyBorder="1" applyAlignment="1">
      <alignment horizontal="center" vertical="center" wrapText="1"/>
    </xf>
    <xf numFmtId="0" fontId="31" fillId="0" borderId="32" xfId="1" applyFont="1" applyFill="1" applyBorder="1" applyAlignment="1" applyProtection="1">
      <alignment horizontal="center" vertical="center" wrapText="1"/>
    </xf>
    <xf numFmtId="0" fontId="31" fillId="0" borderId="32" xfId="1" applyFont="1" applyFill="1" applyBorder="1" applyAlignment="1">
      <alignment horizontal="center" vertical="center" wrapText="1"/>
    </xf>
    <xf numFmtId="0" fontId="32" fillId="0" borderId="32" xfId="1" applyFont="1" applyFill="1" applyBorder="1" applyAlignment="1" applyProtection="1">
      <alignment horizontal="center" vertical="center" wrapText="1"/>
    </xf>
    <xf numFmtId="0" fontId="32" fillId="0" borderId="32" xfId="1" applyFont="1" applyFill="1" applyBorder="1" applyAlignment="1">
      <alignment horizontal="center" vertical="center" wrapText="1"/>
    </xf>
    <xf numFmtId="0" fontId="32" fillId="0" borderId="69" xfId="1" applyFont="1" applyFill="1" applyBorder="1" applyAlignment="1">
      <alignment horizontal="center" vertical="center" wrapText="1"/>
    </xf>
    <xf numFmtId="0" fontId="26" fillId="0" borderId="54" xfId="1" applyFont="1" applyFill="1" applyBorder="1" applyAlignment="1">
      <alignment horizontal="center" vertical="center" wrapText="1"/>
    </xf>
    <xf numFmtId="0" fontId="26" fillId="0" borderId="32" xfId="1" applyFont="1" applyFill="1" applyBorder="1" applyAlignment="1">
      <alignment horizontal="center" vertical="center" wrapText="1"/>
    </xf>
    <xf numFmtId="0" fontId="24" fillId="0" borderId="69" xfId="1" applyFont="1" applyFill="1" applyBorder="1" applyAlignment="1">
      <alignment horizontal="center" vertical="center" wrapText="1"/>
    </xf>
    <xf numFmtId="0" fontId="31" fillId="0" borderId="96" xfId="1" applyFont="1" applyFill="1" applyBorder="1" applyAlignment="1">
      <alignment horizontal="center" vertical="center" wrapText="1"/>
    </xf>
    <xf numFmtId="0" fontId="31" fillId="0" borderId="97" xfId="1" applyFont="1" applyFill="1" applyBorder="1" applyAlignment="1">
      <alignment horizontal="center" vertical="center" wrapText="1"/>
    </xf>
    <xf numFmtId="0" fontId="24" fillId="0" borderId="54" xfId="1" applyFont="1" applyFill="1" applyBorder="1" applyAlignment="1">
      <alignment horizontal="center" vertical="center" wrapText="1"/>
    </xf>
    <xf numFmtId="0" fontId="26" fillId="0" borderId="0" xfId="1" applyFont="1" applyFill="1" applyBorder="1" applyAlignment="1">
      <alignment horizontal="right" vertical="center"/>
    </xf>
    <xf numFmtId="0" fontId="24" fillId="0" borderId="0" xfId="1" applyFont="1" applyFill="1" applyBorder="1" applyAlignment="1">
      <alignment horizontal="center" vertical="center" wrapText="1"/>
    </xf>
    <xf numFmtId="0" fontId="23" fillId="0" borderId="0" xfId="1" applyFont="1" applyFill="1" applyBorder="1" applyAlignment="1">
      <alignment horizontal="center" vertical="center" wrapText="1"/>
    </xf>
    <xf numFmtId="176" fontId="23" fillId="0" borderId="0" xfId="1" applyNumberFormat="1" applyFont="1" applyFill="1" applyBorder="1" applyAlignment="1" applyProtection="1">
      <alignment horizontal="right" vertical="center"/>
    </xf>
    <xf numFmtId="176" fontId="23" fillId="0" borderId="0" xfId="1" applyNumberFormat="1" applyFont="1" applyFill="1" applyBorder="1" applyAlignment="1">
      <alignment horizontal="right" vertical="center"/>
    </xf>
    <xf numFmtId="0" fontId="31" fillId="0" borderId="145" xfId="1" applyFont="1" applyFill="1" applyBorder="1" applyAlignment="1" applyProtection="1">
      <alignment horizontal="center" vertical="center" wrapText="1"/>
    </xf>
    <xf numFmtId="0" fontId="31" fillId="0" borderId="31" xfId="1" applyFont="1" applyFill="1" applyBorder="1" applyAlignment="1">
      <alignment horizontal="center" vertical="center" wrapText="1"/>
    </xf>
    <xf numFmtId="0" fontId="31" fillId="0" borderId="69" xfId="1" applyFont="1" applyFill="1" applyBorder="1" applyAlignment="1">
      <alignment horizontal="center" vertical="center" wrapText="1"/>
    </xf>
    <xf numFmtId="0" fontId="31" fillId="0" borderId="0" xfId="1" applyFont="1" applyFill="1" applyBorder="1" applyAlignment="1" applyProtection="1">
      <alignment horizontal="center" vertical="center" wrapText="1"/>
    </xf>
    <xf numFmtId="0" fontId="31" fillId="0" borderId="0" xfId="1" applyFont="1" applyFill="1" applyBorder="1" applyAlignment="1">
      <alignment horizontal="center" vertical="center" wrapText="1"/>
    </xf>
    <xf numFmtId="0" fontId="31" fillId="0" borderId="2" xfId="1" applyFont="1" applyFill="1" applyBorder="1" applyAlignment="1">
      <alignment horizontal="center" vertical="center" wrapText="1"/>
    </xf>
    <xf numFmtId="0" fontId="31" fillId="0" borderId="3" xfId="1" applyFont="1" applyFill="1" applyBorder="1" applyAlignment="1">
      <alignment horizontal="center" vertical="center" wrapText="1"/>
    </xf>
    <xf numFmtId="0" fontId="31" fillId="0" borderId="7" xfId="1" applyFont="1" applyFill="1" applyBorder="1" applyAlignment="1">
      <alignment horizontal="center" vertical="center" wrapText="1"/>
    </xf>
    <xf numFmtId="0" fontId="31" fillId="0" borderId="8" xfId="1"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9" xfId="1" applyFont="1" applyFill="1" applyBorder="1" applyAlignment="1">
      <alignment horizontal="center" vertical="center" wrapText="1"/>
    </xf>
    <xf numFmtId="179" fontId="31" fillId="0" borderId="14" xfId="1" applyNumberFormat="1" applyFont="1" applyFill="1" applyBorder="1" applyAlignment="1" applyProtection="1">
      <alignment horizontal="center" vertical="center"/>
    </xf>
    <xf numFmtId="179" fontId="31" fillId="0" borderId="13" xfId="1" applyNumberFormat="1" applyFont="1" applyFill="1" applyBorder="1" applyAlignment="1" applyProtection="1">
      <alignment horizontal="center" vertical="center"/>
    </xf>
    <xf numFmtId="179" fontId="31" fillId="0" borderId="18" xfId="1" applyNumberFormat="1" applyFont="1" applyFill="1" applyBorder="1" applyAlignment="1" applyProtection="1">
      <alignment horizontal="center" vertical="center"/>
    </xf>
    <xf numFmtId="179" fontId="31" fillId="0" borderId="17" xfId="1" applyNumberFormat="1" applyFont="1" applyFill="1" applyBorder="1" applyAlignment="1" applyProtection="1">
      <alignment horizontal="center" vertical="center"/>
    </xf>
    <xf numFmtId="179" fontId="31" fillId="0" borderId="22" xfId="1" applyNumberFormat="1" applyFont="1" applyFill="1" applyBorder="1" applyAlignment="1" applyProtection="1">
      <alignment horizontal="center" vertical="center"/>
    </xf>
    <xf numFmtId="179" fontId="31" fillId="0" borderId="21" xfId="1" applyNumberFormat="1" applyFont="1" applyFill="1" applyBorder="1" applyAlignment="1" applyProtection="1">
      <alignment horizontal="center" vertical="center"/>
    </xf>
    <xf numFmtId="179" fontId="31" fillId="0" borderId="15" xfId="1" applyNumberFormat="1" applyFont="1" applyFill="1" applyBorder="1" applyAlignment="1" applyProtection="1">
      <alignment horizontal="center" vertical="center"/>
    </xf>
    <xf numFmtId="179" fontId="31" fillId="0" borderId="19" xfId="1" applyNumberFormat="1" applyFont="1" applyFill="1" applyBorder="1" applyAlignment="1" applyProtection="1">
      <alignment horizontal="center" vertical="center"/>
    </xf>
    <xf numFmtId="179" fontId="31" fillId="0" borderId="23" xfId="1" applyNumberFormat="1" applyFont="1" applyFill="1" applyBorder="1" applyAlignment="1" applyProtection="1">
      <alignment horizontal="center" vertical="center"/>
    </xf>
    <xf numFmtId="0" fontId="31" fillId="0" borderId="6" xfId="1" applyFont="1" applyFill="1" applyBorder="1" applyAlignment="1">
      <alignment horizontal="center" vertical="center" wrapText="1"/>
    </xf>
    <xf numFmtId="0" fontId="31" fillId="0" borderId="11" xfId="1" applyFont="1" applyFill="1" applyBorder="1" applyAlignment="1">
      <alignment horizontal="center" vertical="center" wrapText="1"/>
    </xf>
    <xf numFmtId="0" fontId="31" fillId="0" borderId="31" xfId="1" applyFont="1" applyFill="1" applyBorder="1" applyAlignment="1" applyProtection="1">
      <alignment horizontal="distributed" vertical="center" wrapText="1"/>
    </xf>
    <xf numFmtId="0" fontId="31" fillId="0" borderId="31" xfId="1" applyFont="1" applyFill="1" applyBorder="1" applyAlignment="1">
      <alignment horizontal="distributed" vertical="center"/>
    </xf>
    <xf numFmtId="0" fontId="31" fillId="0" borderId="81" xfId="1" applyFont="1" applyFill="1" applyBorder="1" applyAlignment="1">
      <alignment horizontal="distributed" vertical="center"/>
    </xf>
    <xf numFmtId="176" fontId="31" fillId="0" borderId="32" xfId="1" applyNumberFormat="1" applyFont="1" applyFill="1" applyBorder="1" applyAlignment="1" applyProtection="1">
      <alignment horizontal="center" vertical="center"/>
    </xf>
    <xf numFmtId="176" fontId="31" fillId="0" borderId="69" xfId="1" applyNumberFormat="1" applyFont="1" applyFill="1" applyBorder="1" applyAlignment="1" applyProtection="1">
      <alignment horizontal="center" vertical="center"/>
    </xf>
    <xf numFmtId="176" fontId="31" fillId="0" borderId="61" xfId="1" applyNumberFormat="1" applyFont="1" applyFill="1" applyBorder="1" applyAlignment="1" applyProtection="1">
      <alignment horizontal="center" vertical="center"/>
    </xf>
    <xf numFmtId="176" fontId="31" fillId="0" borderId="80" xfId="1" applyNumberFormat="1" applyFont="1" applyFill="1" applyBorder="1" applyAlignment="1" applyProtection="1">
      <alignment horizontal="center" vertical="center"/>
    </xf>
    <xf numFmtId="176" fontId="31" fillId="0" borderId="0" xfId="1" applyNumberFormat="1" applyFont="1" applyFill="1" applyBorder="1" applyAlignment="1" applyProtection="1">
      <alignment horizontal="center" vertical="center"/>
    </xf>
    <xf numFmtId="176" fontId="31" fillId="0" borderId="0" xfId="1" applyNumberFormat="1" applyFont="1" applyFill="1" applyBorder="1" applyAlignment="1">
      <alignment horizontal="center" vertical="center"/>
    </xf>
    <xf numFmtId="176" fontId="31" fillId="0" borderId="12" xfId="1" applyNumberFormat="1" applyFont="1" applyFill="1" applyBorder="1" applyAlignment="1" applyProtection="1">
      <alignment horizontal="distributed" vertical="center" wrapText="1"/>
    </xf>
    <xf numFmtId="176" fontId="31" fillId="0" borderId="13" xfId="1" applyNumberFormat="1" applyFont="1" applyFill="1" applyBorder="1" applyAlignment="1" applyProtection="1">
      <alignment horizontal="distributed" vertical="center"/>
    </xf>
    <xf numFmtId="176" fontId="31" fillId="0" borderId="16" xfId="1" applyNumberFormat="1" applyFont="1" applyFill="1" applyBorder="1" applyAlignment="1" applyProtection="1">
      <alignment horizontal="distributed" vertical="center"/>
    </xf>
    <xf numFmtId="176" fontId="31" fillId="0" borderId="17" xfId="1" applyNumberFormat="1" applyFont="1" applyFill="1" applyBorder="1" applyAlignment="1" applyProtection="1">
      <alignment horizontal="distributed" vertical="center"/>
    </xf>
    <xf numFmtId="176" fontId="31" fillId="0" borderId="20" xfId="1" applyNumberFormat="1" applyFont="1" applyFill="1" applyBorder="1" applyAlignment="1" applyProtection="1">
      <alignment horizontal="distributed" vertical="center"/>
    </xf>
    <xf numFmtId="176" fontId="31" fillId="0" borderId="21" xfId="1" applyNumberFormat="1" applyFont="1" applyFill="1" applyBorder="1" applyAlignment="1" applyProtection="1">
      <alignment horizontal="distributed" vertical="center"/>
    </xf>
    <xf numFmtId="176" fontId="31" fillId="0" borderId="14" xfId="1" applyNumberFormat="1" applyFont="1" applyFill="1" applyBorder="1" applyAlignment="1" applyProtection="1">
      <alignment horizontal="center" vertical="center"/>
    </xf>
    <xf numFmtId="176" fontId="31" fillId="0" borderId="13" xfId="1" applyNumberFormat="1" applyFont="1" applyFill="1" applyBorder="1" applyAlignment="1" applyProtection="1">
      <alignment horizontal="center" vertical="center"/>
    </xf>
    <xf numFmtId="176" fontId="31" fillId="0" borderId="18" xfId="1" applyNumberFormat="1" applyFont="1" applyFill="1" applyBorder="1" applyAlignment="1" applyProtection="1">
      <alignment horizontal="center" vertical="center"/>
    </xf>
    <xf numFmtId="176" fontId="31" fillId="0" borderId="17" xfId="1" applyNumberFormat="1" applyFont="1" applyFill="1" applyBorder="1" applyAlignment="1" applyProtection="1">
      <alignment horizontal="center" vertical="center"/>
    </xf>
    <xf numFmtId="176" fontId="31" fillId="0" borderId="22" xfId="1" applyNumberFormat="1" applyFont="1" applyFill="1" applyBorder="1" applyAlignment="1" applyProtection="1">
      <alignment horizontal="center" vertical="center"/>
    </xf>
    <xf numFmtId="176" fontId="31" fillId="0" borderId="21" xfId="1" applyNumberFormat="1" applyFont="1" applyFill="1" applyBorder="1" applyAlignment="1" applyProtection="1">
      <alignment horizontal="center" vertical="center"/>
    </xf>
    <xf numFmtId="179" fontId="31" fillId="0" borderId="14" xfId="1" applyNumberFormat="1" applyFont="1" applyFill="1" applyBorder="1" applyAlignment="1">
      <alignment horizontal="center" vertical="center"/>
    </xf>
    <xf numFmtId="179" fontId="31" fillId="0" borderId="13" xfId="1" applyNumberFormat="1" applyFont="1" applyFill="1" applyBorder="1" applyAlignment="1">
      <alignment horizontal="center" vertical="center"/>
    </xf>
    <xf numFmtId="179" fontId="31" fillId="0" borderId="18" xfId="1" applyNumberFormat="1" applyFont="1" applyFill="1" applyBorder="1" applyAlignment="1">
      <alignment horizontal="center" vertical="center"/>
    </xf>
    <xf numFmtId="179" fontId="31" fillId="0" borderId="17" xfId="1" applyNumberFormat="1" applyFont="1" applyFill="1" applyBorder="1" applyAlignment="1">
      <alignment horizontal="center" vertical="center"/>
    </xf>
    <xf numFmtId="179" fontId="31" fillId="0" borderId="22" xfId="1" applyNumberFormat="1" applyFont="1" applyFill="1" applyBorder="1" applyAlignment="1">
      <alignment horizontal="center" vertical="center"/>
    </xf>
    <xf numFmtId="179" fontId="31" fillId="0" borderId="21" xfId="1" applyNumberFormat="1" applyFont="1" applyFill="1" applyBorder="1" applyAlignment="1">
      <alignment horizontal="center" vertical="center"/>
    </xf>
    <xf numFmtId="0" fontId="1" fillId="0" borderId="18" xfId="1" applyFont="1" applyFill="1" applyBorder="1" applyAlignment="1">
      <alignment horizontal="center" vertical="center" wrapText="1"/>
    </xf>
    <xf numFmtId="0" fontId="1" fillId="0" borderId="0" xfId="1" applyFont="1" applyFill="1" applyBorder="1" applyAlignment="1">
      <alignment horizontal="center" vertical="center" wrapText="1"/>
    </xf>
    <xf numFmtId="0" fontId="1" fillId="0" borderId="17" xfId="1" applyFont="1" applyFill="1" applyBorder="1" applyAlignment="1">
      <alignment horizontal="center" vertical="center" wrapText="1"/>
    </xf>
    <xf numFmtId="0" fontId="1" fillId="0" borderId="139" xfId="1" applyFont="1" applyFill="1" applyBorder="1" applyAlignment="1">
      <alignment horizontal="center" vertical="center" wrapText="1"/>
    </xf>
    <xf numFmtId="0" fontId="1" fillId="0" borderId="60" xfId="1" applyFont="1" applyFill="1" applyBorder="1" applyAlignment="1">
      <alignment horizontal="center" vertical="center" wrapText="1"/>
    </xf>
    <xf numFmtId="0" fontId="1" fillId="0" borderId="140" xfId="1" applyFont="1" applyFill="1" applyBorder="1" applyAlignment="1">
      <alignment horizontal="center" vertical="center" wrapText="1"/>
    </xf>
    <xf numFmtId="0" fontId="1" fillId="0" borderId="5" xfId="1" applyFont="1" applyFill="1" applyBorder="1" applyAlignment="1" applyProtection="1">
      <alignment horizontal="center" vertical="center" wrapText="1"/>
    </xf>
    <xf numFmtId="0" fontId="1" fillId="0" borderId="10" xfId="1" applyFont="1" applyFill="1" applyBorder="1" applyAlignment="1">
      <alignment horizontal="center" vertical="center" wrapText="1"/>
    </xf>
    <xf numFmtId="0" fontId="1" fillId="0" borderId="19" xfId="1" applyFont="1" applyFill="1" applyBorder="1" applyAlignment="1">
      <alignment horizontal="center" vertical="center" wrapText="1"/>
    </xf>
    <xf numFmtId="0" fontId="1" fillId="0" borderId="28" xfId="1" applyFont="1" applyFill="1" applyBorder="1" applyAlignment="1">
      <alignment horizontal="center" vertical="center" wrapText="1"/>
    </xf>
    <xf numFmtId="0" fontId="1" fillId="0" borderId="33" xfId="1" applyFont="1" applyFill="1" applyBorder="1" applyAlignment="1">
      <alignment horizontal="center" vertical="center" wrapText="1"/>
    </xf>
    <xf numFmtId="0" fontId="1" fillId="0" borderId="56" xfId="1" applyFont="1" applyFill="1" applyBorder="1" applyAlignment="1">
      <alignment horizontal="center" vertical="center" wrapText="1"/>
    </xf>
    <xf numFmtId="0" fontId="1" fillId="0" borderId="54" xfId="1" applyFont="1" applyFill="1" applyBorder="1" applyAlignment="1">
      <alignment horizontal="center" vertical="center" wrapText="1"/>
    </xf>
    <xf numFmtId="0" fontId="1" fillId="0" borderId="13" xfId="1" applyFont="1" applyFill="1" applyBorder="1" applyAlignment="1">
      <alignment horizontal="center" vertical="center" wrapText="1"/>
    </xf>
    <xf numFmtId="0" fontId="1" fillId="0" borderId="36" xfId="1" applyFont="1" applyFill="1" applyBorder="1" applyAlignment="1">
      <alignment horizontal="center" vertical="center" wrapText="1"/>
    </xf>
    <xf numFmtId="0" fontId="1" fillId="0" borderId="34" xfId="1" applyFont="1" applyFill="1" applyBorder="1" applyAlignment="1">
      <alignment horizontal="center" vertical="center" wrapText="1"/>
    </xf>
    <xf numFmtId="0" fontId="1" fillId="0" borderId="0" xfId="1" applyFont="1" applyFill="1" applyAlignment="1">
      <alignment horizontal="center"/>
    </xf>
    <xf numFmtId="177" fontId="0" fillId="0" borderId="56" xfId="3" applyNumberFormat="1" applyFont="1" applyFill="1" applyBorder="1" applyAlignment="1">
      <alignment horizontal="right" vertical="center"/>
    </xf>
    <xf numFmtId="177" fontId="0" fillId="0" borderId="66" xfId="3" applyNumberFormat="1" applyFont="1" applyFill="1" applyBorder="1" applyAlignment="1">
      <alignment horizontal="right" vertical="center"/>
    </xf>
    <xf numFmtId="0" fontId="1" fillId="0" borderId="145" xfId="1" applyFont="1" applyFill="1" applyBorder="1" applyAlignment="1">
      <alignment horizontal="center"/>
    </xf>
    <xf numFmtId="0" fontId="1" fillId="0" borderId="96" xfId="1" applyFont="1" applyFill="1" applyBorder="1" applyAlignment="1">
      <alignment horizontal="center"/>
    </xf>
    <xf numFmtId="0" fontId="1" fillId="0" borderId="31" xfId="1" applyFont="1" applyFill="1" applyBorder="1" applyAlignment="1">
      <alignment horizontal="center"/>
    </xf>
    <xf numFmtId="0" fontId="1" fillId="0" borderId="32" xfId="1" applyFont="1" applyFill="1" applyBorder="1" applyAlignment="1">
      <alignment horizontal="center"/>
    </xf>
    <xf numFmtId="0" fontId="1" fillId="0" borderId="32" xfId="1" applyFont="1" applyFill="1" applyBorder="1" applyAlignment="1">
      <alignment horizontal="center" vertical="center"/>
    </xf>
    <xf numFmtId="0" fontId="1" fillId="0" borderId="14" xfId="1" applyFont="1" applyFill="1" applyBorder="1" applyAlignment="1">
      <alignment horizontal="center" vertical="center" wrapText="1"/>
    </xf>
    <xf numFmtId="0" fontId="1" fillId="0" borderId="14" xfId="1" applyFont="1" applyFill="1" applyBorder="1" applyAlignment="1">
      <alignment horizontal="center" vertical="center"/>
    </xf>
    <xf numFmtId="0" fontId="1" fillId="0" borderId="15" xfId="1" applyFont="1" applyFill="1" applyBorder="1" applyAlignment="1">
      <alignment horizontal="center" vertical="center"/>
    </xf>
    <xf numFmtId="0" fontId="1" fillId="0" borderId="9" xfId="1" applyFont="1" applyFill="1" applyBorder="1" applyAlignment="1">
      <alignment horizontal="center" vertical="center"/>
    </xf>
    <xf numFmtId="0" fontId="1" fillId="0" borderId="11" xfId="1" applyFont="1" applyFill="1" applyBorder="1" applyAlignment="1">
      <alignment horizontal="center" vertical="center"/>
    </xf>
    <xf numFmtId="0" fontId="1" fillId="0" borderId="31" xfId="1" applyFont="1" applyFill="1" applyBorder="1" applyAlignment="1">
      <alignment horizontal="center" vertical="center"/>
    </xf>
    <xf numFmtId="177" fontId="1" fillId="0" borderId="56" xfId="1" applyNumberFormat="1" applyFont="1" applyFill="1" applyBorder="1" applyAlignment="1">
      <alignment vertical="center"/>
    </xf>
    <xf numFmtId="177" fontId="1" fillId="0" borderId="54" xfId="1" applyNumberFormat="1" applyFont="1" applyFill="1" applyBorder="1" applyAlignment="1">
      <alignment vertical="center"/>
    </xf>
    <xf numFmtId="177" fontId="1" fillId="0" borderId="32" xfId="3" applyNumberFormat="1" applyFont="1" applyFill="1" applyBorder="1" applyAlignment="1">
      <alignment horizontal="right" vertical="center"/>
    </xf>
    <xf numFmtId="177" fontId="1" fillId="0" borderId="56" xfId="3" applyNumberFormat="1" applyFont="1" applyFill="1" applyBorder="1" applyAlignment="1">
      <alignment horizontal="right" vertical="center"/>
    </xf>
    <xf numFmtId="177" fontId="1" fillId="0" borderId="54" xfId="3" applyNumberFormat="1" applyFont="1" applyFill="1" applyBorder="1" applyAlignment="1">
      <alignment horizontal="right" vertical="center"/>
    </xf>
    <xf numFmtId="177" fontId="0" fillId="0" borderId="22" xfId="3" applyNumberFormat="1" applyFont="1" applyFill="1" applyBorder="1" applyAlignment="1">
      <alignment horizontal="right" vertical="center"/>
    </xf>
    <xf numFmtId="177" fontId="0" fillId="0" borderId="23" xfId="3" applyNumberFormat="1" applyFont="1" applyFill="1" applyBorder="1" applyAlignment="1">
      <alignment horizontal="right" vertical="center"/>
    </xf>
    <xf numFmtId="0" fontId="1" fillId="0" borderId="37" xfId="1" applyFill="1" applyBorder="1" applyAlignment="1">
      <alignment horizontal="center" vertical="center"/>
    </xf>
    <xf numFmtId="0" fontId="1" fillId="0" borderId="38" xfId="1" applyFont="1" applyFill="1" applyBorder="1" applyAlignment="1">
      <alignment horizontal="center" vertical="center"/>
    </xf>
    <xf numFmtId="177" fontId="1" fillId="0" borderId="22" xfId="1" applyNumberFormat="1" applyFont="1" applyFill="1" applyBorder="1" applyAlignment="1">
      <alignment vertical="center"/>
    </xf>
    <xf numFmtId="177" fontId="1" fillId="0" borderId="21" xfId="1" applyNumberFormat="1" applyFont="1" applyFill="1" applyBorder="1" applyAlignment="1">
      <alignment vertical="center"/>
    </xf>
    <xf numFmtId="177" fontId="1" fillId="0" borderId="22" xfId="3" applyNumberFormat="1" applyFont="1" applyFill="1" applyBorder="1" applyAlignment="1">
      <alignment horizontal="right" vertical="center"/>
    </xf>
    <xf numFmtId="177" fontId="1" fillId="0" borderId="21" xfId="3" applyNumberFormat="1" applyFont="1" applyFill="1" applyBorder="1" applyAlignment="1">
      <alignment horizontal="right" vertical="center"/>
    </xf>
    <xf numFmtId="0" fontId="1" fillId="0" borderId="97"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61" xfId="1" applyFont="1" applyFill="1" applyBorder="1" applyAlignment="1">
      <alignment horizontal="center" vertical="center"/>
    </xf>
    <xf numFmtId="177" fontId="1" fillId="0" borderId="61" xfId="1" applyNumberFormat="1" applyFont="1" applyFill="1" applyBorder="1" applyAlignment="1">
      <alignment horizontal="right" vertical="center"/>
    </xf>
    <xf numFmtId="177" fontId="1" fillId="0" borderId="80" xfId="1" applyNumberFormat="1" applyFont="1" applyFill="1" applyBorder="1" applyAlignment="1">
      <alignment horizontal="right" vertical="center"/>
    </xf>
    <xf numFmtId="0" fontId="6" fillId="0" borderId="30" xfId="1" applyFont="1" applyFill="1" applyBorder="1" applyAlignment="1" applyProtection="1">
      <alignment horizontal="center" vertical="center" wrapText="1"/>
    </xf>
    <xf numFmtId="0" fontId="6" fillId="0" borderId="34" xfId="1" applyFont="1" applyFill="1" applyBorder="1" applyAlignment="1" applyProtection="1">
      <alignment horizontal="center" vertical="center" wrapText="1"/>
    </xf>
    <xf numFmtId="0" fontId="6" fillId="0" borderId="64" xfId="1" applyFont="1" applyFill="1" applyBorder="1" applyAlignment="1">
      <alignment horizontal="center" vertical="center" wrapText="1"/>
    </xf>
    <xf numFmtId="0" fontId="6" fillId="0" borderId="25" xfId="1" applyFont="1" applyFill="1" applyBorder="1" applyAlignment="1">
      <alignment horizontal="center" vertical="center" wrapText="1"/>
    </xf>
    <xf numFmtId="0" fontId="6" fillId="0" borderId="65" xfId="1" applyFont="1" applyFill="1" applyBorder="1" applyAlignment="1">
      <alignment horizontal="center" vertical="center" wrapText="1"/>
    </xf>
    <xf numFmtId="0" fontId="1" fillId="0" borderId="16" xfId="1" applyFont="1" applyFill="1" applyBorder="1" applyAlignment="1" applyProtection="1">
      <alignment horizontal="distributed" vertical="center"/>
    </xf>
    <xf numFmtId="0" fontId="1" fillId="0" borderId="29" xfId="1" applyFont="1" applyFill="1" applyBorder="1" applyAlignment="1">
      <alignment horizontal="center" vertical="center" wrapText="1"/>
    </xf>
    <xf numFmtId="0" fontId="1" fillId="0" borderId="30" xfId="1" applyFont="1" applyFill="1" applyBorder="1" applyAlignment="1">
      <alignment horizontal="center" vertical="center" wrapText="1"/>
    </xf>
    <xf numFmtId="0" fontId="1" fillId="0" borderId="12" xfId="1" applyFont="1" applyFill="1" applyBorder="1" applyAlignment="1" applyProtection="1">
      <alignment horizontal="distributed" vertical="center"/>
    </xf>
    <xf numFmtId="0" fontId="15" fillId="0" borderId="16" xfId="1" applyFont="1" applyFill="1" applyBorder="1" applyAlignment="1">
      <alignment horizontal="distributed" vertical="center"/>
    </xf>
    <xf numFmtId="0" fontId="15" fillId="0" borderId="17" xfId="1" applyFont="1" applyFill="1" applyBorder="1" applyAlignment="1">
      <alignment horizontal="distributed" vertical="center"/>
    </xf>
    <xf numFmtId="0" fontId="1" fillId="0" borderId="18" xfId="1" applyFont="1" applyFill="1" applyBorder="1" applyAlignment="1">
      <alignment vertical="center"/>
    </xf>
    <xf numFmtId="0" fontId="1" fillId="0" borderId="6" xfId="1" applyFont="1" applyFill="1" applyBorder="1" applyAlignment="1">
      <alignment vertical="center"/>
    </xf>
    <xf numFmtId="0" fontId="1" fillId="0" borderId="19" xfId="1" applyFont="1" applyFill="1" applyBorder="1" applyAlignment="1">
      <alignment vertical="center"/>
    </xf>
    <xf numFmtId="0" fontId="1" fillId="0" borderId="11" xfId="1" applyFont="1" applyFill="1" applyBorder="1" applyAlignment="1">
      <alignment vertical="center"/>
    </xf>
    <xf numFmtId="177" fontId="1" fillId="0" borderId="0" xfId="1" applyNumberFormat="1" applyFont="1" applyFill="1" applyBorder="1" applyAlignment="1">
      <alignment horizontal="right" vertical="center"/>
    </xf>
    <xf numFmtId="177" fontId="1" fillId="0" borderId="17" xfId="1" applyNumberFormat="1" applyFont="1" applyFill="1" applyBorder="1" applyAlignment="1">
      <alignment horizontal="right" vertical="center"/>
    </xf>
    <xf numFmtId="177" fontId="1" fillId="0" borderId="18" xfId="1" applyNumberFormat="1" applyFont="1" applyFill="1" applyBorder="1" applyAlignment="1" applyProtection="1">
      <alignment horizontal="center" vertical="center"/>
    </xf>
    <xf numFmtId="177" fontId="1" fillId="0" borderId="0" xfId="1" applyNumberFormat="1" applyFont="1" applyFill="1" applyBorder="1" applyAlignment="1">
      <alignment vertical="center"/>
    </xf>
    <xf numFmtId="177" fontId="1" fillId="0" borderId="17" xfId="1" applyNumberFormat="1" applyFont="1" applyFill="1" applyBorder="1" applyAlignment="1">
      <alignment vertical="center"/>
    </xf>
    <xf numFmtId="177" fontId="1" fillId="0" borderId="19" xfId="1" applyNumberFormat="1" applyFont="1" applyFill="1" applyBorder="1" applyAlignment="1">
      <alignment vertical="center"/>
    </xf>
    <xf numFmtId="177" fontId="1" fillId="0" borderId="14" xfId="1" applyNumberFormat="1" applyFont="1" applyFill="1" applyBorder="1" applyAlignment="1" applyProtection="1">
      <alignment horizontal="right" vertical="center"/>
    </xf>
    <xf numFmtId="177" fontId="1" fillId="0" borderId="49" xfId="1" applyNumberFormat="1" applyFont="1" applyFill="1" applyBorder="1" applyAlignment="1">
      <alignment vertical="center"/>
    </xf>
    <xf numFmtId="177" fontId="1" fillId="0" borderId="13" xfId="1" applyNumberFormat="1" applyFont="1" applyFill="1" applyBorder="1" applyAlignment="1">
      <alignment vertical="center"/>
    </xf>
    <xf numFmtId="177" fontId="1" fillId="0" borderId="15" xfId="1" applyNumberFormat="1" applyFont="1" applyFill="1" applyBorder="1" applyAlignment="1">
      <alignment vertical="center"/>
    </xf>
    <xf numFmtId="177" fontId="1" fillId="0" borderId="0" xfId="1" applyNumberFormat="1" applyFont="1" applyFill="1" applyBorder="1" applyAlignment="1" applyProtection="1">
      <alignment horizontal="right" vertical="center"/>
    </xf>
    <xf numFmtId="177" fontId="1" fillId="0" borderId="17" xfId="1" applyNumberFormat="1" applyFont="1" applyFill="1" applyBorder="1" applyAlignment="1" applyProtection="1">
      <alignment horizontal="right" vertical="center"/>
    </xf>
    <xf numFmtId="177" fontId="1" fillId="0" borderId="1" xfId="1" applyNumberFormat="1" applyFont="1" applyFill="1" applyBorder="1" applyAlignment="1">
      <alignment vertical="center"/>
    </xf>
    <xf numFmtId="177" fontId="1" fillId="0" borderId="23" xfId="1" applyNumberFormat="1" applyFont="1" applyFill="1" applyBorder="1" applyAlignment="1">
      <alignment vertical="center"/>
    </xf>
    <xf numFmtId="0" fontId="6" fillId="0" borderId="150" xfId="1" applyFont="1" applyFill="1" applyBorder="1" applyAlignment="1">
      <alignment horizontal="center" vertical="center" textRotation="255" wrapText="1"/>
    </xf>
    <xf numFmtId="0" fontId="1" fillId="0" borderId="154" xfId="1" applyFont="1" applyFill="1" applyBorder="1" applyAlignment="1">
      <alignment horizontal="center" vertical="center" textRotation="255" wrapText="1"/>
    </xf>
    <xf numFmtId="0" fontId="1" fillId="0" borderId="64" xfId="1" applyFont="1" applyFill="1" applyBorder="1" applyAlignment="1" applyProtection="1">
      <alignment horizontal="center" vertical="center" wrapText="1"/>
    </xf>
    <xf numFmtId="0" fontId="1" fillId="0" borderId="25" xfId="1" applyFont="1" applyFill="1" applyBorder="1" applyAlignment="1">
      <alignment horizontal="center" vertical="center" wrapText="1"/>
    </xf>
    <xf numFmtId="0" fontId="1" fillId="0" borderId="87" xfId="1" applyFont="1" applyFill="1" applyBorder="1" applyAlignment="1">
      <alignment horizontal="center" vertical="center" wrapText="1"/>
    </xf>
    <xf numFmtId="0" fontId="1" fillId="0" borderId="65" xfId="1" applyFont="1" applyFill="1" applyBorder="1" applyAlignment="1">
      <alignment horizontal="center" vertical="center" wrapText="1"/>
    </xf>
    <xf numFmtId="0" fontId="6" fillId="0" borderId="149" xfId="1" applyFont="1" applyFill="1" applyBorder="1" applyAlignment="1">
      <alignment horizontal="center" vertical="center" textRotation="255" wrapText="1"/>
    </xf>
    <xf numFmtId="0" fontId="1" fillId="0" borderId="153" xfId="1" applyFont="1" applyFill="1" applyBorder="1" applyAlignment="1">
      <alignment horizontal="center" vertical="center" textRotation="255" wrapText="1"/>
    </xf>
    <xf numFmtId="0" fontId="8" fillId="0" borderId="151" xfId="1" applyFont="1" applyFill="1" applyBorder="1" applyAlignment="1">
      <alignment horizontal="center" vertical="center" textRotation="255" wrapText="1"/>
    </xf>
    <xf numFmtId="0" fontId="8" fillId="0" borderId="155" xfId="1" applyFont="1" applyFill="1" applyBorder="1" applyAlignment="1">
      <alignment horizontal="center" vertical="center" textRotation="255" wrapText="1"/>
    </xf>
    <xf numFmtId="0" fontId="6" fillId="0" borderId="152" xfId="1" applyFont="1" applyFill="1" applyBorder="1" applyAlignment="1">
      <alignment horizontal="center" vertical="center" textRotation="255" wrapText="1"/>
    </xf>
    <xf numFmtId="0" fontId="1" fillId="0" borderId="156" xfId="1" applyFont="1" applyFill="1" applyBorder="1" applyAlignment="1">
      <alignment horizontal="center" vertical="center" textRotation="255" wrapText="1"/>
    </xf>
    <xf numFmtId="0" fontId="6" fillId="0" borderId="151" xfId="1" applyFont="1" applyFill="1" applyBorder="1" applyAlignment="1">
      <alignment horizontal="center" vertical="center" textRotation="255" wrapText="1"/>
    </xf>
    <xf numFmtId="0" fontId="1" fillId="0" borderId="155" xfId="1" applyFont="1" applyFill="1" applyBorder="1" applyAlignment="1">
      <alignment horizontal="center" vertical="center" textRotation="255" wrapText="1"/>
    </xf>
  </cellXfs>
  <cellStyles count="8">
    <cellStyle name="桁区切り 2" xfId="2"/>
    <cellStyle name="桁区切り 3" xfId="3"/>
    <cellStyle name="桁区切り 4" xfId="5"/>
    <cellStyle name="標準" xfId="0" builtinId="0"/>
    <cellStyle name="標準 2" xfId="1"/>
    <cellStyle name="標準 3" xfId="4"/>
    <cellStyle name="標準_ken(H14)" xfId="7"/>
    <cellStyle name="標準_参考表１"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editAs="oneCell">
    <xdr:from>
      <xdr:col>3</xdr:col>
      <xdr:colOff>381000</xdr:colOff>
      <xdr:row>41</xdr:row>
      <xdr:rowOff>0</xdr:rowOff>
    </xdr:from>
    <xdr:to>
      <xdr:col>3</xdr:col>
      <xdr:colOff>457200</xdr:colOff>
      <xdr:row>41</xdr:row>
      <xdr:rowOff>209550</xdr:rowOff>
    </xdr:to>
    <xdr:sp macro="" textlink="">
      <xdr:nvSpPr>
        <xdr:cNvPr id="2" name="Text Box 1"/>
        <xdr:cNvSpPr txBox="1">
          <a:spLocks noChangeArrowheads="1"/>
        </xdr:cNvSpPr>
      </xdr:nvSpPr>
      <xdr:spPr bwMode="auto">
        <a:xfrm>
          <a:off x="2390775" y="11772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28575</xdr:colOff>
      <xdr:row>26</xdr:row>
      <xdr:rowOff>114300</xdr:rowOff>
    </xdr:from>
    <xdr:to>
      <xdr:col>2</xdr:col>
      <xdr:colOff>104775</xdr:colOff>
      <xdr:row>33</xdr:row>
      <xdr:rowOff>180975</xdr:rowOff>
    </xdr:to>
    <xdr:sp macro="" textlink="">
      <xdr:nvSpPr>
        <xdr:cNvPr id="2" name="AutoShape 1"/>
        <xdr:cNvSpPr>
          <a:spLocks/>
        </xdr:cNvSpPr>
      </xdr:nvSpPr>
      <xdr:spPr bwMode="auto">
        <a:xfrm>
          <a:off x="428625" y="7267575"/>
          <a:ext cx="76200" cy="2066925"/>
        </a:xfrm>
        <a:prstGeom prst="leftBrace">
          <a:avLst>
            <a:gd name="adj1" fmla="val 2260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35</xdr:row>
      <xdr:rowOff>38100</xdr:rowOff>
    </xdr:from>
    <xdr:to>
      <xdr:col>2</xdr:col>
      <xdr:colOff>104775</xdr:colOff>
      <xdr:row>36</xdr:row>
      <xdr:rowOff>323850</xdr:rowOff>
    </xdr:to>
    <xdr:sp macro="" textlink="">
      <xdr:nvSpPr>
        <xdr:cNvPr id="3" name="AutoShape 2"/>
        <xdr:cNvSpPr>
          <a:spLocks/>
        </xdr:cNvSpPr>
      </xdr:nvSpPr>
      <xdr:spPr bwMode="auto">
        <a:xfrm>
          <a:off x="428625" y="9763125"/>
          <a:ext cx="76200" cy="790575"/>
        </a:xfrm>
        <a:prstGeom prst="leftBrace">
          <a:avLst>
            <a:gd name="adj1" fmla="val 864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38</xdr:row>
      <xdr:rowOff>114300</xdr:rowOff>
    </xdr:from>
    <xdr:to>
      <xdr:col>2</xdr:col>
      <xdr:colOff>104775</xdr:colOff>
      <xdr:row>39</xdr:row>
      <xdr:rowOff>238125</xdr:rowOff>
    </xdr:to>
    <xdr:sp macro="" textlink="">
      <xdr:nvSpPr>
        <xdr:cNvPr id="4" name="AutoShape 3"/>
        <xdr:cNvSpPr>
          <a:spLocks/>
        </xdr:cNvSpPr>
      </xdr:nvSpPr>
      <xdr:spPr bwMode="auto">
        <a:xfrm>
          <a:off x="428625" y="11134725"/>
          <a:ext cx="76200" cy="409575"/>
        </a:xfrm>
        <a:prstGeom prst="leftBrace">
          <a:avLst>
            <a:gd name="adj1" fmla="val 4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41</xdr:row>
      <xdr:rowOff>114300</xdr:rowOff>
    </xdr:from>
    <xdr:to>
      <xdr:col>2</xdr:col>
      <xdr:colOff>104775</xdr:colOff>
      <xdr:row>43</xdr:row>
      <xdr:rowOff>209550</xdr:rowOff>
    </xdr:to>
    <xdr:sp macro="" textlink="">
      <xdr:nvSpPr>
        <xdr:cNvPr id="5" name="AutoShape 4"/>
        <xdr:cNvSpPr>
          <a:spLocks/>
        </xdr:cNvSpPr>
      </xdr:nvSpPr>
      <xdr:spPr bwMode="auto">
        <a:xfrm>
          <a:off x="428625" y="11991975"/>
          <a:ext cx="76200" cy="666750"/>
        </a:xfrm>
        <a:prstGeom prst="leftBrace">
          <a:avLst>
            <a:gd name="adj1" fmla="val 7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45</xdr:row>
      <xdr:rowOff>95250</xdr:rowOff>
    </xdr:from>
    <xdr:to>
      <xdr:col>2</xdr:col>
      <xdr:colOff>104775</xdr:colOff>
      <xdr:row>54</xdr:row>
      <xdr:rowOff>219075</xdr:rowOff>
    </xdr:to>
    <xdr:sp macro="" textlink="">
      <xdr:nvSpPr>
        <xdr:cNvPr id="6" name="AutoShape 5"/>
        <xdr:cNvSpPr>
          <a:spLocks/>
        </xdr:cNvSpPr>
      </xdr:nvSpPr>
      <xdr:spPr bwMode="auto">
        <a:xfrm>
          <a:off x="428625" y="13115925"/>
          <a:ext cx="76200" cy="2809875"/>
        </a:xfrm>
        <a:prstGeom prst="leftBrace">
          <a:avLst>
            <a:gd name="adj1" fmla="val 30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28575</xdr:colOff>
      <xdr:row>24</xdr:row>
      <xdr:rowOff>104775</xdr:rowOff>
    </xdr:from>
    <xdr:to>
      <xdr:col>2</xdr:col>
      <xdr:colOff>104775</xdr:colOff>
      <xdr:row>31</xdr:row>
      <xdr:rowOff>161925</xdr:rowOff>
    </xdr:to>
    <xdr:sp macro="" textlink="">
      <xdr:nvSpPr>
        <xdr:cNvPr id="2" name="AutoShape 1"/>
        <xdr:cNvSpPr>
          <a:spLocks/>
        </xdr:cNvSpPr>
      </xdr:nvSpPr>
      <xdr:spPr bwMode="auto">
        <a:xfrm>
          <a:off x="428625" y="6124575"/>
          <a:ext cx="76200" cy="1990725"/>
        </a:xfrm>
        <a:prstGeom prst="leftBrace">
          <a:avLst>
            <a:gd name="adj1" fmla="val 217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33</xdr:row>
      <xdr:rowOff>152400</xdr:rowOff>
    </xdr:from>
    <xdr:to>
      <xdr:col>2</xdr:col>
      <xdr:colOff>104775</xdr:colOff>
      <xdr:row>37</xdr:row>
      <xdr:rowOff>209550</xdr:rowOff>
    </xdr:to>
    <xdr:sp macro="" textlink="">
      <xdr:nvSpPr>
        <xdr:cNvPr id="3" name="AutoShape 2"/>
        <xdr:cNvSpPr>
          <a:spLocks/>
        </xdr:cNvSpPr>
      </xdr:nvSpPr>
      <xdr:spPr bwMode="auto">
        <a:xfrm>
          <a:off x="428625" y="8658225"/>
          <a:ext cx="76200" cy="1162050"/>
        </a:xfrm>
        <a:prstGeom prst="leftBrace">
          <a:avLst>
            <a:gd name="adj1" fmla="val 127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39</xdr:row>
      <xdr:rowOff>133350</xdr:rowOff>
    </xdr:from>
    <xdr:to>
      <xdr:col>2</xdr:col>
      <xdr:colOff>104775</xdr:colOff>
      <xdr:row>62</xdr:row>
      <xdr:rowOff>190500</xdr:rowOff>
    </xdr:to>
    <xdr:sp macro="" textlink="">
      <xdr:nvSpPr>
        <xdr:cNvPr id="4" name="AutoShape 5"/>
        <xdr:cNvSpPr>
          <a:spLocks/>
        </xdr:cNvSpPr>
      </xdr:nvSpPr>
      <xdr:spPr bwMode="auto">
        <a:xfrm>
          <a:off x="428625" y="10296525"/>
          <a:ext cx="76200" cy="6410325"/>
        </a:xfrm>
        <a:prstGeom prst="leftBrace">
          <a:avLst>
            <a:gd name="adj1" fmla="val 7010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24</xdr:row>
      <xdr:rowOff>104775</xdr:rowOff>
    </xdr:from>
    <xdr:to>
      <xdr:col>2</xdr:col>
      <xdr:colOff>104775</xdr:colOff>
      <xdr:row>31</xdr:row>
      <xdr:rowOff>161925</xdr:rowOff>
    </xdr:to>
    <xdr:sp macro="" textlink="">
      <xdr:nvSpPr>
        <xdr:cNvPr id="5" name="AutoShape 8"/>
        <xdr:cNvSpPr>
          <a:spLocks/>
        </xdr:cNvSpPr>
      </xdr:nvSpPr>
      <xdr:spPr bwMode="auto">
        <a:xfrm>
          <a:off x="428625" y="6124575"/>
          <a:ext cx="76200" cy="1990725"/>
        </a:xfrm>
        <a:prstGeom prst="leftBrace">
          <a:avLst>
            <a:gd name="adj1" fmla="val 217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33</xdr:row>
      <xdr:rowOff>152400</xdr:rowOff>
    </xdr:from>
    <xdr:to>
      <xdr:col>2</xdr:col>
      <xdr:colOff>104775</xdr:colOff>
      <xdr:row>37</xdr:row>
      <xdr:rowOff>209550</xdr:rowOff>
    </xdr:to>
    <xdr:sp macro="" textlink="">
      <xdr:nvSpPr>
        <xdr:cNvPr id="6" name="AutoShape 9"/>
        <xdr:cNvSpPr>
          <a:spLocks/>
        </xdr:cNvSpPr>
      </xdr:nvSpPr>
      <xdr:spPr bwMode="auto">
        <a:xfrm>
          <a:off x="428625" y="8658225"/>
          <a:ext cx="76200" cy="1162050"/>
        </a:xfrm>
        <a:prstGeom prst="leftBrace">
          <a:avLst>
            <a:gd name="adj1" fmla="val 127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_&#21307;&#30274;&#25512;&#36914;&#35506;/01%20&#21307;&#20107;&#29677;/&#27494;&#20037;/02&#12288;&#32113;&#35336;/00&#12288;&#34907;&#29983;&#32113;&#35336;&#24180;&#22577;&#20316;&#25104;/&#20196;&#21644;2&#24180;&#34907;&#29983;&#32113;&#35336;&#24180;&#22577;&#65288;&#20196;&#21644;4&#24180;&#24230;&#20316;&#25104;&#65289;/01_&#21508;&#35506;&#20316;&#25104;&#20998;/02_&#21508;&#35506;&#12363;&#12425;&#12398;&#22238;&#31572;/08_&#29983;&#27963;&#34907;&#29983;&#35506;/01%20&#20316;&#25104;/29&#21407;&#31295;6&#65288;&#26222;&#21450;&#34920;&#12539;&#20379;&#32102;&#20998;&#27700;&#12539;&#38306;&#20418;&#27231;&#3830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0_&#21307;&#30274;&#25512;&#36914;&#35506;/01%20&#21307;&#20107;&#29677;/&#27494;&#20037;/02&#12288;&#32113;&#35336;/00&#12288;&#34907;&#29983;&#32113;&#35336;&#24180;&#22577;&#20316;&#25104;/&#20196;&#21644;2&#24180;&#34907;&#29983;&#32113;&#35336;&#24180;&#22577;&#65288;&#20196;&#21644;4&#24180;&#24230;&#20316;&#25104;&#65289;/04_&#21360;&#21047;&#35201;&#27714;/03_&#12475;&#12452;&#12461;&#12408;/&#31532;&#65304;&#34920;/01%20&#20316;&#25104;/29&#21407;&#31295;6&#65288;&#26222;&#21450;&#34920;&#12539;&#20379;&#32102;&#20998;&#27700;&#12539;&#38306;&#20418;&#27231;&#3830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s%20and%20Settings\&#23713;&#23665;&#30476;\My%20Documents\&#34907;&#29983;&#19981;&#35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ocuments%20and%20Settings\&#23713;&#23665;&#30476;\My%20Documents\Book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320_&#21307;&#30274;&#25512;&#36914;&#35506;/01%20&#21307;&#20107;&#29677;/&#27494;&#20037;/02&#12288;&#32113;&#35336;/00&#12288;&#34907;&#29983;&#32113;&#35336;&#24180;&#22577;&#20316;&#25104;/&#20196;&#21644;2&#24180;&#34907;&#29983;&#32113;&#35336;&#24180;&#22577;&#65288;&#20196;&#21644;4&#24180;&#24230;&#20316;&#25104;&#65289;/03_&#27494;&#20037;&#20316;&#25104;&#36039;&#26009;/02_&#32113;&#35336;&#34920;/00%20&#20316;&#25104;&#20013;/8/8-25_h1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ocuments%20and%20Settings\&#23713;&#23665;&#30476;\My%20Documents\&#31532;&#65301;&#65301;&#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道普及表"/>
      <sheetName val="供給・分水"/>
      <sheetName val="水道関係機関一覧表１"/>
      <sheetName val="水道関係機関一覧表２"/>
      <sheetName val="Master"/>
    </sheetNames>
    <sheetDataSet>
      <sheetData sheetId="0"/>
      <sheetData sheetId="1"/>
      <sheetData sheetId="2"/>
      <sheetData sheetId="3"/>
      <sheetData sheetId="4">
        <row r="3">
          <cell r="A3">
            <v>201</v>
          </cell>
          <cell r="B3">
            <v>2</v>
          </cell>
          <cell r="C3" t="str">
            <v>岡山市</v>
          </cell>
          <cell r="D3">
            <v>720066</v>
          </cell>
          <cell r="E3">
            <v>1</v>
          </cell>
          <cell r="G3">
            <v>710000</v>
          </cell>
          <cell r="H3">
            <v>718867</v>
          </cell>
          <cell r="M3">
            <v>0</v>
          </cell>
          <cell r="O3">
            <v>0</v>
          </cell>
          <cell r="P3">
            <v>0</v>
          </cell>
          <cell r="U3">
            <v>9</v>
          </cell>
          <cell r="W3">
            <v>5119</v>
          </cell>
          <cell r="X3">
            <v>188</v>
          </cell>
          <cell r="Y3">
            <v>5</v>
          </cell>
          <cell r="AA3">
            <v>2418</v>
          </cell>
          <cell r="AB3">
            <v>1169</v>
          </cell>
          <cell r="AC3">
            <v>15</v>
          </cell>
          <cell r="AD3">
            <v>0</v>
          </cell>
          <cell r="AE3">
            <v>715119</v>
          </cell>
          <cell r="AF3">
            <v>719055</v>
          </cell>
          <cell r="AG3">
            <v>99.859596203681335</v>
          </cell>
          <cell r="AH3">
            <v>0</v>
          </cell>
          <cell r="AI3">
            <v>0</v>
          </cell>
          <cell r="AJ3">
            <v>0</v>
          </cell>
          <cell r="AK3">
            <v>0</v>
          </cell>
          <cell r="AL3">
            <v>0</v>
          </cell>
          <cell r="AM3">
            <v>0</v>
          </cell>
        </row>
        <row r="4">
          <cell r="A4">
            <v>202</v>
          </cell>
          <cell r="B4">
            <v>2</v>
          </cell>
          <cell r="C4" t="str">
            <v>倉敷市</v>
          </cell>
          <cell r="D4">
            <v>475924</v>
          </cell>
          <cell r="E4">
            <v>1</v>
          </cell>
          <cell r="G4">
            <v>482500</v>
          </cell>
          <cell r="H4">
            <v>475559</v>
          </cell>
          <cell r="M4">
            <v>0</v>
          </cell>
          <cell r="O4">
            <v>0</v>
          </cell>
          <cell r="P4">
            <v>0</v>
          </cell>
          <cell r="U4">
            <v>10</v>
          </cell>
          <cell r="W4">
            <v>0</v>
          </cell>
          <cell r="X4">
            <v>0</v>
          </cell>
          <cell r="Y4">
            <v>3</v>
          </cell>
          <cell r="AA4">
            <v>0</v>
          </cell>
          <cell r="AB4">
            <v>0</v>
          </cell>
          <cell r="AC4">
            <v>14</v>
          </cell>
          <cell r="AD4">
            <v>0</v>
          </cell>
          <cell r="AE4">
            <v>482500</v>
          </cell>
          <cell r="AF4">
            <v>475559</v>
          </cell>
          <cell r="AG4">
            <v>99.923307082643447</v>
          </cell>
          <cell r="AH4">
            <v>0</v>
          </cell>
          <cell r="AI4">
            <v>0</v>
          </cell>
          <cell r="AJ4">
            <v>0</v>
          </cell>
          <cell r="AK4">
            <v>0</v>
          </cell>
          <cell r="AL4">
            <v>0</v>
          </cell>
          <cell r="AM4">
            <v>0</v>
          </cell>
        </row>
        <row r="5">
          <cell r="A5">
            <v>203</v>
          </cell>
          <cell r="B5">
            <v>2</v>
          </cell>
          <cell r="C5" t="str">
            <v>津山市</v>
          </cell>
          <cell r="D5">
            <v>101367</v>
          </cell>
          <cell r="E5">
            <v>1</v>
          </cell>
          <cell r="G5">
            <v>99700</v>
          </cell>
          <cell r="H5">
            <v>100837</v>
          </cell>
          <cell r="M5">
            <v>0</v>
          </cell>
          <cell r="O5">
            <v>0</v>
          </cell>
          <cell r="P5">
            <v>0</v>
          </cell>
          <cell r="Q5">
            <v>1</v>
          </cell>
          <cell r="S5">
            <v>135</v>
          </cell>
          <cell r="T5">
            <v>96</v>
          </cell>
          <cell r="U5">
            <v>0</v>
          </cell>
          <cell r="W5">
            <v>0</v>
          </cell>
          <cell r="X5">
            <v>0</v>
          </cell>
          <cell r="Y5">
            <v>2</v>
          </cell>
          <cell r="AA5">
            <v>6184</v>
          </cell>
          <cell r="AB5">
            <v>1158</v>
          </cell>
          <cell r="AC5">
            <v>4</v>
          </cell>
          <cell r="AD5">
            <v>0</v>
          </cell>
          <cell r="AE5">
            <v>99835</v>
          </cell>
          <cell r="AF5">
            <v>100933</v>
          </cell>
          <cell r="AG5">
            <v>99.571852772598575</v>
          </cell>
          <cell r="AK5">
            <v>6</v>
          </cell>
          <cell r="AL5">
            <v>362</v>
          </cell>
          <cell r="AM5">
            <v>331</v>
          </cell>
        </row>
        <row r="6">
          <cell r="A6">
            <v>204</v>
          </cell>
          <cell r="B6">
            <v>2</v>
          </cell>
          <cell r="C6" t="str">
            <v>玉野市</v>
          </cell>
          <cell r="D6">
            <v>58769</v>
          </cell>
          <cell r="E6">
            <v>1</v>
          </cell>
          <cell r="G6">
            <v>66000</v>
          </cell>
          <cell r="H6">
            <v>58358</v>
          </cell>
          <cell r="M6">
            <v>0</v>
          </cell>
          <cell r="O6">
            <v>0</v>
          </cell>
          <cell r="P6">
            <v>0</v>
          </cell>
          <cell r="U6">
            <v>0</v>
          </cell>
          <cell r="W6">
            <v>0</v>
          </cell>
          <cell r="X6">
            <v>0</v>
          </cell>
          <cell r="Y6">
            <v>5</v>
          </cell>
          <cell r="AA6">
            <v>291</v>
          </cell>
          <cell r="AB6">
            <v>560</v>
          </cell>
          <cell r="AC6">
            <v>6</v>
          </cell>
          <cell r="AD6">
            <v>0</v>
          </cell>
          <cell r="AE6">
            <v>66000</v>
          </cell>
          <cell r="AF6">
            <v>58358</v>
          </cell>
          <cell r="AG6">
            <v>99.300651704129734</v>
          </cell>
          <cell r="AH6">
            <v>0</v>
          </cell>
          <cell r="AI6">
            <v>0</v>
          </cell>
          <cell r="AJ6">
            <v>0</v>
          </cell>
          <cell r="AK6">
            <v>0</v>
          </cell>
          <cell r="AL6">
            <v>0</v>
          </cell>
          <cell r="AM6">
            <v>0</v>
          </cell>
        </row>
        <row r="7">
          <cell r="A7">
            <v>205</v>
          </cell>
          <cell r="B7">
            <v>2</v>
          </cell>
          <cell r="C7" t="str">
            <v>笠岡市</v>
          </cell>
          <cell r="D7">
            <v>48388</v>
          </cell>
          <cell r="E7">
            <v>1</v>
          </cell>
          <cell r="G7">
            <v>65000</v>
          </cell>
          <cell r="H7">
            <v>47811</v>
          </cell>
          <cell r="M7">
            <v>0</v>
          </cell>
          <cell r="O7">
            <v>0</v>
          </cell>
          <cell r="P7">
            <v>0</v>
          </cell>
          <cell r="U7">
            <v>0</v>
          </cell>
          <cell r="W7">
            <v>0</v>
          </cell>
          <cell r="X7">
            <v>0</v>
          </cell>
          <cell r="Y7">
            <v>2</v>
          </cell>
          <cell r="AA7">
            <v>1580</v>
          </cell>
          <cell r="AB7">
            <v>431</v>
          </cell>
          <cell r="AC7">
            <v>3</v>
          </cell>
          <cell r="AD7">
            <v>0</v>
          </cell>
          <cell r="AE7">
            <v>65000</v>
          </cell>
          <cell r="AF7">
            <v>47811</v>
          </cell>
          <cell r="AG7">
            <v>98.807555592295614</v>
          </cell>
          <cell r="AH7">
            <v>0</v>
          </cell>
          <cell r="AI7">
            <v>0</v>
          </cell>
          <cell r="AJ7">
            <v>0</v>
          </cell>
          <cell r="AK7">
            <v>0</v>
          </cell>
          <cell r="AL7">
            <v>0</v>
          </cell>
          <cell r="AM7">
            <v>0</v>
          </cell>
        </row>
        <row r="8">
          <cell r="A8">
            <v>207</v>
          </cell>
          <cell r="B8">
            <v>2</v>
          </cell>
          <cell r="C8" t="str">
            <v>井原市</v>
          </cell>
          <cell r="D8">
            <v>39969</v>
          </cell>
          <cell r="E8">
            <v>1</v>
          </cell>
          <cell r="G8">
            <v>38500</v>
          </cell>
          <cell r="H8">
            <v>31218</v>
          </cell>
          <cell r="M8">
            <v>5</v>
          </cell>
          <cell r="O8">
            <v>7860</v>
          </cell>
          <cell r="P8">
            <v>6832</v>
          </cell>
          <cell r="U8">
            <v>1</v>
          </cell>
          <cell r="W8">
            <v>0</v>
          </cell>
          <cell r="X8">
            <v>0</v>
          </cell>
          <cell r="Y8">
            <v>0</v>
          </cell>
          <cell r="AA8">
            <v>0</v>
          </cell>
          <cell r="AB8">
            <v>0</v>
          </cell>
          <cell r="AC8">
            <v>7</v>
          </cell>
          <cell r="AD8">
            <v>0</v>
          </cell>
          <cell r="AE8">
            <v>46360</v>
          </cell>
          <cell r="AF8">
            <v>38050</v>
          </cell>
          <cell r="AG8">
            <v>95.198779053766671</v>
          </cell>
          <cell r="AH8">
            <v>0</v>
          </cell>
          <cell r="AI8">
            <v>0</v>
          </cell>
          <cell r="AJ8">
            <v>0</v>
          </cell>
          <cell r="AK8">
            <v>0</v>
          </cell>
          <cell r="AL8">
            <v>0</v>
          </cell>
          <cell r="AM8">
            <v>0</v>
          </cell>
        </row>
        <row r="9">
          <cell r="A9">
            <v>208</v>
          </cell>
          <cell r="B9">
            <v>2</v>
          </cell>
          <cell r="C9" t="str">
            <v>総社市</v>
          </cell>
          <cell r="D9">
            <v>67460</v>
          </cell>
          <cell r="E9">
            <v>1</v>
          </cell>
          <cell r="G9">
            <v>66100</v>
          </cell>
          <cell r="H9">
            <v>65449</v>
          </cell>
          <cell r="M9">
            <v>0</v>
          </cell>
          <cell r="O9">
            <v>0</v>
          </cell>
          <cell r="P9">
            <v>0</v>
          </cell>
          <cell r="U9">
            <v>5</v>
          </cell>
          <cell r="W9">
            <v>3557</v>
          </cell>
          <cell r="X9">
            <v>1770</v>
          </cell>
          <cell r="Y9">
            <v>0</v>
          </cell>
          <cell r="AA9">
            <v>0</v>
          </cell>
          <cell r="AB9">
            <v>0</v>
          </cell>
          <cell r="AC9">
            <v>6</v>
          </cell>
          <cell r="AD9">
            <v>0</v>
          </cell>
          <cell r="AE9">
            <v>69657</v>
          </cell>
          <cell r="AF9">
            <v>67219</v>
          </cell>
          <cell r="AG9">
            <v>99.642751260005923</v>
          </cell>
          <cell r="AK9">
            <v>1</v>
          </cell>
          <cell r="AL9">
            <v>66</v>
          </cell>
          <cell r="AM9">
            <v>47</v>
          </cell>
        </row>
        <row r="10">
          <cell r="A10">
            <v>209</v>
          </cell>
          <cell r="B10">
            <v>2</v>
          </cell>
          <cell r="C10" t="str">
            <v>高梁市</v>
          </cell>
          <cell r="D10">
            <v>30585</v>
          </cell>
          <cell r="E10">
            <v>1</v>
          </cell>
          <cell r="G10">
            <v>15470</v>
          </cell>
          <cell r="H10">
            <v>12221</v>
          </cell>
          <cell r="M10">
            <v>20</v>
          </cell>
          <cell r="O10">
            <v>22332</v>
          </cell>
          <cell r="P10">
            <v>16522</v>
          </cell>
          <cell r="U10">
            <v>0</v>
          </cell>
          <cell r="W10">
            <v>0</v>
          </cell>
          <cell r="X10">
            <v>0</v>
          </cell>
          <cell r="Y10">
            <v>0</v>
          </cell>
          <cell r="AA10">
            <v>0</v>
          </cell>
          <cell r="AB10">
            <v>0</v>
          </cell>
          <cell r="AC10">
            <v>21</v>
          </cell>
          <cell r="AD10">
            <v>0</v>
          </cell>
          <cell r="AE10">
            <v>37802</v>
          </cell>
          <cell r="AF10">
            <v>28743</v>
          </cell>
          <cell r="AG10">
            <v>93.977439921530163</v>
          </cell>
          <cell r="AH10">
            <v>1</v>
          </cell>
          <cell r="AI10">
            <v>82</v>
          </cell>
          <cell r="AJ10">
            <v>11</v>
          </cell>
        </row>
        <row r="11">
          <cell r="A11">
            <v>210</v>
          </cell>
          <cell r="B11">
            <v>2</v>
          </cell>
          <cell r="C11" t="str">
            <v>新見市</v>
          </cell>
          <cell r="D11">
            <v>29169</v>
          </cell>
          <cell r="E11">
            <v>1</v>
          </cell>
          <cell r="G11">
            <v>13750</v>
          </cell>
          <cell r="H11">
            <v>12474</v>
          </cell>
          <cell r="M11">
            <v>27</v>
          </cell>
          <cell r="O11">
            <v>21053</v>
          </cell>
          <cell r="P11">
            <v>15030</v>
          </cell>
          <cell r="U11">
            <v>3</v>
          </cell>
          <cell r="W11">
            <v>1397</v>
          </cell>
          <cell r="X11">
            <v>369</v>
          </cell>
          <cell r="Y11">
            <v>0</v>
          </cell>
          <cell r="AA11">
            <v>0</v>
          </cell>
          <cell r="AB11">
            <v>0</v>
          </cell>
          <cell r="AC11">
            <v>31</v>
          </cell>
          <cell r="AD11">
            <v>0</v>
          </cell>
          <cell r="AE11">
            <v>36200</v>
          </cell>
          <cell r="AF11">
            <v>27873</v>
          </cell>
          <cell r="AG11">
            <v>95.556926874421478</v>
          </cell>
          <cell r="AH11">
            <v>0</v>
          </cell>
          <cell r="AI11">
            <v>0</v>
          </cell>
          <cell r="AJ11">
            <v>0</v>
          </cell>
          <cell r="AK11">
            <v>0</v>
          </cell>
          <cell r="AL11">
            <v>0</v>
          </cell>
          <cell r="AM11">
            <v>0</v>
          </cell>
        </row>
        <row r="12">
          <cell r="A12">
            <v>211</v>
          </cell>
          <cell r="B12">
            <v>2</v>
          </cell>
          <cell r="C12" t="str">
            <v>備前市</v>
          </cell>
          <cell r="D12">
            <v>33674</v>
          </cell>
          <cell r="E12">
            <v>1</v>
          </cell>
          <cell r="G12">
            <v>31100</v>
          </cell>
          <cell r="H12">
            <v>33398</v>
          </cell>
          <cell r="M12">
            <v>0</v>
          </cell>
          <cell r="O12">
            <v>0</v>
          </cell>
          <cell r="P12">
            <v>0</v>
          </cell>
          <cell r="U12">
            <v>0</v>
          </cell>
          <cell r="W12">
            <v>0</v>
          </cell>
          <cell r="X12">
            <v>0</v>
          </cell>
          <cell r="Y12">
            <v>0</v>
          </cell>
          <cell r="AA12">
            <v>0</v>
          </cell>
          <cell r="AB12">
            <v>0</v>
          </cell>
          <cell r="AC12">
            <v>1</v>
          </cell>
          <cell r="AD12">
            <v>0</v>
          </cell>
          <cell r="AE12">
            <v>31100</v>
          </cell>
          <cell r="AF12">
            <v>33398</v>
          </cell>
          <cell r="AG12">
            <v>99.180376551642212</v>
          </cell>
          <cell r="AH12">
            <v>4</v>
          </cell>
          <cell r="AI12">
            <v>296</v>
          </cell>
          <cell r="AJ12">
            <v>222</v>
          </cell>
          <cell r="AK12">
            <v>1</v>
          </cell>
          <cell r="AL12">
            <v>100</v>
          </cell>
          <cell r="AM12">
            <v>10</v>
          </cell>
        </row>
        <row r="13">
          <cell r="A13">
            <v>212</v>
          </cell>
          <cell r="B13">
            <v>2</v>
          </cell>
          <cell r="C13" t="str">
            <v>瀬戸内市</v>
          </cell>
          <cell r="D13">
            <v>36260</v>
          </cell>
          <cell r="E13">
            <v>1</v>
          </cell>
          <cell r="G13">
            <v>38200</v>
          </cell>
          <cell r="H13">
            <v>36201</v>
          </cell>
          <cell r="M13">
            <v>0</v>
          </cell>
          <cell r="O13">
            <v>0</v>
          </cell>
          <cell r="P13">
            <v>0</v>
          </cell>
          <cell r="U13">
            <v>0</v>
          </cell>
          <cell r="W13">
            <v>0</v>
          </cell>
          <cell r="X13">
            <v>0</v>
          </cell>
          <cell r="Y13">
            <v>2</v>
          </cell>
          <cell r="AA13">
            <v>1175</v>
          </cell>
          <cell r="AB13">
            <v>725</v>
          </cell>
          <cell r="AC13">
            <v>3</v>
          </cell>
          <cell r="AD13">
            <v>0</v>
          </cell>
          <cell r="AE13">
            <v>38200</v>
          </cell>
          <cell r="AF13">
            <v>36201</v>
          </cell>
          <cell r="AG13">
            <v>99.837286265857699</v>
          </cell>
          <cell r="AH13">
            <v>0</v>
          </cell>
          <cell r="AI13">
            <v>0</v>
          </cell>
          <cell r="AJ13">
            <v>0</v>
          </cell>
          <cell r="AK13">
            <v>0</v>
          </cell>
          <cell r="AL13">
            <v>0</v>
          </cell>
          <cell r="AM13">
            <v>0</v>
          </cell>
        </row>
        <row r="14">
          <cell r="A14">
            <v>213</v>
          </cell>
          <cell r="B14">
            <v>2</v>
          </cell>
          <cell r="C14" t="str">
            <v>赤磐市</v>
          </cell>
          <cell r="D14">
            <v>42751</v>
          </cell>
          <cell r="E14">
            <v>1</v>
          </cell>
          <cell r="G14">
            <v>47650</v>
          </cell>
          <cell r="H14">
            <v>42315</v>
          </cell>
          <cell r="M14">
            <v>0</v>
          </cell>
          <cell r="O14">
            <v>0</v>
          </cell>
          <cell r="P14">
            <v>0</v>
          </cell>
          <cell r="U14">
            <v>1</v>
          </cell>
          <cell r="W14">
            <v>330</v>
          </cell>
          <cell r="X14">
            <v>107</v>
          </cell>
          <cell r="Y14">
            <v>0</v>
          </cell>
          <cell r="AA14">
            <v>0</v>
          </cell>
          <cell r="AB14">
            <v>0</v>
          </cell>
          <cell r="AC14">
            <v>2</v>
          </cell>
          <cell r="AD14">
            <v>0</v>
          </cell>
          <cell r="AE14">
            <v>47980</v>
          </cell>
          <cell r="AF14">
            <v>42422</v>
          </cell>
          <cell r="AG14">
            <v>99.230427358424365</v>
          </cell>
          <cell r="AH14">
            <v>0</v>
          </cell>
          <cell r="AI14">
            <v>0</v>
          </cell>
          <cell r="AJ14">
            <v>0</v>
          </cell>
          <cell r="AK14">
            <v>0</v>
          </cell>
          <cell r="AL14">
            <v>0</v>
          </cell>
          <cell r="AM14">
            <v>0</v>
          </cell>
        </row>
        <row r="15">
          <cell r="A15">
            <v>214</v>
          </cell>
          <cell r="B15">
            <v>2</v>
          </cell>
          <cell r="C15" t="str">
            <v>真庭市</v>
          </cell>
          <cell r="D15">
            <v>44265</v>
          </cell>
          <cell r="E15">
            <v>1</v>
          </cell>
          <cell r="G15">
            <v>20281</v>
          </cell>
          <cell r="H15">
            <v>20021</v>
          </cell>
          <cell r="M15">
            <v>18</v>
          </cell>
          <cell r="O15">
            <v>26340</v>
          </cell>
          <cell r="P15">
            <v>19895</v>
          </cell>
          <cell r="U15">
            <v>7</v>
          </cell>
          <cell r="W15">
            <v>2633</v>
          </cell>
          <cell r="X15">
            <v>125</v>
          </cell>
          <cell r="Y15">
            <v>3</v>
          </cell>
          <cell r="AA15">
            <v>19900</v>
          </cell>
          <cell r="AB15">
            <v>0</v>
          </cell>
          <cell r="AC15">
            <v>29</v>
          </cell>
          <cell r="AD15">
            <v>0</v>
          </cell>
          <cell r="AE15">
            <v>49473</v>
          </cell>
          <cell r="AF15">
            <v>40188</v>
          </cell>
          <cell r="AG15">
            <v>90.78956286004744</v>
          </cell>
          <cell r="AH15">
            <v>9</v>
          </cell>
          <cell r="AI15">
            <v>578</v>
          </cell>
          <cell r="AJ15">
            <v>321</v>
          </cell>
        </row>
        <row r="16">
          <cell r="A16">
            <v>215</v>
          </cell>
          <cell r="B16">
            <v>2</v>
          </cell>
          <cell r="C16" t="str">
            <v>美作市</v>
          </cell>
          <cell r="D16">
            <v>26697</v>
          </cell>
          <cell r="E16">
            <v>1</v>
          </cell>
          <cell r="G16">
            <v>35000</v>
          </cell>
          <cell r="H16">
            <v>19451</v>
          </cell>
          <cell r="M16">
            <v>3</v>
          </cell>
          <cell r="O16">
            <v>9283</v>
          </cell>
          <cell r="P16">
            <v>7105</v>
          </cell>
          <cell r="U16">
            <v>0</v>
          </cell>
          <cell r="W16">
            <v>0</v>
          </cell>
          <cell r="X16">
            <v>0</v>
          </cell>
          <cell r="Y16">
            <v>0</v>
          </cell>
          <cell r="AA16">
            <v>0</v>
          </cell>
          <cell r="AB16">
            <v>0</v>
          </cell>
          <cell r="AC16">
            <v>4</v>
          </cell>
          <cell r="AD16">
            <v>0</v>
          </cell>
          <cell r="AE16">
            <v>44283</v>
          </cell>
          <cell r="AF16">
            <v>26556</v>
          </cell>
          <cell r="AG16">
            <v>99.471850769749409</v>
          </cell>
          <cell r="AH16">
            <v>0</v>
          </cell>
          <cell r="AI16">
            <v>0</v>
          </cell>
          <cell r="AJ16">
            <v>0</v>
          </cell>
          <cell r="AK16">
            <v>0</v>
          </cell>
          <cell r="AL16">
            <v>0</v>
          </cell>
          <cell r="AM16">
            <v>0</v>
          </cell>
        </row>
        <row r="17">
          <cell r="A17">
            <v>216</v>
          </cell>
          <cell r="B17">
            <v>2</v>
          </cell>
          <cell r="C17" t="str">
            <v>浅口市</v>
          </cell>
          <cell r="D17">
            <v>33448</v>
          </cell>
          <cell r="E17">
            <v>1</v>
          </cell>
          <cell r="G17">
            <v>45000</v>
          </cell>
          <cell r="H17">
            <v>32452</v>
          </cell>
          <cell r="M17">
            <v>0</v>
          </cell>
          <cell r="O17">
            <v>0</v>
          </cell>
          <cell r="P17">
            <v>0</v>
          </cell>
          <cell r="U17">
            <v>1</v>
          </cell>
          <cell r="W17">
            <v>500</v>
          </cell>
          <cell r="X17">
            <v>90</v>
          </cell>
          <cell r="Y17">
            <v>0</v>
          </cell>
          <cell r="AA17">
            <v>0</v>
          </cell>
          <cell r="AB17">
            <v>0</v>
          </cell>
          <cell r="AC17">
            <v>2</v>
          </cell>
          <cell r="AD17">
            <v>0</v>
          </cell>
          <cell r="AE17">
            <v>45500</v>
          </cell>
          <cell r="AF17">
            <v>32542</v>
          </cell>
          <cell r="AG17">
            <v>97.291317866539103</v>
          </cell>
          <cell r="AH17">
            <v>0</v>
          </cell>
          <cell r="AI17">
            <v>0</v>
          </cell>
          <cell r="AJ17">
            <v>0</v>
          </cell>
          <cell r="AK17">
            <v>0</v>
          </cell>
          <cell r="AL17">
            <v>0</v>
          </cell>
          <cell r="AM17">
            <v>0</v>
          </cell>
        </row>
        <row r="18">
          <cell r="A18">
            <v>346</v>
          </cell>
          <cell r="B18">
            <v>3</v>
          </cell>
          <cell r="C18" t="str">
            <v>和気町</v>
          </cell>
          <cell r="D18">
            <v>13947</v>
          </cell>
          <cell r="E18">
            <v>2</v>
          </cell>
          <cell r="F18">
            <v>1</v>
          </cell>
          <cell r="G18">
            <v>5200</v>
          </cell>
          <cell r="H18">
            <v>4940</v>
          </cell>
          <cell r="M18">
            <v>8</v>
          </cell>
          <cell r="O18">
            <v>11710</v>
          </cell>
          <cell r="P18">
            <v>8469</v>
          </cell>
          <cell r="U18">
            <v>1</v>
          </cell>
          <cell r="W18">
            <v>0</v>
          </cell>
          <cell r="X18">
            <v>0</v>
          </cell>
          <cell r="Y18">
            <v>0</v>
          </cell>
          <cell r="AA18">
            <v>0</v>
          </cell>
          <cell r="AB18">
            <v>0</v>
          </cell>
          <cell r="AC18">
            <v>11</v>
          </cell>
          <cell r="AD18">
            <v>1</v>
          </cell>
          <cell r="AE18">
            <v>16910</v>
          </cell>
          <cell r="AF18">
            <v>13409</v>
          </cell>
          <cell r="AG18">
            <v>96.142539614253963</v>
          </cell>
          <cell r="AH18">
            <v>1</v>
          </cell>
          <cell r="AI18">
            <v>82</v>
          </cell>
          <cell r="AJ18">
            <v>53</v>
          </cell>
        </row>
        <row r="19">
          <cell r="A19">
            <v>423</v>
          </cell>
          <cell r="B19">
            <v>3</v>
          </cell>
          <cell r="C19" t="str">
            <v>早島町</v>
          </cell>
          <cell r="D19">
            <v>12353</v>
          </cell>
          <cell r="E19">
            <v>1</v>
          </cell>
          <cell r="G19">
            <v>14000</v>
          </cell>
          <cell r="H19">
            <v>12353</v>
          </cell>
          <cell r="M19">
            <v>0</v>
          </cell>
          <cell r="O19">
            <v>0</v>
          </cell>
          <cell r="P19">
            <v>0</v>
          </cell>
          <cell r="U19">
            <v>0</v>
          </cell>
          <cell r="W19">
            <v>0</v>
          </cell>
          <cell r="X19">
            <v>0</v>
          </cell>
          <cell r="Y19">
            <v>0</v>
          </cell>
          <cell r="AA19">
            <v>0</v>
          </cell>
          <cell r="AB19">
            <v>0</v>
          </cell>
          <cell r="AC19">
            <v>1</v>
          </cell>
          <cell r="AD19">
            <v>0</v>
          </cell>
          <cell r="AE19">
            <v>14000</v>
          </cell>
          <cell r="AF19">
            <v>12353</v>
          </cell>
          <cell r="AG19">
            <v>100</v>
          </cell>
          <cell r="AH19">
            <v>0</v>
          </cell>
          <cell r="AI19">
            <v>0</v>
          </cell>
          <cell r="AJ19">
            <v>0</v>
          </cell>
          <cell r="AK19">
            <v>0</v>
          </cell>
          <cell r="AL19">
            <v>0</v>
          </cell>
          <cell r="AM19">
            <v>0</v>
          </cell>
        </row>
        <row r="20">
          <cell r="A20">
            <v>445</v>
          </cell>
          <cell r="B20">
            <v>3</v>
          </cell>
          <cell r="C20" t="str">
            <v>里庄町</v>
          </cell>
          <cell r="D20">
            <v>11006</v>
          </cell>
          <cell r="E20">
            <v>1</v>
          </cell>
          <cell r="G20">
            <v>11200</v>
          </cell>
          <cell r="H20">
            <v>10497</v>
          </cell>
          <cell r="M20">
            <v>0</v>
          </cell>
          <cell r="O20">
            <v>0</v>
          </cell>
          <cell r="P20">
            <v>0</v>
          </cell>
          <cell r="U20">
            <v>0</v>
          </cell>
          <cell r="W20">
            <v>0</v>
          </cell>
          <cell r="X20">
            <v>0</v>
          </cell>
          <cell r="Y20">
            <v>0</v>
          </cell>
          <cell r="AA20">
            <v>0</v>
          </cell>
          <cell r="AB20">
            <v>0</v>
          </cell>
          <cell r="AC20">
            <v>1</v>
          </cell>
          <cell r="AD20">
            <v>0</v>
          </cell>
          <cell r="AE20">
            <v>11200</v>
          </cell>
          <cell r="AF20">
            <v>10497</v>
          </cell>
          <cell r="AG20">
            <v>95.375249863710692</v>
          </cell>
          <cell r="AH20">
            <v>0</v>
          </cell>
          <cell r="AI20">
            <v>0</v>
          </cell>
          <cell r="AJ20">
            <v>0</v>
          </cell>
          <cell r="AK20">
            <v>0</v>
          </cell>
          <cell r="AL20">
            <v>0</v>
          </cell>
          <cell r="AM20">
            <v>0</v>
          </cell>
        </row>
        <row r="21">
          <cell r="A21">
            <v>461</v>
          </cell>
          <cell r="B21">
            <v>3</v>
          </cell>
          <cell r="C21" t="str">
            <v>矢掛町</v>
          </cell>
          <cell r="D21">
            <v>13710</v>
          </cell>
          <cell r="E21">
            <v>1</v>
          </cell>
          <cell r="G21">
            <v>17500</v>
          </cell>
          <cell r="H21">
            <v>13638</v>
          </cell>
          <cell r="M21">
            <v>0</v>
          </cell>
          <cell r="O21">
            <v>0</v>
          </cell>
          <cell r="P21">
            <v>0</v>
          </cell>
          <cell r="U21">
            <v>0</v>
          </cell>
          <cell r="W21">
            <v>0</v>
          </cell>
          <cell r="X21">
            <v>0</v>
          </cell>
          <cell r="Y21">
            <v>0</v>
          </cell>
          <cell r="AA21">
            <v>0</v>
          </cell>
          <cell r="AB21">
            <v>0</v>
          </cell>
          <cell r="AC21">
            <v>1</v>
          </cell>
          <cell r="AD21">
            <v>0</v>
          </cell>
          <cell r="AE21">
            <v>17500</v>
          </cell>
          <cell r="AF21">
            <v>13638</v>
          </cell>
          <cell r="AG21">
            <v>99.474835886214436</v>
          </cell>
          <cell r="AH21">
            <v>0</v>
          </cell>
          <cell r="AI21">
            <v>0</v>
          </cell>
          <cell r="AJ21">
            <v>0</v>
          </cell>
          <cell r="AK21">
            <v>0</v>
          </cell>
          <cell r="AL21">
            <v>0</v>
          </cell>
          <cell r="AM21">
            <v>0</v>
          </cell>
        </row>
        <row r="22">
          <cell r="A22">
            <v>586</v>
          </cell>
          <cell r="B22">
            <v>4</v>
          </cell>
          <cell r="C22" t="str">
            <v>新庄村</v>
          </cell>
          <cell r="D22">
            <v>853</v>
          </cell>
          <cell r="E22">
            <v>0</v>
          </cell>
          <cell r="G22">
            <v>0</v>
          </cell>
          <cell r="H22">
            <v>0</v>
          </cell>
          <cell r="M22">
            <v>1</v>
          </cell>
          <cell r="O22">
            <v>1000</v>
          </cell>
          <cell r="P22">
            <v>828</v>
          </cell>
          <cell r="U22">
            <v>0</v>
          </cell>
          <cell r="W22">
            <v>0</v>
          </cell>
          <cell r="X22">
            <v>0</v>
          </cell>
          <cell r="Y22">
            <v>0</v>
          </cell>
          <cell r="AA22">
            <v>0</v>
          </cell>
          <cell r="AB22">
            <v>0</v>
          </cell>
          <cell r="AC22">
            <v>1</v>
          </cell>
          <cell r="AD22">
            <v>0</v>
          </cell>
          <cell r="AE22">
            <v>1000</v>
          </cell>
          <cell r="AF22">
            <v>828</v>
          </cell>
          <cell r="AG22">
            <v>97.069167643610783</v>
          </cell>
          <cell r="AH22">
            <v>1</v>
          </cell>
          <cell r="AI22">
            <v>270</v>
          </cell>
          <cell r="AJ22">
            <v>84</v>
          </cell>
        </row>
        <row r="23">
          <cell r="A23">
            <v>606</v>
          </cell>
          <cell r="B23">
            <v>3</v>
          </cell>
          <cell r="C23" t="str">
            <v>鏡野町</v>
          </cell>
          <cell r="D23">
            <v>12306</v>
          </cell>
          <cell r="E23">
            <v>1</v>
          </cell>
          <cell r="G23">
            <v>9350</v>
          </cell>
          <cell r="H23">
            <v>9056</v>
          </cell>
          <cell r="M23">
            <v>6</v>
          </cell>
          <cell r="O23">
            <v>4834</v>
          </cell>
          <cell r="P23">
            <v>3211</v>
          </cell>
          <cell r="U23">
            <v>1</v>
          </cell>
          <cell r="W23">
            <v>76</v>
          </cell>
          <cell r="X23">
            <v>39</v>
          </cell>
          <cell r="Y23">
            <v>0</v>
          </cell>
          <cell r="AA23">
            <v>0</v>
          </cell>
          <cell r="AB23">
            <v>0</v>
          </cell>
          <cell r="AC23">
            <v>8</v>
          </cell>
          <cell r="AD23">
            <v>0</v>
          </cell>
          <cell r="AE23">
            <v>14260</v>
          </cell>
          <cell r="AF23">
            <v>12306</v>
          </cell>
          <cell r="AG23">
            <v>100</v>
          </cell>
          <cell r="AK23">
            <v>3</v>
          </cell>
          <cell r="AL23">
            <v>207</v>
          </cell>
          <cell r="AM23">
            <v>79</v>
          </cell>
        </row>
        <row r="24">
          <cell r="A24">
            <v>622</v>
          </cell>
          <cell r="B24">
            <v>3</v>
          </cell>
          <cell r="C24" t="str">
            <v>勝央町</v>
          </cell>
          <cell r="D24">
            <v>11000</v>
          </cell>
          <cell r="E24">
            <v>1</v>
          </cell>
          <cell r="G24">
            <v>12900</v>
          </cell>
          <cell r="H24">
            <v>11000</v>
          </cell>
          <cell r="M24">
            <v>0</v>
          </cell>
          <cell r="O24">
            <v>0</v>
          </cell>
          <cell r="P24">
            <v>0</v>
          </cell>
          <cell r="U24">
            <v>0</v>
          </cell>
          <cell r="W24">
            <v>0</v>
          </cell>
          <cell r="X24">
            <v>0</v>
          </cell>
          <cell r="Y24">
            <v>1</v>
          </cell>
          <cell r="AA24">
            <v>0</v>
          </cell>
          <cell r="AB24">
            <v>0</v>
          </cell>
          <cell r="AC24">
            <v>2</v>
          </cell>
          <cell r="AD24">
            <v>0</v>
          </cell>
          <cell r="AE24">
            <v>12900</v>
          </cell>
          <cell r="AF24">
            <v>11000</v>
          </cell>
          <cell r="AG24">
            <v>100</v>
          </cell>
          <cell r="AH24">
            <v>0</v>
          </cell>
          <cell r="AI24">
            <v>0</v>
          </cell>
          <cell r="AJ24">
            <v>0</v>
          </cell>
          <cell r="AK24">
            <v>0</v>
          </cell>
          <cell r="AL24">
            <v>0</v>
          </cell>
          <cell r="AM24">
            <v>0</v>
          </cell>
        </row>
        <row r="25">
          <cell r="A25">
            <v>623</v>
          </cell>
          <cell r="B25">
            <v>3</v>
          </cell>
          <cell r="C25" t="str">
            <v>奈義町</v>
          </cell>
          <cell r="D25">
            <v>5614</v>
          </cell>
          <cell r="E25">
            <v>1</v>
          </cell>
          <cell r="G25">
            <v>8000</v>
          </cell>
          <cell r="H25">
            <v>5614</v>
          </cell>
          <cell r="M25">
            <v>0</v>
          </cell>
          <cell r="O25">
            <v>0</v>
          </cell>
          <cell r="P25">
            <v>0</v>
          </cell>
          <cell r="U25">
            <v>0</v>
          </cell>
          <cell r="W25">
            <v>0</v>
          </cell>
          <cell r="X25">
            <v>0</v>
          </cell>
          <cell r="Y25">
            <v>1</v>
          </cell>
          <cell r="AA25">
            <v>0</v>
          </cell>
          <cell r="AB25">
            <v>0</v>
          </cell>
          <cell r="AC25">
            <v>2</v>
          </cell>
          <cell r="AD25">
            <v>0</v>
          </cell>
          <cell r="AE25">
            <v>8000</v>
          </cell>
          <cell r="AF25">
            <v>5614</v>
          </cell>
          <cell r="AG25">
            <v>100</v>
          </cell>
          <cell r="AH25">
            <v>0</v>
          </cell>
          <cell r="AI25">
            <v>0</v>
          </cell>
          <cell r="AJ25">
            <v>0</v>
          </cell>
          <cell r="AK25">
            <v>0</v>
          </cell>
          <cell r="AL25">
            <v>0</v>
          </cell>
          <cell r="AM25">
            <v>0</v>
          </cell>
        </row>
        <row r="26">
          <cell r="A26">
            <v>643</v>
          </cell>
          <cell r="B26">
            <v>4</v>
          </cell>
          <cell r="C26" t="str">
            <v>西粟倉村</v>
          </cell>
          <cell r="D26">
            <v>1422</v>
          </cell>
          <cell r="E26">
            <v>0</v>
          </cell>
          <cell r="G26">
            <v>0</v>
          </cell>
          <cell r="H26">
            <v>0</v>
          </cell>
          <cell r="M26">
            <v>1</v>
          </cell>
          <cell r="O26">
            <v>1600</v>
          </cell>
          <cell r="P26">
            <v>1422</v>
          </cell>
          <cell r="U26">
            <v>0</v>
          </cell>
          <cell r="W26">
            <v>0</v>
          </cell>
          <cell r="X26">
            <v>0</v>
          </cell>
          <cell r="Y26">
            <v>0</v>
          </cell>
          <cell r="AA26">
            <v>0</v>
          </cell>
          <cell r="AB26">
            <v>0</v>
          </cell>
          <cell r="AC26">
            <v>1</v>
          </cell>
          <cell r="AD26">
            <v>0</v>
          </cell>
          <cell r="AE26">
            <v>1600</v>
          </cell>
          <cell r="AF26">
            <v>1422</v>
          </cell>
          <cell r="AG26">
            <v>100</v>
          </cell>
          <cell r="AH26">
            <v>0</v>
          </cell>
          <cell r="AI26">
            <v>0</v>
          </cell>
          <cell r="AJ26">
            <v>0</v>
          </cell>
          <cell r="AK26">
            <v>0</v>
          </cell>
          <cell r="AL26">
            <v>0</v>
          </cell>
          <cell r="AM26">
            <v>0</v>
          </cell>
        </row>
        <row r="27">
          <cell r="A27">
            <v>663</v>
          </cell>
          <cell r="B27">
            <v>3</v>
          </cell>
          <cell r="C27" t="str">
            <v>久米南町</v>
          </cell>
          <cell r="D27">
            <v>4695</v>
          </cell>
          <cell r="E27">
            <v>0</v>
          </cell>
          <cell r="G27">
            <v>0</v>
          </cell>
          <cell r="H27">
            <v>0</v>
          </cell>
          <cell r="M27">
            <v>2</v>
          </cell>
          <cell r="O27">
            <v>5695</v>
          </cell>
          <cell r="P27">
            <v>4497</v>
          </cell>
          <cell r="U27">
            <v>0</v>
          </cell>
          <cell r="W27">
            <v>0</v>
          </cell>
          <cell r="X27">
            <v>0</v>
          </cell>
          <cell r="Y27">
            <v>0</v>
          </cell>
          <cell r="AA27">
            <v>0</v>
          </cell>
          <cell r="AB27">
            <v>0</v>
          </cell>
          <cell r="AC27">
            <v>2</v>
          </cell>
          <cell r="AD27">
            <v>0</v>
          </cell>
          <cell r="AE27">
            <v>5695</v>
          </cell>
          <cell r="AF27">
            <v>4497</v>
          </cell>
          <cell r="AG27">
            <v>95.782747603833869</v>
          </cell>
          <cell r="AH27">
            <v>0</v>
          </cell>
          <cell r="AI27">
            <v>0</v>
          </cell>
          <cell r="AJ27">
            <v>0</v>
          </cell>
          <cell r="AK27">
            <v>0</v>
          </cell>
          <cell r="AL27">
            <v>0</v>
          </cell>
          <cell r="AM27">
            <v>0</v>
          </cell>
        </row>
        <row r="28">
          <cell r="A28">
            <v>666</v>
          </cell>
          <cell r="B28">
            <v>3</v>
          </cell>
          <cell r="C28" t="str">
            <v>美咲町</v>
          </cell>
          <cell r="D28">
            <v>13699</v>
          </cell>
          <cell r="E28">
            <v>1</v>
          </cell>
          <cell r="F28">
            <v>1</v>
          </cell>
          <cell r="G28">
            <v>219</v>
          </cell>
          <cell r="H28">
            <v>147</v>
          </cell>
          <cell r="M28">
            <v>11</v>
          </cell>
          <cell r="O28">
            <v>18449</v>
          </cell>
          <cell r="P28">
            <v>13181</v>
          </cell>
          <cell r="U28">
            <v>0</v>
          </cell>
          <cell r="W28">
            <v>0</v>
          </cell>
          <cell r="X28">
            <v>0</v>
          </cell>
          <cell r="Y28">
            <v>1</v>
          </cell>
          <cell r="AA28">
            <v>100</v>
          </cell>
          <cell r="AB28">
            <v>7</v>
          </cell>
          <cell r="AC28">
            <v>13</v>
          </cell>
          <cell r="AD28">
            <v>1</v>
          </cell>
          <cell r="AE28">
            <v>18668</v>
          </cell>
          <cell r="AF28">
            <v>13328</v>
          </cell>
          <cell r="AG28">
            <v>97.291773122125704</v>
          </cell>
          <cell r="AH28">
            <v>0</v>
          </cell>
          <cell r="AI28">
            <v>0</v>
          </cell>
          <cell r="AJ28">
            <v>0</v>
          </cell>
          <cell r="AK28">
            <v>0</v>
          </cell>
          <cell r="AL28">
            <v>0</v>
          </cell>
          <cell r="AM28">
            <v>0</v>
          </cell>
        </row>
        <row r="29">
          <cell r="A29">
            <v>681</v>
          </cell>
          <cell r="B29">
            <v>3</v>
          </cell>
          <cell r="C29" t="str">
            <v>吉備中央町</v>
          </cell>
          <cell r="D29">
            <v>11292</v>
          </cell>
          <cell r="E29">
            <v>1</v>
          </cell>
          <cell r="G29">
            <v>23000</v>
          </cell>
          <cell r="H29">
            <v>11239</v>
          </cell>
          <cell r="M29">
            <v>0</v>
          </cell>
          <cell r="O29">
            <v>0</v>
          </cell>
          <cell r="P29">
            <v>0</v>
          </cell>
          <cell r="U29">
            <v>0</v>
          </cell>
          <cell r="W29">
            <v>0</v>
          </cell>
          <cell r="X29">
            <v>0</v>
          </cell>
          <cell r="Y29">
            <v>0</v>
          </cell>
          <cell r="AA29">
            <v>0</v>
          </cell>
          <cell r="AB29">
            <v>0</v>
          </cell>
          <cell r="AC29">
            <v>1</v>
          </cell>
          <cell r="AD29">
            <v>0</v>
          </cell>
          <cell r="AE29">
            <v>23000</v>
          </cell>
          <cell r="AF29">
            <v>11239</v>
          </cell>
          <cell r="AG29">
            <v>99.530641161884532</v>
          </cell>
          <cell r="AH29">
            <v>0</v>
          </cell>
          <cell r="AI29">
            <v>0</v>
          </cell>
          <cell r="AJ29">
            <v>0</v>
          </cell>
          <cell r="AK29">
            <v>0</v>
          </cell>
          <cell r="AL29">
            <v>0</v>
          </cell>
          <cell r="AM29">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道普及表"/>
      <sheetName val="供給・分水"/>
      <sheetName val="水道関係機関一覧表１"/>
      <sheetName val="水道関係機関一覧表２"/>
      <sheetName val="Master"/>
    </sheetNames>
    <sheetDataSet>
      <sheetData sheetId="0"/>
      <sheetData sheetId="1"/>
      <sheetData sheetId="2"/>
      <sheetData sheetId="3"/>
      <sheetData sheetId="4">
        <row r="3">
          <cell r="A3">
            <v>201</v>
          </cell>
          <cell r="B3">
            <v>2</v>
          </cell>
          <cell r="C3" t="str">
            <v>岡山市</v>
          </cell>
          <cell r="D3">
            <v>720066</v>
          </cell>
          <cell r="E3">
            <v>1</v>
          </cell>
          <cell r="G3">
            <v>710000</v>
          </cell>
          <cell r="H3">
            <v>718867</v>
          </cell>
          <cell r="M3">
            <v>0</v>
          </cell>
          <cell r="O3">
            <v>0</v>
          </cell>
          <cell r="P3">
            <v>0</v>
          </cell>
          <cell r="U3">
            <v>9</v>
          </cell>
          <cell r="W3">
            <v>5119</v>
          </cell>
          <cell r="X3">
            <v>188</v>
          </cell>
          <cell r="Y3">
            <v>5</v>
          </cell>
          <cell r="AA3">
            <v>2418</v>
          </cell>
          <cell r="AB3">
            <v>1169</v>
          </cell>
          <cell r="AC3">
            <v>15</v>
          </cell>
          <cell r="AD3">
            <v>0</v>
          </cell>
          <cell r="AE3">
            <v>715119</v>
          </cell>
          <cell r="AF3">
            <v>719055</v>
          </cell>
          <cell r="AG3">
            <v>99.859596203681335</v>
          </cell>
          <cell r="AH3">
            <v>0</v>
          </cell>
          <cell r="AI3">
            <v>0</v>
          </cell>
          <cell r="AJ3">
            <v>0</v>
          </cell>
          <cell r="AK3">
            <v>0</v>
          </cell>
          <cell r="AL3">
            <v>0</v>
          </cell>
          <cell r="AM3">
            <v>0</v>
          </cell>
        </row>
        <row r="4">
          <cell r="A4">
            <v>202</v>
          </cell>
          <cell r="B4">
            <v>2</v>
          </cell>
          <cell r="C4" t="str">
            <v>倉敷市</v>
          </cell>
          <cell r="D4">
            <v>475924</v>
          </cell>
          <cell r="E4">
            <v>1</v>
          </cell>
          <cell r="G4">
            <v>482500</v>
          </cell>
          <cell r="H4">
            <v>475559</v>
          </cell>
          <cell r="M4">
            <v>0</v>
          </cell>
          <cell r="O4">
            <v>0</v>
          </cell>
          <cell r="P4">
            <v>0</v>
          </cell>
          <cell r="U4">
            <v>10</v>
          </cell>
          <cell r="W4">
            <v>0</v>
          </cell>
          <cell r="X4">
            <v>0</v>
          </cell>
          <cell r="Y4">
            <v>3</v>
          </cell>
          <cell r="AA4">
            <v>0</v>
          </cell>
          <cell r="AB4">
            <v>0</v>
          </cell>
          <cell r="AC4">
            <v>14</v>
          </cell>
          <cell r="AD4">
            <v>0</v>
          </cell>
          <cell r="AE4">
            <v>482500</v>
          </cell>
          <cell r="AF4">
            <v>475559</v>
          </cell>
          <cell r="AG4">
            <v>99.923307082643447</v>
          </cell>
          <cell r="AH4">
            <v>0</v>
          </cell>
          <cell r="AI4">
            <v>0</v>
          </cell>
          <cell r="AJ4">
            <v>0</v>
          </cell>
          <cell r="AK4">
            <v>0</v>
          </cell>
          <cell r="AL4">
            <v>0</v>
          </cell>
          <cell r="AM4">
            <v>0</v>
          </cell>
        </row>
        <row r="5">
          <cell r="A5">
            <v>203</v>
          </cell>
          <cell r="B5">
            <v>2</v>
          </cell>
          <cell r="C5" t="str">
            <v>津山市</v>
          </cell>
          <cell r="D5">
            <v>101367</v>
          </cell>
          <cell r="E5">
            <v>1</v>
          </cell>
          <cell r="G5">
            <v>99700</v>
          </cell>
          <cell r="H5">
            <v>100837</v>
          </cell>
          <cell r="M5">
            <v>0</v>
          </cell>
          <cell r="O5">
            <v>0</v>
          </cell>
          <cell r="P5">
            <v>0</v>
          </cell>
          <cell r="Q5">
            <v>1</v>
          </cell>
          <cell r="S5">
            <v>135</v>
          </cell>
          <cell r="T5">
            <v>96</v>
          </cell>
          <cell r="U5">
            <v>0</v>
          </cell>
          <cell r="W5">
            <v>0</v>
          </cell>
          <cell r="X5">
            <v>0</v>
          </cell>
          <cell r="Y5">
            <v>2</v>
          </cell>
          <cell r="AA5">
            <v>6184</v>
          </cell>
          <cell r="AB5">
            <v>1158</v>
          </cell>
          <cell r="AC5">
            <v>4</v>
          </cell>
          <cell r="AD5">
            <v>0</v>
          </cell>
          <cell r="AE5">
            <v>99835</v>
          </cell>
          <cell r="AF5">
            <v>100933</v>
          </cell>
          <cell r="AG5">
            <v>99.571852772598575</v>
          </cell>
          <cell r="AK5">
            <v>6</v>
          </cell>
          <cell r="AL5">
            <v>362</v>
          </cell>
          <cell r="AM5">
            <v>331</v>
          </cell>
        </row>
        <row r="6">
          <cell r="A6">
            <v>204</v>
          </cell>
          <cell r="B6">
            <v>2</v>
          </cell>
          <cell r="C6" t="str">
            <v>玉野市</v>
          </cell>
          <cell r="D6">
            <v>58769</v>
          </cell>
          <cell r="E6">
            <v>1</v>
          </cell>
          <cell r="G6">
            <v>66000</v>
          </cell>
          <cell r="H6">
            <v>58358</v>
          </cell>
          <cell r="M6">
            <v>0</v>
          </cell>
          <cell r="O6">
            <v>0</v>
          </cell>
          <cell r="P6">
            <v>0</v>
          </cell>
          <cell r="U6">
            <v>0</v>
          </cell>
          <cell r="W6">
            <v>0</v>
          </cell>
          <cell r="X6">
            <v>0</v>
          </cell>
          <cell r="Y6">
            <v>5</v>
          </cell>
          <cell r="AA6">
            <v>291</v>
          </cell>
          <cell r="AB6">
            <v>560</v>
          </cell>
          <cell r="AC6">
            <v>6</v>
          </cell>
          <cell r="AD6">
            <v>0</v>
          </cell>
          <cell r="AE6">
            <v>66000</v>
          </cell>
          <cell r="AF6">
            <v>58358</v>
          </cell>
          <cell r="AG6">
            <v>99.300651704129734</v>
          </cell>
          <cell r="AH6">
            <v>0</v>
          </cell>
          <cell r="AI6">
            <v>0</v>
          </cell>
          <cell r="AJ6">
            <v>0</v>
          </cell>
          <cell r="AK6">
            <v>0</v>
          </cell>
          <cell r="AL6">
            <v>0</v>
          </cell>
          <cell r="AM6">
            <v>0</v>
          </cell>
        </row>
        <row r="7">
          <cell r="A7">
            <v>205</v>
          </cell>
          <cell r="B7">
            <v>2</v>
          </cell>
          <cell r="C7" t="str">
            <v>笠岡市</v>
          </cell>
          <cell r="D7">
            <v>48388</v>
          </cell>
          <cell r="E7">
            <v>1</v>
          </cell>
          <cell r="G7">
            <v>65000</v>
          </cell>
          <cell r="H7">
            <v>47811</v>
          </cell>
          <cell r="M7">
            <v>0</v>
          </cell>
          <cell r="O7">
            <v>0</v>
          </cell>
          <cell r="P7">
            <v>0</v>
          </cell>
          <cell r="U7">
            <v>0</v>
          </cell>
          <cell r="W7">
            <v>0</v>
          </cell>
          <cell r="X7">
            <v>0</v>
          </cell>
          <cell r="Y7">
            <v>2</v>
          </cell>
          <cell r="AA7">
            <v>1580</v>
          </cell>
          <cell r="AB7">
            <v>431</v>
          </cell>
          <cell r="AC7">
            <v>3</v>
          </cell>
          <cell r="AD7">
            <v>0</v>
          </cell>
          <cell r="AE7">
            <v>65000</v>
          </cell>
          <cell r="AF7">
            <v>47811</v>
          </cell>
          <cell r="AG7">
            <v>98.807555592295614</v>
          </cell>
          <cell r="AH7">
            <v>0</v>
          </cell>
          <cell r="AI7">
            <v>0</v>
          </cell>
          <cell r="AJ7">
            <v>0</v>
          </cell>
          <cell r="AK7">
            <v>0</v>
          </cell>
          <cell r="AL7">
            <v>0</v>
          </cell>
          <cell r="AM7">
            <v>0</v>
          </cell>
        </row>
        <row r="8">
          <cell r="A8">
            <v>207</v>
          </cell>
          <cell r="B8">
            <v>2</v>
          </cell>
          <cell r="C8" t="str">
            <v>井原市</v>
          </cell>
          <cell r="D8">
            <v>39969</v>
          </cell>
          <cell r="E8">
            <v>1</v>
          </cell>
          <cell r="G8">
            <v>38500</v>
          </cell>
          <cell r="H8">
            <v>31218</v>
          </cell>
          <cell r="M8">
            <v>5</v>
          </cell>
          <cell r="O8">
            <v>7860</v>
          </cell>
          <cell r="P8">
            <v>6832</v>
          </cell>
          <cell r="U8">
            <v>1</v>
          </cell>
          <cell r="W8">
            <v>0</v>
          </cell>
          <cell r="X8">
            <v>0</v>
          </cell>
          <cell r="Y8">
            <v>0</v>
          </cell>
          <cell r="AA8">
            <v>0</v>
          </cell>
          <cell r="AB8">
            <v>0</v>
          </cell>
          <cell r="AC8">
            <v>7</v>
          </cell>
          <cell r="AD8">
            <v>0</v>
          </cell>
          <cell r="AE8">
            <v>46360</v>
          </cell>
          <cell r="AF8">
            <v>38050</v>
          </cell>
          <cell r="AG8">
            <v>95.198779053766671</v>
          </cell>
          <cell r="AH8">
            <v>0</v>
          </cell>
          <cell r="AI8">
            <v>0</v>
          </cell>
          <cell r="AJ8">
            <v>0</v>
          </cell>
          <cell r="AK8">
            <v>0</v>
          </cell>
          <cell r="AL8">
            <v>0</v>
          </cell>
          <cell r="AM8">
            <v>0</v>
          </cell>
        </row>
        <row r="9">
          <cell r="A9">
            <v>208</v>
          </cell>
          <cell r="B9">
            <v>2</v>
          </cell>
          <cell r="C9" t="str">
            <v>総社市</v>
          </cell>
          <cell r="D9">
            <v>67460</v>
          </cell>
          <cell r="E9">
            <v>1</v>
          </cell>
          <cell r="G9">
            <v>66100</v>
          </cell>
          <cell r="H9">
            <v>65449</v>
          </cell>
          <cell r="M9">
            <v>0</v>
          </cell>
          <cell r="O9">
            <v>0</v>
          </cell>
          <cell r="P9">
            <v>0</v>
          </cell>
          <cell r="U9">
            <v>5</v>
          </cell>
          <cell r="W9">
            <v>3557</v>
          </cell>
          <cell r="X9">
            <v>1770</v>
          </cell>
          <cell r="Y9">
            <v>0</v>
          </cell>
          <cell r="AA9">
            <v>0</v>
          </cell>
          <cell r="AB9">
            <v>0</v>
          </cell>
          <cell r="AC9">
            <v>6</v>
          </cell>
          <cell r="AD9">
            <v>0</v>
          </cell>
          <cell r="AE9">
            <v>69657</v>
          </cell>
          <cell r="AF9">
            <v>67219</v>
          </cell>
          <cell r="AG9">
            <v>99.642751260005923</v>
          </cell>
          <cell r="AK9">
            <v>1</v>
          </cell>
          <cell r="AL9">
            <v>66</v>
          </cell>
          <cell r="AM9">
            <v>47</v>
          </cell>
        </row>
        <row r="10">
          <cell r="A10">
            <v>209</v>
          </cell>
          <cell r="B10">
            <v>2</v>
          </cell>
          <cell r="C10" t="str">
            <v>高梁市</v>
          </cell>
          <cell r="D10">
            <v>30585</v>
          </cell>
          <cell r="E10">
            <v>1</v>
          </cell>
          <cell r="G10">
            <v>15470</v>
          </cell>
          <cell r="H10">
            <v>12221</v>
          </cell>
          <cell r="M10">
            <v>20</v>
          </cell>
          <cell r="O10">
            <v>22332</v>
          </cell>
          <cell r="P10">
            <v>16522</v>
          </cell>
          <cell r="U10">
            <v>0</v>
          </cell>
          <cell r="W10">
            <v>0</v>
          </cell>
          <cell r="X10">
            <v>0</v>
          </cell>
          <cell r="Y10">
            <v>0</v>
          </cell>
          <cell r="AA10">
            <v>0</v>
          </cell>
          <cell r="AB10">
            <v>0</v>
          </cell>
          <cell r="AC10">
            <v>21</v>
          </cell>
          <cell r="AD10">
            <v>0</v>
          </cell>
          <cell r="AE10">
            <v>37802</v>
          </cell>
          <cell r="AF10">
            <v>28743</v>
          </cell>
          <cell r="AG10">
            <v>93.977439921530163</v>
          </cell>
          <cell r="AH10">
            <v>1</v>
          </cell>
          <cell r="AI10">
            <v>82</v>
          </cell>
          <cell r="AJ10">
            <v>11</v>
          </cell>
        </row>
        <row r="11">
          <cell r="A11">
            <v>210</v>
          </cell>
          <cell r="B11">
            <v>2</v>
          </cell>
          <cell r="C11" t="str">
            <v>新見市</v>
          </cell>
          <cell r="D11">
            <v>29169</v>
          </cell>
          <cell r="E11">
            <v>1</v>
          </cell>
          <cell r="G11">
            <v>13750</v>
          </cell>
          <cell r="H11">
            <v>12474</v>
          </cell>
          <cell r="M11">
            <v>27</v>
          </cell>
          <cell r="O11">
            <v>21053</v>
          </cell>
          <cell r="P11">
            <v>15030</v>
          </cell>
          <cell r="U11">
            <v>3</v>
          </cell>
          <cell r="W11">
            <v>1397</v>
          </cell>
          <cell r="X11">
            <v>369</v>
          </cell>
          <cell r="Y11">
            <v>0</v>
          </cell>
          <cell r="AA11">
            <v>0</v>
          </cell>
          <cell r="AB11">
            <v>0</v>
          </cell>
          <cell r="AC11">
            <v>31</v>
          </cell>
          <cell r="AD11">
            <v>0</v>
          </cell>
          <cell r="AE11">
            <v>36200</v>
          </cell>
          <cell r="AF11">
            <v>27873</v>
          </cell>
          <cell r="AG11">
            <v>95.556926874421478</v>
          </cell>
          <cell r="AH11">
            <v>0</v>
          </cell>
          <cell r="AI11">
            <v>0</v>
          </cell>
          <cell r="AJ11">
            <v>0</v>
          </cell>
          <cell r="AK11">
            <v>0</v>
          </cell>
          <cell r="AL11">
            <v>0</v>
          </cell>
          <cell r="AM11">
            <v>0</v>
          </cell>
        </row>
        <row r="12">
          <cell r="A12">
            <v>211</v>
          </cell>
          <cell r="B12">
            <v>2</v>
          </cell>
          <cell r="C12" t="str">
            <v>備前市</v>
          </cell>
          <cell r="D12">
            <v>33674</v>
          </cell>
          <cell r="E12">
            <v>1</v>
          </cell>
          <cell r="G12">
            <v>31100</v>
          </cell>
          <cell r="H12">
            <v>33398</v>
          </cell>
          <cell r="M12">
            <v>0</v>
          </cell>
          <cell r="O12">
            <v>0</v>
          </cell>
          <cell r="P12">
            <v>0</v>
          </cell>
          <cell r="U12">
            <v>0</v>
          </cell>
          <cell r="W12">
            <v>0</v>
          </cell>
          <cell r="X12">
            <v>0</v>
          </cell>
          <cell r="Y12">
            <v>0</v>
          </cell>
          <cell r="AA12">
            <v>0</v>
          </cell>
          <cell r="AB12">
            <v>0</v>
          </cell>
          <cell r="AC12">
            <v>1</v>
          </cell>
          <cell r="AD12">
            <v>0</v>
          </cell>
          <cell r="AE12">
            <v>31100</v>
          </cell>
          <cell r="AF12">
            <v>33398</v>
          </cell>
          <cell r="AG12">
            <v>99.180376551642212</v>
          </cell>
          <cell r="AH12">
            <v>4</v>
          </cell>
          <cell r="AI12">
            <v>296</v>
          </cell>
          <cell r="AJ12">
            <v>222</v>
          </cell>
          <cell r="AK12">
            <v>1</v>
          </cell>
          <cell r="AL12">
            <v>100</v>
          </cell>
          <cell r="AM12">
            <v>10</v>
          </cell>
        </row>
        <row r="13">
          <cell r="A13">
            <v>212</v>
          </cell>
          <cell r="B13">
            <v>2</v>
          </cell>
          <cell r="C13" t="str">
            <v>瀬戸内市</v>
          </cell>
          <cell r="D13">
            <v>36260</v>
          </cell>
          <cell r="E13">
            <v>1</v>
          </cell>
          <cell r="G13">
            <v>38200</v>
          </cell>
          <cell r="H13">
            <v>36201</v>
          </cell>
          <cell r="M13">
            <v>0</v>
          </cell>
          <cell r="O13">
            <v>0</v>
          </cell>
          <cell r="P13">
            <v>0</v>
          </cell>
          <cell r="U13">
            <v>0</v>
          </cell>
          <cell r="W13">
            <v>0</v>
          </cell>
          <cell r="X13">
            <v>0</v>
          </cell>
          <cell r="Y13">
            <v>2</v>
          </cell>
          <cell r="AA13">
            <v>1175</v>
          </cell>
          <cell r="AB13">
            <v>725</v>
          </cell>
          <cell r="AC13">
            <v>3</v>
          </cell>
          <cell r="AD13">
            <v>0</v>
          </cell>
          <cell r="AE13">
            <v>38200</v>
          </cell>
          <cell r="AF13">
            <v>36201</v>
          </cell>
          <cell r="AG13">
            <v>99.837286265857699</v>
          </cell>
          <cell r="AH13">
            <v>0</v>
          </cell>
          <cell r="AI13">
            <v>0</v>
          </cell>
          <cell r="AJ13">
            <v>0</v>
          </cell>
          <cell r="AK13">
            <v>0</v>
          </cell>
          <cell r="AL13">
            <v>0</v>
          </cell>
          <cell r="AM13">
            <v>0</v>
          </cell>
        </row>
        <row r="14">
          <cell r="A14">
            <v>213</v>
          </cell>
          <cell r="B14">
            <v>2</v>
          </cell>
          <cell r="C14" t="str">
            <v>赤磐市</v>
          </cell>
          <cell r="D14">
            <v>42751</v>
          </cell>
          <cell r="E14">
            <v>1</v>
          </cell>
          <cell r="G14">
            <v>47650</v>
          </cell>
          <cell r="H14">
            <v>42315</v>
          </cell>
          <cell r="M14">
            <v>0</v>
          </cell>
          <cell r="O14">
            <v>0</v>
          </cell>
          <cell r="P14">
            <v>0</v>
          </cell>
          <cell r="U14">
            <v>1</v>
          </cell>
          <cell r="W14">
            <v>330</v>
          </cell>
          <cell r="X14">
            <v>107</v>
          </cell>
          <cell r="Y14">
            <v>0</v>
          </cell>
          <cell r="AA14">
            <v>0</v>
          </cell>
          <cell r="AB14">
            <v>0</v>
          </cell>
          <cell r="AC14">
            <v>2</v>
          </cell>
          <cell r="AD14">
            <v>0</v>
          </cell>
          <cell r="AE14">
            <v>47980</v>
          </cell>
          <cell r="AF14">
            <v>42422</v>
          </cell>
          <cell r="AG14">
            <v>99.230427358424365</v>
          </cell>
          <cell r="AH14">
            <v>0</v>
          </cell>
          <cell r="AI14">
            <v>0</v>
          </cell>
          <cell r="AJ14">
            <v>0</v>
          </cell>
          <cell r="AK14">
            <v>0</v>
          </cell>
          <cell r="AL14">
            <v>0</v>
          </cell>
          <cell r="AM14">
            <v>0</v>
          </cell>
        </row>
        <row r="15">
          <cell r="A15">
            <v>214</v>
          </cell>
          <cell r="B15">
            <v>2</v>
          </cell>
          <cell r="C15" t="str">
            <v>真庭市</v>
          </cell>
          <cell r="D15">
            <v>44265</v>
          </cell>
          <cell r="E15">
            <v>1</v>
          </cell>
          <cell r="G15">
            <v>20281</v>
          </cell>
          <cell r="H15">
            <v>20021</v>
          </cell>
          <cell r="M15">
            <v>18</v>
          </cell>
          <cell r="O15">
            <v>26340</v>
          </cell>
          <cell r="P15">
            <v>19895</v>
          </cell>
          <cell r="U15">
            <v>7</v>
          </cell>
          <cell r="W15">
            <v>2633</v>
          </cell>
          <cell r="X15">
            <v>125</v>
          </cell>
          <cell r="Y15">
            <v>3</v>
          </cell>
          <cell r="AA15">
            <v>19900</v>
          </cell>
          <cell r="AB15">
            <v>0</v>
          </cell>
          <cell r="AC15">
            <v>29</v>
          </cell>
          <cell r="AD15">
            <v>0</v>
          </cell>
          <cell r="AE15">
            <v>49473</v>
          </cell>
          <cell r="AF15">
            <v>40188</v>
          </cell>
          <cell r="AG15">
            <v>90.78956286004744</v>
          </cell>
          <cell r="AH15">
            <v>9</v>
          </cell>
          <cell r="AI15">
            <v>578</v>
          </cell>
          <cell r="AJ15">
            <v>321</v>
          </cell>
        </row>
        <row r="16">
          <cell r="A16">
            <v>215</v>
          </cell>
          <cell r="B16">
            <v>2</v>
          </cell>
          <cell r="C16" t="str">
            <v>美作市</v>
          </cell>
          <cell r="D16">
            <v>26697</v>
          </cell>
          <cell r="E16">
            <v>1</v>
          </cell>
          <cell r="G16">
            <v>35000</v>
          </cell>
          <cell r="H16">
            <v>19451</v>
          </cell>
          <cell r="M16">
            <v>3</v>
          </cell>
          <cell r="O16">
            <v>9283</v>
          </cell>
          <cell r="P16">
            <v>7105</v>
          </cell>
          <cell r="U16">
            <v>0</v>
          </cell>
          <cell r="W16">
            <v>0</v>
          </cell>
          <cell r="X16">
            <v>0</v>
          </cell>
          <cell r="Y16">
            <v>0</v>
          </cell>
          <cell r="AA16">
            <v>0</v>
          </cell>
          <cell r="AB16">
            <v>0</v>
          </cell>
          <cell r="AC16">
            <v>4</v>
          </cell>
          <cell r="AD16">
            <v>0</v>
          </cell>
          <cell r="AE16">
            <v>44283</v>
          </cell>
          <cell r="AF16">
            <v>26556</v>
          </cell>
          <cell r="AG16">
            <v>99.471850769749409</v>
          </cell>
          <cell r="AH16">
            <v>0</v>
          </cell>
          <cell r="AI16">
            <v>0</v>
          </cell>
          <cell r="AJ16">
            <v>0</v>
          </cell>
          <cell r="AK16">
            <v>0</v>
          </cell>
          <cell r="AL16">
            <v>0</v>
          </cell>
          <cell r="AM16">
            <v>0</v>
          </cell>
        </row>
        <row r="17">
          <cell r="A17">
            <v>216</v>
          </cell>
          <cell r="B17">
            <v>2</v>
          </cell>
          <cell r="C17" t="str">
            <v>浅口市</v>
          </cell>
          <cell r="D17">
            <v>33448</v>
          </cell>
          <cell r="E17">
            <v>1</v>
          </cell>
          <cell r="G17">
            <v>45000</v>
          </cell>
          <cell r="H17">
            <v>32452</v>
          </cell>
          <cell r="M17">
            <v>0</v>
          </cell>
          <cell r="O17">
            <v>0</v>
          </cell>
          <cell r="P17">
            <v>0</v>
          </cell>
          <cell r="U17">
            <v>1</v>
          </cell>
          <cell r="W17">
            <v>500</v>
          </cell>
          <cell r="X17">
            <v>90</v>
          </cell>
          <cell r="Y17">
            <v>0</v>
          </cell>
          <cell r="AA17">
            <v>0</v>
          </cell>
          <cell r="AB17">
            <v>0</v>
          </cell>
          <cell r="AC17">
            <v>2</v>
          </cell>
          <cell r="AD17">
            <v>0</v>
          </cell>
          <cell r="AE17">
            <v>45500</v>
          </cell>
          <cell r="AF17">
            <v>32542</v>
          </cell>
          <cell r="AG17">
            <v>97.291317866539103</v>
          </cell>
          <cell r="AH17">
            <v>0</v>
          </cell>
          <cell r="AI17">
            <v>0</v>
          </cell>
          <cell r="AJ17">
            <v>0</v>
          </cell>
          <cell r="AK17">
            <v>0</v>
          </cell>
          <cell r="AL17">
            <v>0</v>
          </cell>
          <cell r="AM17">
            <v>0</v>
          </cell>
        </row>
        <row r="18">
          <cell r="A18">
            <v>346</v>
          </cell>
          <cell r="B18">
            <v>3</v>
          </cell>
          <cell r="C18" t="str">
            <v>和気町</v>
          </cell>
          <cell r="D18">
            <v>13947</v>
          </cell>
          <cell r="E18">
            <v>2</v>
          </cell>
          <cell r="F18">
            <v>1</v>
          </cell>
          <cell r="G18">
            <v>5200</v>
          </cell>
          <cell r="H18">
            <v>4940</v>
          </cell>
          <cell r="M18">
            <v>8</v>
          </cell>
          <cell r="O18">
            <v>11710</v>
          </cell>
          <cell r="P18">
            <v>8469</v>
          </cell>
          <cell r="U18">
            <v>1</v>
          </cell>
          <cell r="W18">
            <v>0</v>
          </cell>
          <cell r="X18">
            <v>0</v>
          </cell>
          <cell r="Y18">
            <v>0</v>
          </cell>
          <cell r="AA18">
            <v>0</v>
          </cell>
          <cell r="AB18">
            <v>0</v>
          </cell>
          <cell r="AC18">
            <v>11</v>
          </cell>
          <cell r="AD18">
            <v>1</v>
          </cell>
          <cell r="AE18">
            <v>16910</v>
          </cell>
          <cell r="AF18">
            <v>13409</v>
          </cell>
          <cell r="AG18">
            <v>96.142539614253963</v>
          </cell>
          <cell r="AH18">
            <v>1</v>
          </cell>
          <cell r="AI18">
            <v>82</v>
          </cell>
          <cell r="AJ18">
            <v>53</v>
          </cell>
        </row>
        <row r="19">
          <cell r="A19">
            <v>423</v>
          </cell>
          <cell r="B19">
            <v>3</v>
          </cell>
          <cell r="C19" t="str">
            <v>早島町</v>
          </cell>
          <cell r="D19">
            <v>12353</v>
          </cell>
          <cell r="E19">
            <v>1</v>
          </cell>
          <cell r="G19">
            <v>14000</v>
          </cell>
          <cell r="H19">
            <v>12353</v>
          </cell>
          <cell r="M19">
            <v>0</v>
          </cell>
          <cell r="O19">
            <v>0</v>
          </cell>
          <cell r="P19">
            <v>0</v>
          </cell>
          <cell r="U19">
            <v>0</v>
          </cell>
          <cell r="W19">
            <v>0</v>
          </cell>
          <cell r="X19">
            <v>0</v>
          </cell>
          <cell r="Y19">
            <v>0</v>
          </cell>
          <cell r="AA19">
            <v>0</v>
          </cell>
          <cell r="AB19">
            <v>0</v>
          </cell>
          <cell r="AC19">
            <v>1</v>
          </cell>
          <cell r="AD19">
            <v>0</v>
          </cell>
          <cell r="AE19">
            <v>14000</v>
          </cell>
          <cell r="AF19">
            <v>12353</v>
          </cell>
          <cell r="AG19">
            <v>100</v>
          </cell>
          <cell r="AH19">
            <v>0</v>
          </cell>
          <cell r="AI19">
            <v>0</v>
          </cell>
          <cell r="AJ19">
            <v>0</v>
          </cell>
          <cell r="AK19">
            <v>0</v>
          </cell>
          <cell r="AL19">
            <v>0</v>
          </cell>
          <cell r="AM19">
            <v>0</v>
          </cell>
        </row>
        <row r="20">
          <cell r="A20">
            <v>445</v>
          </cell>
          <cell r="B20">
            <v>3</v>
          </cell>
          <cell r="C20" t="str">
            <v>里庄町</v>
          </cell>
          <cell r="D20">
            <v>11006</v>
          </cell>
          <cell r="E20">
            <v>1</v>
          </cell>
          <cell r="G20">
            <v>11200</v>
          </cell>
          <cell r="H20">
            <v>10497</v>
          </cell>
          <cell r="M20">
            <v>0</v>
          </cell>
          <cell r="O20">
            <v>0</v>
          </cell>
          <cell r="P20">
            <v>0</v>
          </cell>
          <cell r="U20">
            <v>0</v>
          </cell>
          <cell r="W20">
            <v>0</v>
          </cell>
          <cell r="X20">
            <v>0</v>
          </cell>
          <cell r="Y20">
            <v>0</v>
          </cell>
          <cell r="AA20">
            <v>0</v>
          </cell>
          <cell r="AB20">
            <v>0</v>
          </cell>
          <cell r="AC20">
            <v>1</v>
          </cell>
          <cell r="AD20">
            <v>0</v>
          </cell>
          <cell r="AE20">
            <v>11200</v>
          </cell>
          <cell r="AF20">
            <v>10497</v>
          </cell>
          <cell r="AG20">
            <v>95.375249863710692</v>
          </cell>
          <cell r="AH20">
            <v>0</v>
          </cell>
          <cell r="AI20">
            <v>0</v>
          </cell>
          <cell r="AJ20">
            <v>0</v>
          </cell>
          <cell r="AK20">
            <v>0</v>
          </cell>
          <cell r="AL20">
            <v>0</v>
          </cell>
          <cell r="AM20">
            <v>0</v>
          </cell>
        </row>
        <row r="21">
          <cell r="A21">
            <v>461</v>
          </cell>
          <cell r="B21">
            <v>3</v>
          </cell>
          <cell r="C21" t="str">
            <v>矢掛町</v>
          </cell>
          <cell r="D21">
            <v>13710</v>
          </cell>
          <cell r="E21">
            <v>1</v>
          </cell>
          <cell r="G21">
            <v>17500</v>
          </cell>
          <cell r="H21">
            <v>13638</v>
          </cell>
          <cell r="M21">
            <v>0</v>
          </cell>
          <cell r="O21">
            <v>0</v>
          </cell>
          <cell r="P21">
            <v>0</v>
          </cell>
          <cell r="U21">
            <v>0</v>
          </cell>
          <cell r="W21">
            <v>0</v>
          </cell>
          <cell r="X21">
            <v>0</v>
          </cell>
          <cell r="Y21">
            <v>0</v>
          </cell>
          <cell r="AA21">
            <v>0</v>
          </cell>
          <cell r="AB21">
            <v>0</v>
          </cell>
          <cell r="AC21">
            <v>1</v>
          </cell>
          <cell r="AD21">
            <v>0</v>
          </cell>
          <cell r="AE21">
            <v>17500</v>
          </cell>
          <cell r="AF21">
            <v>13638</v>
          </cell>
          <cell r="AG21">
            <v>99.474835886214436</v>
          </cell>
          <cell r="AH21">
            <v>0</v>
          </cell>
          <cell r="AI21">
            <v>0</v>
          </cell>
          <cell r="AJ21">
            <v>0</v>
          </cell>
          <cell r="AK21">
            <v>0</v>
          </cell>
          <cell r="AL21">
            <v>0</v>
          </cell>
          <cell r="AM21">
            <v>0</v>
          </cell>
        </row>
        <row r="22">
          <cell r="A22">
            <v>586</v>
          </cell>
          <cell r="B22">
            <v>4</v>
          </cell>
          <cell r="C22" t="str">
            <v>新庄村</v>
          </cell>
          <cell r="D22">
            <v>853</v>
          </cell>
          <cell r="E22">
            <v>0</v>
          </cell>
          <cell r="G22">
            <v>0</v>
          </cell>
          <cell r="H22">
            <v>0</v>
          </cell>
          <cell r="M22">
            <v>1</v>
          </cell>
          <cell r="O22">
            <v>1000</v>
          </cell>
          <cell r="P22">
            <v>828</v>
          </cell>
          <cell r="U22">
            <v>0</v>
          </cell>
          <cell r="W22">
            <v>0</v>
          </cell>
          <cell r="X22">
            <v>0</v>
          </cell>
          <cell r="Y22">
            <v>0</v>
          </cell>
          <cell r="AA22">
            <v>0</v>
          </cell>
          <cell r="AB22">
            <v>0</v>
          </cell>
          <cell r="AC22">
            <v>1</v>
          </cell>
          <cell r="AD22">
            <v>0</v>
          </cell>
          <cell r="AE22">
            <v>1000</v>
          </cell>
          <cell r="AF22">
            <v>828</v>
          </cell>
          <cell r="AG22">
            <v>97.069167643610783</v>
          </cell>
          <cell r="AH22">
            <v>1</v>
          </cell>
          <cell r="AI22">
            <v>270</v>
          </cell>
          <cell r="AJ22">
            <v>84</v>
          </cell>
        </row>
        <row r="23">
          <cell r="A23">
            <v>606</v>
          </cell>
          <cell r="B23">
            <v>3</v>
          </cell>
          <cell r="C23" t="str">
            <v>鏡野町</v>
          </cell>
          <cell r="D23">
            <v>12306</v>
          </cell>
          <cell r="E23">
            <v>1</v>
          </cell>
          <cell r="G23">
            <v>9350</v>
          </cell>
          <cell r="H23">
            <v>9056</v>
          </cell>
          <cell r="M23">
            <v>6</v>
          </cell>
          <cell r="O23">
            <v>4834</v>
          </cell>
          <cell r="P23">
            <v>3211</v>
          </cell>
          <cell r="U23">
            <v>1</v>
          </cell>
          <cell r="W23">
            <v>76</v>
          </cell>
          <cell r="X23">
            <v>39</v>
          </cell>
          <cell r="Y23">
            <v>0</v>
          </cell>
          <cell r="AA23">
            <v>0</v>
          </cell>
          <cell r="AB23">
            <v>0</v>
          </cell>
          <cell r="AC23">
            <v>8</v>
          </cell>
          <cell r="AD23">
            <v>0</v>
          </cell>
          <cell r="AE23">
            <v>14260</v>
          </cell>
          <cell r="AF23">
            <v>12306</v>
          </cell>
          <cell r="AG23">
            <v>100</v>
          </cell>
          <cell r="AK23">
            <v>3</v>
          </cell>
          <cell r="AL23">
            <v>207</v>
          </cell>
          <cell r="AM23">
            <v>79</v>
          </cell>
        </row>
        <row r="24">
          <cell r="A24">
            <v>622</v>
          </cell>
          <cell r="B24">
            <v>3</v>
          </cell>
          <cell r="C24" t="str">
            <v>勝央町</v>
          </cell>
          <cell r="D24">
            <v>11000</v>
          </cell>
          <cell r="E24">
            <v>1</v>
          </cell>
          <cell r="G24">
            <v>12900</v>
          </cell>
          <cell r="H24">
            <v>11000</v>
          </cell>
          <cell r="M24">
            <v>0</v>
          </cell>
          <cell r="O24">
            <v>0</v>
          </cell>
          <cell r="P24">
            <v>0</v>
          </cell>
          <cell r="U24">
            <v>0</v>
          </cell>
          <cell r="W24">
            <v>0</v>
          </cell>
          <cell r="X24">
            <v>0</v>
          </cell>
          <cell r="Y24">
            <v>1</v>
          </cell>
          <cell r="AA24">
            <v>0</v>
          </cell>
          <cell r="AB24">
            <v>0</v>
          </cell>
          <cell r="AC24">
            <v>2</v>
          </cell>
          <cell r="AD24">
            <v>0</v>
          </cell>
          <cell r="AE24">
            <v>12900</v>
          </cell>
          <cell r="AF24">
            <v>11000</v>
          </cell>
          <cell r="AG24">
            <v>100</v>
          </cell>
          <cell r="AH24">
            <v>0</v>
          </cell>
          <cell r="AI24">
            <v>0</v>
          </cell>
          <cell r="AJ24">
            <v>0</v>
          </cell>
          <cell r="AK24">
            <v>0</v>
          </cell>
          <cell r="AL24">
            <v>0</v>
          </cell>
          <cell r="AM24">
            <v>0</v>
          </cell>
        </row>
        <row r="25">
          <cell r="A25">
            <v>623</v>
          </cell>
          <cell r="B25">
            <v>3</v>
          </cell>
          <cell r="C25" t="str">
            <v>奈義町</v>
          </cell>
          <cell r="D25">
            <v>5614</v>
          </cell>
          <cell r="E25">
            <v>1</v>
          </cell>
          <cell r="G25">
            <v>8000</v>
          </cell>
          <cell r="H25">
            <v>5614</v>
          </cell>
          <cell r="M25">
            <v>0</v>
          </cell>
          <cell r="O25">
            <v>0</v>
          </cell>
          <cell r="P25">
            <v>0</v>
          </cell>
          <cell r="U25">
            <v>0</v>
          </cell>
          <cell r="W25">
            <v>0</v>
          </cell>
          <cell r="X25">
            <v>0</v>
          </cell>
          <cell r="Y25">
            <v>1</v>
          </cell>
          <cell r="AA25">
            <v>0</v>
          </cell>
          <cell r="AB25">
            <v>0</v>
          </cell>
          <cell r="AC25">
            <v>2</v>
          </cell>
          <cell r="AD25">
            <v>0</v>
          </cell>
          <cell r="AE25">
            <v>8000</v>
          </cell>
          <cell r="AF25">
            <v>5614</v>
          </cell>
          <cell r="AG25">
            <v>100</v>
          </cell>
          <cell r="AH25">
            <v>0</v>
          </cell>
          <cell r="AI25">
            <v>0</v>
          </cell>
          <cell r="AJ25">
            <v>0</v>
          </cell>
          <cell r="AK25">
            <v>0</v>
          </cell>
          <cell r="AL25">
            <v>0</v>
          </cell>
          <cell r="AM25">
            <v>0</v>
          </cell>
        </row>
        <row r="26">
          <cell r="A26">
            <v>643</v>
          </cell>
          <cell r="B26">
            <v>4</v>
          </cell>
          <cell r="C26" t="str">
            <v>西粟倉村</v>
          </cell>
          <cell r="D26">
            <v>1422</v>
          </cell>
          <cell r="E26">
            <v>0</v>
          </cell>
          <cell r="G26">
            <v>0</v>
          </cell>
          <cell r="H26">
            <v>0</v>
          </cell>
          <cell r="M26">
            <v>1</v>
          </cell>
          <cell r="O26">
            <v>1600</v>
          </cell>
          <cell r="P26">
            <v>1422</v>
          </cell>
          <cell r="U26">
            <v>0</v>
          </cell>
          <cell r="W26">
            <v>0</v>
          </cell>
          <cell r="X26">
            <v>0</v>
          </cell>
          <cell r="Y26">
            <v>0</v>
          </cell>
          <cell r="AA26">
            <v>0</v>
          </cell>
          <cell r="AB26">
            <v>0</v>
          </cell>
          <cell r="AC26">
            <v>1</v>
          </cell>
          <cell r="AD26">
            <v>0</v>
          </cell>
          <cell r="AE26">
            <v>1600</v>
          </cell>
          <cell r="AF26">
            <v>1422</v>
          </cell>
          <cell r="AG26">
            <v>100</v>
          </cell>
          <cell r="AH26">
            <v>0</v>
          </cell>
          <cell r="AI26">
            <v>0</v>
          </cell>
          <cell r="AJ26">
            <v>0</v>
          </cell>
          <cell r="AK26">
            <v>0</v>
          </cell>
          <cell r="AL26">
            <v>0</v>
          </cell>
          <cell r="AM26">
            <v>0</v>
          </cell>
        </row>
        <row r="27">
          <cell r="A27">
            <v>663</v>
          </cell>
          <cell r="B27">
            <v>3</v>
          </cell>
          <cell r="C27" t="str">
            <v>久米南町</v>
          </cell>
          <cell r="D27">
            <v>4695</v>
          </cell>
          <cell r="E27">
            <v>0</v>
          </cell>
          <cell r="G27">
            <v>0</v>
          </cell>
          <cell r="H27">
            <v>0</v>
          </cell>
          <cell r="M27">
            <v>2</v>
          </cell>
          <cell r="O27">
            <v>5695</v>
          </cell>
          <cell r="P27">
            <v>4497</v>
          </cell>
          <cell r="U27">
            <v>0</v>
          </cell>
          <cell r="W27">
            <v>0</v>
          </cell>
          <cell r="X27">
            <v>0</v>
          </cell>
          <cell r="Y27">
            <v>0</v>
          </cell>
          <cell r="AA27">
            <v>0</v>
          </cell>
          <cell r="AB27">
            <v>0</v>
          </cell>
          <cell r="AC27">
            <v>2</v>
          </cell>
          <cell r="AD27">
            <v>0</v>
          </cell>
          <cell r="AE27">
            <v>5695</v>
          </cell>
          <cell r="AF27">
            <v>4497</v>
          </cell>
          <cell r="AG27">
            <v>95.782747603833869</v>
          </cell>
          <cell r="AH27">
            <v>0</v>
          </cell>
          <cell r="AI27">
            <v>0</v>
          </cell>
          <cell r="AJ27">
            <v>0</v>
          </cell>
          <cell r="AK27">
            <v>0</v>
          </cell>
          <cell r="AL27">
            <v>0</v>
          </cell>
          <cell r="AM27">
            <v>0</v>
          </cell>
        </row>
        <row r="28">
          <cell r="A28">
            <v>666</v>
          </cell>
          <cell r="B28">
            <v>3</v>
          </cell>
          <cell r="C28" t="str">
            <v>美咲町</v>
          </cell>
          <cell r="D28">
            <v>13699</v>
          </cell>
          <cell r="E28">
            <v>1</v>
          </cell>
          <cell r="F28">
            <v>1</v>
          </cell>
          <cell r="G28">
            <v>219</v>
          </cell>
          <cell r="H28">
            <v>147</v>
          </cell>
          <cell r="M28">
            <v>11</v>
          </cell>
          <cell r="O28">
            <v>18449</v>
          </cell>
          <cell r="P28">
            <v>13181</v>
          </cell>
          <cell r="U28">
            <v>0</v>
          </cell>
          <cell r="W28">
            <v>0</v>
          </cell>
          <cell r="X28">
            <v>0</v>
          </cell>
          <cell r="Y28">
            <v>1</v>
          </cell>
          <cell r="AA28">
            <v>100</v>
          </cell>
          <cell r="AB28">
            <v>7</v>
          </cell>
          <cell r="AC28">
            <v>13</v>
          </cell>
          <cell r="AD28">
            <v>1</v>
          </cell>
          <cell r="AE28">
            <v>18668</v>
          </cell>
          <cell r="AF28">
            <v>13328</v>
          </cell>
          <cell r="AG28">
            <v>97.291773122125704</v>
          </cell>
          <cell r="AH28">
            <v>0</v>
          </cell>
          <cell r="AI28">
            <v>0</v>
          </cell>
          <cell r="AJ28">
            <v>0</v>
          </cell>
          <cell r="AK28">
            <v>0</v>
          </cell>
          <cell r="AL28">
            <v>0</v>
          </cell>
          <cell r="AM28">
            <v>0</v>
          </cell>
        </row>
        <row r="29">
          <cell r="A29">
            <v>681</v>
          </cell>
          <cell r="B29">
            <v>3</v>
          </cell>
          <cell r="C29" t="str">
            <v>吉備中央町</v>
          </cell>
          <cell r="D29">
            <v>11292</v>
          </cell>
          <cell r="E29">
            <v>1</v>
          </cell>
          <cell r="G29">
            <v>23000</v>
          </cell>
          <cell r="H29">
            <v>11239</v>
          </cell>
          <cell r="M29">
            <v>0</v>
          </cell>
          <cell r="O29">
            <v>0</v>
          </cell>
          <cell r="P29">
            <v>0</v>
          </cell>
          <cell r="U29">
            <v>0</v>
          </cell>
          <cell r="W29">
            <v>0</v>
          </cell>
          <cell r="X29">
            <v>0</v>
          </cell>
          <cell r="Y29">
            <v>0</v>
          </cell>
          <cell r="AA29">
            <v>0</v>
          </cell>
          <cell r="AB29">
            <v>0</v>
          </cell>
          <cell r="AC29">
            <v>1</v>
          </cell>
          <cell r="AD29">
            <v>0</v>
          </cell>
          <cell r="AE29">
            <v>23000</v>
          </cell>
          <cell r="AF29">
            <v>11239</v>
          </cell>
          <cell r="AG29">
            <v>99.530641161884532</v>
          </cell>
          <cell r="AH29">
            <v>0</v>
          </cell>
          <cell r="AI29">
            <v>0</v>
          </cell>
          <cell r="AJ29">
            <v>0</v>
          </cell>
          <cell r="AK29">
            <v>0</v>
          </cell>
          <cell r="AL29">
            <v>0</v>
          </cell>
          <cell r="AM29">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
      <sheetName val="7"/>
      <sheetName val="2"/>
      <sheetName val="1"/>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25"/>
      <sheetName val="（県・中核市合算）"/>
      <sheetName val="（県）"/>
      <sheetName val="（岡山市）"/>
      <sheetName val="（倉敷市）"/>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5"/>
    </sheetNames>
    <sheetDataSet>
      <sheetData sheetId="0">
        <row r="1">
          <cell r="C1">
            <v>47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dimension ref="B2:L36"/>
  <sheetViews>
    <sheetView showGridLines="0" tabSelected="1" zoomScaleNormal="100" zoomScaleSheetLayoutView="80" workbookViewId="0"/>
  </sheetViews>
  <sheetFormatPr defaultColWidth="10.625" defaultRowHeight="23.1" customHeight="1"/>
  <cols>
    <col min="1" max="1" width="2.625" style="2" customWidth="1"/>
    <col min="2" max="12" width="10.25" style="2" customWidth="1"/>
    <col min="13" max="16384" width="10.625" style="2"/>
  </cols>
  <sheetData>
    <row r="2" spans="2:11" ht="23.1" customHeight="1">
      <c r="B2" s="1" t="s">
        <v>0</v>
      </c>
    </row>
    <row r="3" spans="2:11" ht="23.1" customHeight="1" thickBot="1">
      <c r="C3" s="3"/>
      <c r="D3" s="3"/>
      <c r="E3" s="3"/>
      <c r="F3" s="4"/>
      <c r="G3" s="3"/>
      <c r="H3" s="4"/>
      <c r="I3" s="3"/>
      <c r="J3" s="842" t="s">
        <v>1</v>
      </c>
      <c r="K3" s="842"/>
    </row>
    <row r="4" spans="2:11" ht="23.1" customHeight="1">
      <c r="B4" s="5"/>
      <c r="C4" s="6"/>
      <c r="D4" s="843" t="s">
        <v>2</v>
      </c>
      <c r="E4" s="844"/>
      <c r="F4" s="847" t="s">
        <v>3</v>
      </c>
      <c r="G4" s="848"/>
      <c r="H4" s="844" t="s">
        <v>4</v>
      </c>
      <c r="I4" s="848"/>
      <c r="J4" s="847" t="s">
        <v>5</v>
      </c>
      <c r="K4" s="850"/>
    </row>
    <row r="5" spans="2:11" ht="23.1" customHeight="1">
      <c r="B5" s="7"/>
      <c r="C5" s="8"/>
      <c r="D5" s="845"/>
      <c r="E5" s="846"/>
      <c r="F5" s="845"/>
      <c r="G5" s="849"/>
      <c r="H5" s="846"/>
      <c r="I5" s="849"/>
      <c r="J5" s="845"/>
      <c r="K5" s="851"/>
    </row>
    <row r="6" spans="2:11" ht="23.1" customHeight="1">
      <c r="B6" s="836" t="s">
        <v>6</v>
      </c>
      <c r="C6" s="837"/>
      <c r="D6" s="838">
        <v>12</v>
      </c>
      <c r="E6" s="839"/>
      <c r="F6" s="838">
        <v>67</v>
      </c>
      <c r="G6" s="839"/>
      <c r="H6" s="838">
        <v>65</v>
      </c>
      <c r="I6" s="840"/>
      <c r="J6" s="838">
        <v>14</v>
      </c>
      <c r="K6" s="841"/>
    </row>
    <row r="7" spans="2:11" ht="23.1" customHeight="1">
      <c r="B7" s="857" t="s">
        <v>7</v>
      </c>
      <c r="C7" s="858"/>
      <c r="D7" s="859">
        <v>0</v>
      </c>
      <c r="E7" s="860"/>
      <c r="F7" s="861" t="s">
        <v>8</v>
      </c>
      <c r="G7" s="862"/>
      <c r="H7" s="861" t="s">
        <v>8</v>
      </c>
      <c r="I7" s="862"/>
      <c r="J7" s="859">
        <v>0</v>
      </c>
      <c r="K7" s="863"/>
    </row>
    <row r="8" spans="2:11" ht="6" customHeight="1" thickBot="1">
      <c r="B8" s="852"/>
      <c r="C8" s="853"/>
      <c r="D8" s="854"/>
      <c r="E8" s="855"/>
      <c r="F8" s="854"/>
      <c r="G8" s="855"/>
      <c r="H8" s="854"/>
      <c r="I8" s="855"/>
      <c r="J8" s="854"/>
      <c r="K8" s="856"/>
    </row>
    <row r="9" spans="2:11" ht="23.1" customHeight="1">
      <c r="B9" s="9" t="s">
        <v>9</v>
      </c>
      <c r="D9" s="10"/>
      <c r="E9" s="10"/>
      <c r="F9" s="10"/>
      <c r="G9" s="10"/>
      <c r="H9" s="10"/>
      <c r="I9" s="10"/>
      <c r="J9" s="10"/>
      <c r="K9" s="10"/>
    </row>
    <row r="10" spans="2:11" ht="23.1" customHeight="1">
      <c r="C10" s="11"/>
    </row>
    <row r="11" spans="2:11" ht="23.1" customHeight="1">
      <c r="C11" s="11"/>
    </row>
    <row r="12" spans="2:11" ht="23.1" customHeight="1">
      <c r="C12" s="11"/>
    </row>
    <row r="14" spans="2:11" ht="23.1" customHeight="1">
      <c r="B14" s="1" t="s">
        <v>10</v>
      </c>
    </row>
    <row r="15" spans="2:11" ht="23.1" customHeight="1" thickBot="1">
      <c r="C15" s="3"/>
      <c r="D15" s="3"/>
      <c r="E15" s="3"/>
      <c r="F15" s="4"/>
      <c r="G15" s="3"/>
      <c r="H15" s="4"/>
      <c r="I15" s="842" t="s">
        <v>1</v>
      </c>
      <c r="J15" s="842"/>
      <c r="K15" s="12"/>
    </row>
    <row r="16" spans="2:11" ht="33" customHeight="1">
      <c r="B16" s="866" t="s">
        <v>11</v>
      </c>
      <c r="C16" s="867"/>
      <c r="D16" s="867"/>
      <c r="E16" s="867"/>
      <c r="F16" s="867"/>
      <c r="G16" s="867"/>
      <c r="H16" s="867"/>
      <c r="I16" s="868" t="s">
        <v>12</v>
      </c>
      <c r="J16" s="871" t="s">
        <v>13</v>
      </c>
      <c r="K16" s="13"/>
    </row>
    <row r="17" spans="2:12" ht="31.5" customHeight="1">
      <c r="B17" s="874" t="s">
        <v>14</v>
      </c>
      <c r="C17" s="875"/>
      <c r="D17" s="875"/>
      <c r="E17" s="875"/>
      <c r="F17" s="875"/>
      <c r="G17" s="876"/>
      <c r="H17" s="877" t="s">
        <v>15</v>
      </c>
      <c r="I17" s="869"/>
      <c r="J17" s="872"/>
      <c r="K17" s="13"/>
    </row>
    <row r="18" spans="2:12" ht="31.5" customHeight="1">
      <c r="B18" s="14" t="s">
        <v>16</v>
      </c>
      <c r="C18" s="15" t="s">
        <v>17</v>
      </c>
      <c r="D18" s="15" t="s">
        <v>18</v>
      </c>
      <c r="E18" s="15" t="s">
        <v>19</v>
      </c>
      <c r="F18" s="15" t="s">
        <v>20</v>
      </c>
      <c r="G18" s="15" t="s">
        <v>21</v>
      </c>
      <c r="H18" s="870"/>
      <c r="I18" s="870"/>
      <c r="J18" s="873"/>
      <c r="K18" s="13"/>
    </row>
    <row r="19" spans="2:12" ht="37.5" customHeight="1">
      <c r="B19" s="878">
        <v>630</v>
      </c>
      <c r="C19" s="864">
        <v>192</v>
      </c>
      <c r="D19" s="880">
        <v>2414</v>
      </c>
      <c r="E19" s="864">
        <v>94</v>
      </c>
      <c r="F19" s="864">
        <v>32</v>
      </c>
      <c r="G19" s="864">
        <v>121</v>
      </c>
      <c r="H19" s="888">
        <v>3541</v>
      </c>
      <c r="I19" s="890">
        <v>138</v>
      </c>
      <c r="J19" s="892">
        <v>0</v>
      </c>
      <c r="K19" s="16"/>
    </row>
    <row r="20" spans="2:12" ht="37.5" customHeight="1" thickBot="1">
      <c r="B20" s="879"/>
      <c r="C20" s="865"/>
      <c r="D20" s="881"/>
      <c r="E20" s="865"/>
      <c r="F20" s="865"/>
      <c r="G20" s="865"/>
      <c r="H20" s="889"/>
      <c r="I20" s="891"/>
      <c r="J20" s="893"/>
      <c r="K20" s="16"/>
    </row>
    <row r="21" spans="2:12" ht="23.1" customHeight="1">
      <c r="B21" s="9" t="s">
        <v>9</v>
      </c>
      <c r="D21" s="10"/>
      <c r="E21" s="10"/>
      <c r="F21" s="10"/>
      <c r="G21" s="10"/>
      <c r="H21" s="10"/>
      <c r="I21" s="10"/>
      <c r="J21" s="10"/>
      <c r="K21" s="10"/>
    </row>
    <row r="26" spans="2:12" ht="23.1" customHeight="1">
      <c r="B26" s="1" t="s">
        <v>22</v>
      </c>
    </row>
    <row r="27" spans="2:12" ht="24" customHeight="1" thickBot="1">
      <c r="K27" s="842" t="s">
        <v>1</v>
      </c>
      <c r="L27" s="842"/>
    </row>
    <row r="28" spans="2:12" ht="10.5" customHeight="1">
      <c r="B28" s="882"/>
      <c r="C28" s="868" t="s">
        <v>23</v>
      </c>
      <c r="D28" s="868" t="s">
        <v>24</v>
      </c>
      <c r="E28" s="868" t="s">
        <v>25</v>
      </c>
      <c r="F28" s="868" t="s">
        <v>26</v>
      </c>
      <c r="G28" s="844" t="s">
        <v>27</v>
      </c>
      <c r="H28" s="843" t="s">
        <v>28</v>
      </c>
      <c r="I28" s="886"/>
      <c r="J28" s="847" t="s">
        <v>29</v>
      </c>
      <c r="K28" s="17"/>
      <c r="L28" s="18"/>
    </row>
    <row r="29" spans="2:12" ht="27.95" customHeight="1">
      <c r="B29" s="883"/>
      <c r="C29" s="869"/>
      <c r="D29" s="869"/>
      <c r="E29" s="869"/>
      <c r="F29" s="869"/>
      <c r="G29" s="885"/>
      <c r="H29" s="887"/>
      <c r="I29" s="876"/>
      <c r="J29" s="869"/>
      <c r="K29" s="19" t="s">
        <v>30</v>
      </c>
      <c r="L29" s="20" t="s">
        <v>31</v>
      </c>
    </row>
    <row r="30" spans="2:12" ht="23.1" customHeight="1">
      <c r="B30" s="884"/>
      <c r="C30" s="870"/>
      <c r="D30" s="870"/>
      <c r="E30" s="870"/>
      <c r="F30" s="870"/>
      <c r="G30" s="846"/>
      <c r="H30" s="15" t="s">
        <v>32</v>
      </c>
      <c r="I30" s="15" t="s">
        <v>33</v>
      </c>
      <c r="J30" s="870"/>
      <c r="K30" s="21" t="s">
        <v>34</v>
      </c>
      <c r="L30" s="22" t="s">
        <v>35</v>
      </c>
    </row>
    <row r="31" spans="2:12" ht="37.5" customHeight="1">
      <c r="B31" s="23" t="s">
        <v>36</v>
      </c>
      <c r="C31" s="24">
        <f t="shared" ref="C31:L31" si="0">SUM(C32:C34)</f>
        <v>15207</v>
      </c>
      <c r="D31" s="24">
        <f t="shared" si="0"/>
        <v>1756</v>
      </c>
      <c r="E31" s="24">
        <f t="shared" si="0"/>
        <v>242</v>
      </c>
      <c r="F31" s="24">
        <f t="shared" si="0"/>
        <v>184</v>
      </c>
      <c r="G31" s="24">
        <f t="shared" si="0"/>
        <v>243</v>
      </c>
      <c r="H31" s="24">
        <f t="shared" si="0"/>
        <v>269</v>
      </c>
      <c r="I31" s="24">
        <f t="shared" si="0"/>
        <v>269</v>
      </c>
      <c r="J31" s="24">
        <f t="shared" si="0"/>
        <v>16778</v>
      </c>
      <c r="K31" s="24">
        <f t="shared" si="0"/>
        <v>895</v>
      </c>
      <c r="L31" s="25">
        <f t="shared" si="0"/>
        <v>5937</v>
      </c>
    </row>
    <row r="32" spans="2:12" ht="37.5" customHeight="1">
      <c r="B32" s="26" t="s">
        <v>37</v>
      </c>
      <c r="C32" s="27">
        <v>1462</v>
      </c>
      <c r="D32" s="27">
        <v>130</v>
      </c>
      <c r="E32" s="27">
        <v>14</v>
      </c>
      <c r="F32" s="27">
        <v>9</v>
      </c>
      <c r="G32" s="27">
        <v>76</v>
      </c>
      <c r="H32" s="27">
        <v>52</v>
      </c>
      <c r="I32" s="27">
        <v>29</v>
      </c>
      <c r="J32" s="28">
        <v>1544</v>
      </c>
      <c r="K32" s="29">
        <v>115</v>
      </c>
      <c r="L32" s="25">
        <v>538</v>
      </c>
    </row>
    <row r="33" spans="2:12" ht="37.5" customHeight="1">
      <c r="B33" s="26" t="s">
        <v>38</v>
      </c>
      <c r="C33" s="27">
        <v>9734</v>
      </c>
      <c r="D33" s="27">
        <v>938</v>
      </c>
      <c r="E33" s="30">
        <v>133</v>
      </c>
      <c r="F33" s="27">
        <v>104</v>
      </c>
      <c r="G33" s="27">
        <v>151</v>
      </c>
      <c r="H33" s="27">
        <v>167</v>
      </c>
      <c r="I33" s="30">
        <v>100</v>
      </c>
      <c r="J33" s="28">
        <v>10617</v>
      </c>
      <c r="K33" s="29">
        <v>580</v>
      </c>
      <c r="L33" s="25">
        <v>3949</v>
      </c>
    </row>
    <row r="34" spans="2:12" ht="37.5" customHeight="1">
      <c r="B34" s="26" t="s">
        <v>39</v>
      </c>
      <c r="C34" s="27">
        <v>4011</v>
      </c>
      <c r="D34" s="27">
        <v>688</v>
      </c>
      <c r="E34" s="30">
        <v>95</v>
      </c>
      <c r="F34" s="27">
        <v>71</v>
      </c>
      <c r="G34" s="27">
        <v>16</v>
      </c>
      <c r="H34" s="27">
        <v>50</v>
      </c>
      <c r="I34" s="30">
        <v>140</v>
      </c>
      <c r="J34" s="28">
        <v>4617</v>
      </c>
      <c r="K34" s="29">
        <v>200</v>
      </c>
      <c r="L34" s="25">
        <v>1450</v>
      </c>
    </row>
    <row r="35" spans="2:12" ht="14.25" customHeight="1" thickBot="1">
      <c r="B35" s="31"/>
      <c r="C35" s="32"/>
      <c r="D35" s="32"/>
      <c r="E35" s="33"/>
      <c r="F35" s="32"/>
      <c r="G35" s="32"/>
      <c r="H35" s="32"/>
      <c r="I35" s="33"/>
      <c r="J35" s="34"/>
      <c r="K35" s="35"/>
      <c r="L35" s="36"/>
    </row>
    <row r="36" spans="2:12" ht="23.1" customHeight="1">
      <c r="B36" s="9" t="s">
        <v>9</v>
      </c>
      <c r="D36" s="10"/>
      <c r="E36" s="10"/>
      <c r="F36" s="10"/>
      <c r="G36" s="10"/>
      <c r="H36" s="10"/>
      <c r="I36" s="10"/>
    </row>
  </sheetData>
  <mergeCells count="44">
    <mergeCell ref="K27:L27"/>
    <mergeCell ref="B28:B30"/>
    <mergeCell ref="C28:C30"/>
    <mergeCell ref="D28:D30"/>
    <mergeCell ref="E28:E30"/>
    <mergeCell ref="F28:F30"/>
    <mergeCell ref="G28:G30"/>
    <mergeCell ref="H28:I29"/>
    <mergeCell ref="J28:J30"/>
    <mergeCell ref="G19:G20"/>
    <mergeCell ref="I15:J15"/>
    <mergeCell ref="B16:H16"/>
    <mergeCell ref="I16:I18"/>
    <mergeCell ref="J16:J18"/>
    <mergeCell ref="B17:G17"/>
    <mergeCell ref="H17:H18"/>
    <mergeCell ref="B19:B20"/>
    <mergeCell ref="C19:C20"/>
    <mergeCell ref="D19:D20"/>
    <mergeCell ref="E19:E20"/>
    <mergeCell ref="F19:F20"/>
    <mergeCell ref="H19:H20"/>
    <mergeCell ref="I19:I20"/>
    <mergeCell ref="J19:J20"/>
    <mergeCell ref="B7:C7"/>
    <mergeCell ref="D7:E7"/>
    <mergeCell ref="F7:G7"/>
    <mergeCell ref="H7:I7"/>
    <mergeCell ref="J7:K7"/>
    <mergeCell ref="B8:C8"/>
    <mergeCell ref="D8:E8"/>
    <mergeCell ref="F8:G8"/>
    <mergeCell ref="H8:I8"/>
    <mergeCell ref="J8:K8"/>
    <mergeCell ref="J3:K3"/>
    <mergeCell ref="D4:E5"/>
    <mergeCell ref="F4:G5"/>
    <mergeCell ref="H4:I5"/>
    <mergeCell ref="J4:K5"/>
    <mergeCell ref="B6:C6"/>
    <mergeCell ref="D6:E6"/>
    <mergeCell ref="F6:G6"/>
    <mergeCell ref="H6:I6"/>
    <mergeCell ref="J6:K6"/>
  </mergeCells>
  <phoneticPr fontId="3"/>
  <printOptions gridLinesSet="0"/>
  <pageMargins left="0.51181102362204722" right="0.51181102362204722" top="0.55118110236220474" bottom="0.39370078740157483" header="0.51181102362204722" footer="0.51181102362204722"/>
  <pageSetup paperSize="9" scale="73" firstPageNumber="168"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W70"/>
  <sheetViews>
    <sheetView showGridLines="0" zoomScale="70" zoomScaleNormal="70" zoomScaleSheetLayoutView="50" workbookViewId="0"/>
  </sheetViews>
  <sheetFormatPr defaultColWidth="10.625" defaultRowHeight="18" customHeight="1"/>
  <cols>
    <col min="1" max="1" width="2.625" style="63" customWidth="1"/>
    <col min="2" max="2" width="17.25" style="63" customWidth="1"/>
    <col min="3" max="16" width="12.625" style="63" customWidth="1"/>
    <col min="17" max="17" width="2.625" style="63" customWidth="1"/>
    <col min="18" max="19" width="8.625" style="63" customWidth="1"/>
    <col min="20" max="23" width="7.625" style="63" customWidth="1"/>
    <col min="24" max="16384" width="10.625" style="63"/>
  </cols>
  <sheetData>
    <row r="1" spans="2:23" ht="15.95" customHeight="1">
      <c r="B1" s="790" t="s">
        <v>707</v>
      </c>
      <c r="C1" s="38"/>
      <c r="D1" s="38"/>
      <c r="E1" s="38"/>
      <c r="F1" s="38"/>
      <c r="G1" s="38"/>
      <c r="H1" s="38"/>
      <c r="I1" s="38"/>
      <c r="J1" s="38"/>
      <c r="K1" s="38"/>
      <c r="L1" s="38"/>
      <c r="M1" s="38"/>
      <c r="N1" s="38"/>
      <c r="O1" s="38"/>
      <c r="P1" s="38"/>
      <c r="Q1" s="38"/>
      <c r="R1" s="38"/>
      <c r="S1" s="38"/>
      <c r="T1" s="38"/>
      <c r="U1" s="38"/>
      <c r="V1" s="38"/>
      <c r="W1" s="38"/>
    </row>
    <row r="2" spans="2:23" ht="15.95" customHeight="1" thickBot="1">
      <c r="B2" s="791"/>
      <c r="C2" s="38"/>
      <c r="D2" s="38"/>
      <c r="E2" s="38"/>
      <c r="F2" s="38"/>
      <c r="G2" s="38"/>
      <c r="H2" s="38"/>
      <c r="I2" s="38"/>
      <c r="J2" s="38"/>
      <c r="K2" s="38"/>
      <c r="L2" s="38"/>
      <c r="M2" s="38"/>
      <c r="N2" s="38"/>
      <c r="O2" s="1217" t="s">
        <v>708</v>
      </c>
      <c r="P2" s="1217"/>
      <c r="Q2" s="38"/>
      <c r="R2" s="38"/>
      <c r="S2" s="38"/>
      <c r="T2" s="38"/>
      <c r="U2" s="38"/>
      <c r="V2" s="38"/>
      <c r="W2" s="38"/>
    </row>
    <row r="3" spans="2:23" s="395" customFormat="1" ht="18" customHeight="1">
      <c r="B3" s="396"/>
      <c r="C3" s="1218" t="s">
        <v>709</v>
      </c>
      <c r="D3" s="1219"/>
      <c r="E3" s="1219"/>
      <c r="F3" s="1219"/>
      <c r="G3" s="1220"/>
      <c r="H3" s="1218" t="s">
        <v>710</v>
      </c>
      <c r="I3" s="1219"/>
      <c r="J3" s="1219"/>
      <c r="K3" s="1219"/>
      <c r="L3" s="1220"/>
      <c r="M3" s="1218" t="s">
        <v>711</v>
      </c>
      <c r="N3" s="1219"/>
      <c r="O3" s="1219"/>
      <c r="P3" s="1221"/>
    </row>
    <row r="4" spans="2:23" s="395" customFormat="1" ht="18" customHeight="1">
      <c r="B4" s="397"/>
      <c r="C4" s="1222" t="s">
        <v>712</v>
      </c>
      <c r="D4" s="1222" t="s">
        <v>713</v>
      </c>
      <c r="E4" s="1222" t="s">
        <v>643</v>
      </c>
      <c r="F4" s="1222" t="s">
        <v>714</v>
      </c>
      <c r="G4" s="1222" t="s">
        <v>715</v>
      </c>
      <c r="H4" s="1224" t="s">
        <v>716</v>
      </c>
      <c r="I4" s="1225"/>
      <c r="J4" s="1222" t="s">
        <v>717</v>
      </c>
      <c r="K4" s="1222" t="s">
        <v>714</v>
      </c>
      <c r="L4" s="1222" t="s">
        <v>715</v>
      </c>
      <c r="M4" s="1222" t="s">
        <v>718</v>
      </c>
      <c r="N4" s="1222" t="s">
        <v>719</v>
      </c>
      <c r="O4" s="1222" t="s">
        <v>714</v>
      </c>
      <c r="P4" s="1227" t="s">
        <v>715</v>
      </c>
    </row>
    <row r="5" spans="2:23" s="395" customFormat="1" ht="18" customHeight="1">
      <c r="B5" s="398"/>
      <c r="C5" s="1223"/>
      <c r="D5" s="1223"/>
      <c r="E5" s="1223"/>
      <c r="F5" s="1223"/>
      <c r="G5" s="1223"/>
      <c r="H5" s="408" t="s">
        <v>720</v>
      </c>
      <c r="I5" s="408" t="s">
        <v>721</v>
      </c>
      <c r="J5" s="1223"/>
      <c r="K5" s="1223"/>
      <c r="L5" s="1223"/>
      <c r="M5" s="1223"/>
      <c r="N5" s="1223"/>
      <c r="O5" s="1223"/>
      <c r="P5" s="1228"/>
    </row>
    <row r="6" spans="2:23" ht="21" customHeight="1">
      <c r="B6" s="399"/>
      <c r="C6" s="792"/>
      <c r="D6" s="792"/>
      <c r="E6" s="792"/>
      <c r="F6" s="792"/>
      <c r="G6" s="792"/>
      <c r="H6" s="792"/>
      <c r="I6" s="792"/>
      <c r="J6" s="792"/>
      <c r="K6" s="792"/>
      <c r="L6" s="792"/>
      <c r="M6" s="792"/>
      <c r="N6" s="792"/>
      <c r="O6" s="792"/>
      <c r="P6" s="793"/>
    </row>
    <row r="7" spans="2:23" ht="21" customHeight="1">
      <c r="B7" s="400" t="s">
        <v>722</v>
      </c>
      <c r="C7" s="575">
        <f t="shared" ref="C7:P7" si="0">SUM(C9:C15)</f>
        <v>9</v>
      </c>
      <c r="D7" s="575">
        <f t="shared" si="0"/>
        <v>8</v>
      </c>
      <c r="E7" s="575">
        <f t="shared" si="0"/>
        <v>60</v>
      </c>
      <c r="F7" s="575">
        <f t="shared" si="0"/>
        <v>5</v>
      </c>
      <c r="G7" s="575">
        <f t="shared" si="0"/>
        <v>1</v>
      </c>
      <c r="H7" s="575">
        <f t="shared" si="0"/>
        <v>683</v>
      </c>
      <c r="I7" s="575">
        <f t="shared" si="0"/>
        <v>21518</v>
      </c>
      <c r="J7" s="575">
        <f t="shared" si="0"/>
        <v>335</v>
      </c>
      <c r="K7" s="575">
        <f t="shared" si="0"/>
        <v>45</v>
      </c>
      <c r="L7" s="575">
        <f t="shared" si="0"/>
        <v>51</v>
      </c>
      <c r="M7" s="575">
        <f t="shared" si="0"/>
        <v>48</v>
      </c>
      <c r="N7" s="575">
        <f t="shared" si="0"/>
        <v>260</v>
      </c>
      <c r="O7" s="575">
        <f t="shared" si="0"/>
        <v>14</v>
      </c>
      <c r="P7" s="374">
        <f t="shared" si="0"/>
        <v>13</v>
      </c>
    </row>
    <row r="8" spans="2:23" ht="21" customHeight="1">
      <c r="B8" s="399"/>
      <c r="C8" s="575"/>
      <c r="D8" s="575"/>
      <c r="E8" s="575"/>
      <c r="F8" s="575"/>
      <c r="G8" s="575"/>
      <c r="H8" s="575"/>
      <c r="I8" s="575"/>
      <c r="J8" s="575"/>
      <c r="K8" s="575"/>
      <c r="L8" s="575"/>
      <c r="M8" s="575"/>
      <c r="N8" s="575"/>
      <c r="O8" s="575"/>
      <c r="P8" s="374"/>
    </row>
    <row r="9" spans="2:23" ht="21" customHeight="1">
      <c r="B9" s="402" t="s">
        <v>515</v>
      </c>
      <c r="C9" s="27">
        <v>8</v>
      </c>
      <c r="D9" s="27">
        <v>3</v>
      </c>
      <c r="E9" s="27">
        <v>22</v>
      </c>
      <c r="F9" s="575">
        <v>5</v>
      </c>
      <c r="G9" s="575">
        <v>1</v>
      </c>
      <c r="H9" s="27">
        <v>173</v>
      </c>
      <c r="I9" s="27">
        <v>9557</v>
      </c>
      <c r="J9" s="27">
        <v>49</v>
      </c>
      <c r="K9" s="27">
        <v>11</v>
      </c>
      <c r="L9" s="27">
        <v>10</v>
      </c>
      <c r="M9" s="27">
        <v>5</v>
      </c>
      <c r="N9" s="27">
        <v>92</v>
      </c>
      <c r="O9" s="27">
        <v>5</v>
      </c>
      <c r="P9" s="374">
        <v>4</v>
      </c>
    </row>
    <row r="10" spans="2:23" ht="21" customHeight="1">
      <c r="B10" s="402" t="s">
        <v>723</v>
      </c>
      <c r="C10" s="575">
        <v>1</v>
      </c>
      <c r="D10" s="575">
        <v>2</v>
      </c>
      <c r="E10" s="575">
        <v>6</v>
      </c>
      <c r="F10" s="575">
        <v>0</v>
      </c>
      <c r="G10" s="575">
        <v>0</v>
      </c>
      <c r="H10" s="575">
        <v>135</v>
      </c>
      <c r="I10" s="575">
        <v>5700</v>
      </c>
      <c r="J10" s="575">
        <v>34</v>
      </c>
      <c r="K10" s="575">
        <v>7</v>
      </c>
      <c r="L10" s="575">
        <v>16</v>
      </c>
      <c r="M10" s="575">
        <v>3</v>
      </c>
      <c r="N10" s="575">
        <v>48</v>
      </c>
      <c r="O10" s="575">
        <v>4</v>
      </c>
      <c r="P10" s="374">
        <v>4</v>
      </c>
    </row>
    <row r="11" spans="2:23" ht="21" customHeight="1">
      <c r="B11" s="402" t="s">
        <v>724</v>
      </c>
      <c r="C11" s="575">
        <v>0</v>
      </c>
      <c r="D11" s="575">
        <v>2</v>
      </c>
      <c r="E11" s="575">
        <v>5</v>
      </c>
      <c r="F11" s="575">
        <v>0</v>
      </c>
      <c r="G11" s="575">
        <v>0</v>
      </c>
      <c r="H11" s="575">
        <v>101</v>
      </c>
      <c r="I11" s="575">
        <v>1137</v>
      </c>
      <c r="J11" s="575">
        <v>71</v>
      </c>
      <c r="K11" s="575">
        <v>2</v>
      </c>
      <c r="L11" s="575">
        <v>5</v>
      </c>
      <c r="M11" s="575">
        <v>5</v>
      </c>
      <c r="N11" s="575">
        <v>22</v>
      </c>
      <c r="O11" s="575">
        <v>2</v>
      </c>
      <c r="P11" s="374">
        <v>0</v>
      </c>
    </row>
    <row r="12" spans="2:23" ht="21" customHeight="1">
      <c r="B12" s="402" t="s">
        <v>725</v>
      </c>
      <c r="C12" s="575">
        <v>0</v>
      </c>
      <c r="D12" s="575">
        <v>1</v>
      </c>
      <c r="E12" s="575">
        <v>8</v>
      </c>
      <c r="F12" s="575">
        <v>0</v>
      </c>
      <c r="G12" s="575">
        <v>0</v>
      </c>
      <c r="H12" s="575">
        <v>66</v>
      </c>
      <c r="I12" s="575">
        <v>935</v>
      </c>
      <c r="J12" s="575">
        <v>30</v>
      </c>
      <c r="K12" s="575">
        <v>4</v>
      </c>
      <c r="L12" s="575">
        <v>3</v>
      </c>
      <c r="M12" s="575">
        <v>10</v>
      </c>
      <c r="N12" s="575">
        <v>17</v>
      </c>
      <c r="O12" s="575">
        <v>1</v>
      </c>
      <c r="P12" s="374">
        <v>0</v>
      </c>
    </row>
    <row r="13" spans="2:23" ht="21" customHeight="1">
      <c r="B13" s="402" t="s">
        <v>726</v>
      </c>
      <c r="C13" s="575">
        <v>0</v>
      </c>
      <c r="D13" s="575">
        <v>0</v>
      </c>
      <c r="E13" s="575">
        <v>3</v>
      </c>
      <c r="F13" s="575">
        <v>0</v>
      </c>
      <c r="G13" s="575">
        <v>0</v>
      </c>
      <c r="H13" s="575">
        <v>32</v>
      </c>
      <c r="I13" s="575">
        <v>510</v>
      </c>
      <c r="J13" s="575">
        <v>22</v>
      </c>
      <c r="K13" s="575">
        <v>0</v>
      </c>
      <c r="L13" s="575">
        <v>4</v>
      </c>
      <c r="M13" s="575">
        <v>2</v>
      </c>
      <c r="N13" s="575">
        <v>8</v>
      </c>
      <c r="O13" s="575">
        <v>1</v>
      </c>
      <c r="P13" s="374">
        <v>1</v>
      </c>
    </row>
    <row r="14" spans="2:23" ht="21" customHeight="1">
      <c r="B14" s="402" t="s">
        <v>727</v>
      </c>
      <c r="C14" s="575">
        <v>0</v>
      </c>
      <c r="D14" s="575">
        <v>0</v>
      </c>
      <c r="E14" s="575">
        <v>7</v>
      </c>
      <c r="F14" s="575">
        <v>0</v>
      </c>
      <c r="G14" s="575">
        <v>0</v>
      </c>
      <c r="H14" s="575">
        <v>73</v>
      </c>
      <c r="I14" s="575">
        <v>1090</v>
      </c>
      <c r="J14" s="575">
        <v>62</v>
      </c>
      <c r="K14" s="575">
        <v>8</v>
      </c>
      <c r="L14" s="575">
        <v>5</v>
      </c>
      <c r="M14" s="575">
        <v>7</v>
      </c>
      <c r="N14" s="575">
        <v>24</v>
      </c>
      <c r="O14" s="575">
        <v>0</v>
      </c>
      <c r="P14" s="374">
        <v>1</v>
      </c>
    </row>
    <row r="15" spans="2:23" ht="21" customHeight="1">
      <c r="B15" s="402" t="s">
        <v>728</v>
      </c>
      <c r="C15" s="575">
        <v>0</v>
      </c>
      <c r="D15" s="575">
        <v>0</v>
      </c>
      <c r="E15" s="575">
        <v>9</v>
      </c>
      <c r="F15" s="575">
        <v>0</v>
      </c>
      <c r="G15" s="575">
        <v>0</v>
      </c>
      <c r="H15" s="575">
        <v>103</v>
      </c>
      <c r="I15" s="575">
        <v>2589</v>
      </c>
      <c r="J15" s="575">
        <v>67</v>
      </c>
      <c r="K15" s="575">
        <v>13</v>
      </c>
      <c r="L15" s="575">
        <v>8</v>
      </c>
      <c r="M15" s="575">
        <v>16</v>
      </c>
      <c r="N15" s="575">
        <v>49</v>
      </c>
      <c r="O15" s="575">
        <v>1</v>
      </c>
      <c r="P15" s="374">
        <v>3</v>
      </c>
    </row>
    <row r="16" spans="2:23" ht="21" customHeight="1" thickBot="1">
      <c r="B16" s="405"/>
      <c r="C16" s="406"/>
      <c r="D16" s="406"/>
      <c r="E16" s="406"/>
      <c r="F16" s="406"/>
      <c r="G16" s="406"/>
      <c r="H16" s="406"/>
      <c r="I16" s="406"/>
      <c r="J16" s="406"/>
      <c r="K16" s="406"/>
      <c r="L16" s="406"/>
      <c r="M16" s="406"/>
      <c r="N16" s="406"/>
      <c r="O16" s="406"/>
      <c r="P16" s="394"/>
    </row>
    <row r="17" spans="2:16" ht="10.5" customHeight="1" thickBot="1"/>
    <row r="18" spans="2:16" ht="18" customHeight="1">
      <c r="B18" s="407"/>
      <c r="C18" s="1229" t="s">
        <v>729</v>
      </c>
      <c r="D18" s="1230"/>
      <c r="E18" s="1231"/>
      <c r="F18" s="1229" t="s">
        <v>730</v>
      </c>
      <c r="G18" s="1230"/>
      <c r="H18" s="1231"/>
      <c r="I18" s="1229" t="s">
        <v>731</v>
      </c>
      <c r="J18" s="1230"/>
      <c r="K18" s="1230"/>
      <c r="L18" s="1230"/>
      <c r="M18" s="1230"/>
      <c r="N18" s="1232" t="s">
        <v>732</v>
      </c>
      <c r="O18" s="1230"/>
      <c r="P18" s="1233"/>
    </row>
    <row r="19" spans="2:16" ht="15.75" customHeight="1">
      <c r="B19" s="399"/>
      <c r="C19" s="1226" t="s">
        <v>720</v>
      </c>
      <c r="D19" s="1226" t="s">
        <v>733</v>
      </c>
      <c r="E19" s="1226" t="s">
        <v>734</v>
      </c>
      <c r="F19" s="1226" t="s">
        <v>720</v>
      </c>
      <c r="G19" s="1226" t="s">
        <v>735</v>
      </c>
      <c r="H19" s="1226" t="s">
        <v>734</v>
      </c>
      <c r="I19" s="1224" t="s">
        <v>720</v>
      </c>
      <c r="J19" s="409"/>
      <c r="K19" s="410"/>
      <c r="L19" s="1226" t="s">
        <v>736</v>
      </c>
      <c r="M19" s="1246" t="s">
        <v>734</v>
      </c>
      <c r="N19" s="1249" t="s">
        <v>737</v>
      </c>
      <c r="O19" s="1222" t="s">
        <v>738</v>
      </c>
      <c r="P19" s="1227" t="s">
        <v>739</v>
      </c>
    </row>
    <row r="20" spans="2:16" s="395" customFormat="1" ht="14.25" customHeight="1">
      <c r="B20" s="397"/>
      <c r="C20" s="1226"/>
      <c r="D20" s="1226"/>
      <c r="E20" s="1226"/>
      <c r="F20" s="1226"/>
      <c r="G20" s="1226"/>
      <c r="H20" s="1226"/>
      <c r="I20" s="1244"/>
      <c r="J20" s="411" t="s">
        <v>740</v>
      </c>
      <c r="K20" s="411" t="s">
        <v>740</v>
      </c>
      <c r="L20" s="1226"/>
      <c r="M20" s="1247"/>
      <c r="N20" s="1250"/>
      <c r="O20" s="1252"/>
      <c r="P20" s="1234"/>
    </row>
    <row r="21" spans="2:16" s="395" customFormat="1" ht="28.5" customHeight="1">
      <c r="B21" s="398"/>
      <c r="C21" s="1226"/>
      <c r="D21" s="1226"/>
      <c r="E21" s="1226"/>
      <c r="F21" s="1226"/>
      <c r="G21" s="1226"/>
      <c r="H21" s="1226"/>
      <c r="I21" s="1245"/>
      <c r="J21" s="412" t="s">
        <v>741</v>
      </c>
      <c r="K21" s="794" t="s">
        <v>742</v>
      </c>
      <c r="L21" s="1226"/>
      <c r="M21" s="1248"/>
      <c r="N21" s="1251"/>
      <c r="O21" s="1253"/>
      <c r="P21" s="1235"/>
    </row>
    <row r="22" spans="2:16" ht="21" customHeight="1">
      <c r="B22" s="399"/>
      <c r="C22" s="792"/>
      <c r="D22" s="792"/>
      <c r="E22" s="792"/>
      <c r="F22" s="792"/>
      <c r="G22" s="792"/>
      <c r="H22" s="792"/>
      <c r="I22" s="792"/>
      <c r="J22" s="792"/>
      <c r="K22" s="792"/>
      <c r="L22" s="413"/>
      <c r="M22" s="792"/>
      <c r="N22" s="795"/>
      <c r="O22" s="796"/>
      <c r="P22" s="793"/>
    </row>
    <row r="23" spans="2:16" ht="21" customHeight="1">
      <c r="B23" s="400" t="s">
        <v>722</v>
      </c>
      <c r="C23" s="575">
        <f t="shared" ref="C23:P23" si="1">SUM(C25:C31)</f>
        <v>1895</v>
      </c>
      <c r="D23" s="575">
        <f t="shared" si="1"/>
        <v>3360</v>
      </c>
      <c r="E23" s="575">
        <f t="shared" si="1"/>
        <v>34</v>
      </c>
      <c r="F23" s="575">
        <f t="shared" si="1"/>
        <v>4315</v>
      </c>
      <c r="G23" s="575">
        <f t="shared" si="1"/>
        <v>8456</v>
      </c>
      <c r="H23" s="575">
        <f t="shared" si="1"/>
        <v>224</v>
      </c>
      <c r="I23" s="575">
        <f t="shared" si="1"/>
        <v>1124</v>
      </c>
      <c r="J23" s="575">
        <f t="shared" si="1"/>
        <v>47</v>
      </c>
      <c r="K23" s="575">
        <f t="shared" si="1"/>
        <v>847</v>
      </c>
      <c r="L23" s="575">
        <f t="shared" si="1"/>
        <v>481</v>
      </c>
      <c r="M23" s="575">
        <f t="shared" si="1"/>
        <v>12</v>
      </c>
      <c r="N23" s="414">
        <f t="shared" si="1"/>
        <v>107991</v>
      </c>
      <c r="O23" s="575">
        <f t="shared" si="1"/>
        <v>279</v>
      </c>
      <c r="P23" s="374">
        <f t="shared" si="1"/>
        <v>151</v>
      </c>
    </row>
    <row r="24" spans="2:16" ht="21" customHeight="1">
      <c r="B24" s="399"/>
      <c r="C24" s="797"/>
      <c r="D24" s="797"/>
      <c r="E24" s="797"/>
      <c r="F24" s="797"/>
      <c r="G24" s="27"/>
      <c r="H24" s="27"/>
      <c r="I24" s="27"/>
      <c r="J24" s="27"/>
      <c r="K24" s="27"/>
      <c r="L24" s="575"/>
      <c r="M24" s="575"/>
      <c r="N24" s="415"/>
      <c r="O24" s="27"/>
      <c r="P24" s="374"/>
    </row>
    <row r="25" spans="2:16" ht="21" customHeight="1">
      <c r="B25" s="402" t="s">
        <v>515</v>
      </c>
      <c r="C25" s="416">
        <v>634</v>
      </c>
      <c r="D25" s="416">
        <v>1186</v>
      </c>
      <c r="E25" s="416">
        <v>11</v>
      </c>
      <c r="F25" s="416">
        <v>1769</v>
      </c>
      <c r="G25" s="417">
        <v>3838</v>
      </c>
      <c r="H25" s="417">
        <v>112</v>
      </c>
      <c r="I25" s="27">
        <v>492</v>
      </c>
      <c r="J25" s="27">
        <v>13</v>
      </c>
      <c r="K25" s="27">
        <v>366</v>
      </c>
      <c r="L25" s="575">
        <v>211</v>
      </c>
      <c r="M25" s="575">
        <v>2</v>
      </c>
      <c r="N25" s="414">
        <v>8236</v>
      </c>
      <c r="O25" s="27">
        <v>2</v>
      </c>
      <c r="P25" s="374">
        <v>39</v>
      </c>
    </row>
    <row r="26" spans="2:16" ht="21" customHeight="1">
      <c r="B26" s="402" t="s">
        <v>723</v>
      </c>
      <c r="C26" s="418">
        <v>428</v>
      </c>
      <c r="D26" s="416">
        <v>785</v>
      </c>
      <c r="E26" s="418">
        <v>12</v>
      </c>
      <c r="F26" s="416">
        <v>1006</v>
      </c>
      <c r="G26" s="417">
        <v>2061</v>
      </c>
      <c r="H26" s="419">
        <v>58</v>
      </c>
      <c r="I26" s="575">
        <v>222</v>
      </c>
      <c r="J26" s="575">
        <v>9</v>
      </c>
      <c r="K26" s="575">
        <v>163</v>
      </c>
      <c r="L26" s="575">
        <v>114</v>
      </c>
      <c r="M26" s="575">
        <v>3</v>
      </c>
      <c r="N26" s="415">
        <v>905</v>
      </c>
      <c r="O26" s="27">
        <v>4</v>
      </c>
      <c r="P26" s="374">
        <v>22</v>
      </c>
    </row>
    <row r="27" spans="2:16" ht="21" customHeight="1">
      <c r="B27" s="402" t="s">
        <v>724</v>
      </c>
      <c r="C27" s="420">
        <v>232</v>
      </c>
      <c r="D27" s="421">
        <v>382</v>
      </c>
      <c r="E27" s="420">
        <v>3</v>
      </c>
      <c r="F27" s="421">
        <v>387</v>
      </c>
      <c r="G27" s="27">
        <v>704</v>
      </c>
      <c r="H27" s="575">
        <v>7</v>
      </c>
      <c r="I27" s="575">
        <v>127</v>
      </c>
      <c r="J27" s="420">
        <v>8</v>
      </c>
      <c r="K27" s="575">
        <v>102</v>
      </c>
      <c r="L27" s="575">
        <v>46</v>
      </c>
      <c r="M27" s="575">
        <v>1</v>
      </c>
      <c r="N27" s="415">
        <v>12747</v>
      </c>
      <c r="O27" s="27">
        <v>23</v>
      </c>
      <c r="P27" s="374">
        <v>30</v>
      </c>
    </row>
    <row r="28" spans="2:16" ht="21" customHeight="1">
      <c r="B28" s="402" t="s">
        <v>725</v>
      </c>
      <c r="C28" s="420">
        <v>232</v>
      </c>
      <c r="D28" s="421">
        <v>396</v>
      </c>
      <c r="E28" s="575">
        <v>0</v>
      </c>
      <c r="F28" s="421">
        <v>459</v>
      </c>
      <c r="G28" s="27">
        <v>785</v>
      </c>
      <c r="H28" s="575">
        <v>13</v>
      </c>
      <c r="I28" s="575">
        <v>107</v>
      </c>
      <c r="J28" s="420">
        <v>5</v>
      </c>
      <c r="K28" s="575">
        <v>81</v>
      </c>
      <c r="L28" s="575">
        <v>40</v>
      </c>
      <c r="M28" s="422">
        <v>2</v>
      </c>
      <c r="N28" s="774">
        <v>18280</v>
      </c>
      <c r="O28" s="27">
        <v>26</v>
      </c>
      <c r="P28" s="374">
        <v>19</v>
      </c>
    </row>
    <row r="29" spans="2:16" ht="21" customHeight="1">
      <c r="B29" s="402" t="s">
        <v>726</v>
      </c>
      <c r="C29" s="420">
        <v>94</v>
      </c>
      <c r="D29" s="421">
        <v>158</v>
      </c>
      <c r="E29" s="575">
        <v>1</v>
      </c>
      <c r="F29" s="421">
        <v>133</v>
      </c>
      <c r="G29" s="27">
        <v>211</v>
      </c>
      <c r="H29" s="575">
        <v>3</v>
      </c>
      <c r="I29" s="575">
        <v>39</v>
      </c>
      <c r="J29" s="575">
        <v>4</v>
      </c>
      <c r="K29" s="575">
        <v>31</v>
      </c>
      <c r="L29" s="575">
        <v>15</v>
      </c>
      <c r="M29" s="422">
        <v>0</v>
      </c>
      <c r="N29" s="774">
        <v>19834</v>
      </c>
      <c r="O29" s="27">
        <v>39</v>
      </c>
      <c r="P29" s="374">
        <v>11</v>
      </c>
    </row>
    <row r="30" spans="2:16" ht="21" customHeight="1">
      <c r="B30" s="402" t="s">
        <v>727</v>
      </c>
      <c r="C30" s="420">
        <v>66</v>
      </c>
      <c r="D30" s="421">
        <v>113</v>
      </c>
      <c r="E30" s="420">
        <v>2</v>
      </c>
      <c r="F30" s="421">
        <v>117</v>
      </c>
      <c r="G30" s="27">
        <v>179</v>
      </c>
      <c r="H30" s="575">
        <v>3</v>
      </c>
      <c r="I30" s="575">
        <v>33</v>
      </c>
      <c r="J30" s="420">
        <v>4</v>
      </c>
      <c r="K30" s="575">
        <v>26</v>
      </c>
      <c r="L30" s="575">
        <v>15</v>
      </c>
      <c r="M30" s="422">
        <v>1</v>
      </c>
      <c r="N30" s="774">
        <v>11010</v>
      </c>
      <c r="O30" s="27">
        <v>4</v>
      </c>
      <c r="P30" s="374">
        <v>3</v>
      </c>
    </row>
    <row r="31" spans="2:16" ht="21" customHeight="1">
      <c r="B31" s="402" t="s">
        <v>728</v>
      </c>
      <c r="C31" s="420">
        <v>209</v>
      </c>
      <c r="D31" s="421">
        <v>340</v>
      </c>
      <c r="E31" s="420">
        <v>5</v>
      </c>
      <c r="F31" s="421">
        <v>444</v>
      </c>
      <c r="G31" s="27">
        <v>678</v>
      </c>
      <c r="H31" s="575">
        <v>28</v>
      </c>
      <c r="I31" s="575">
        <v>104</v>
      </c>
      <c r="J31" s="420">
        <v>4</v>
      </c>
      <c r="K31" s="575">
        <v>78</v>
      </c>
      <c r="L31" s="575">
        <v>40</v>
      </c>
      <c r="M31" s="422">
        <v>3</v>
      </c>
      <c r="N31" s="774">
        <v>36979</v>
      </c>
      <c r="O31" s="27">
        <v>181</v>
      </c>
      <c r="P31" s="374">
        <v>27</v>
      </c>
    </row>
    <row r="32" spans="2:16" ht="18" customHeight="1" thickBot="1">
      <c r="B32" s="405"/>
      <c r="C32" s="406"/>
      <c r="D32" s="32"/>
      <c r="E32" s="406"/>
      <c r="F32" s="406"/>
      <c r="G32" s="32"/>
      <c r="H32" s="406"/>
      <c r="I32" s="406"/>
      <c r="J32" s="406"/>
      <c r="K32" s="406"/>
      <c r="L32" s="406"/>
      <c r="M32" s="424"/>
      <c r="N32" s="34"/>
      <c r="O32" s="32"/>
      <c r="P32" s="394"/>
    </row>
    <row r="33" spans="2:15" ht="15.95" customHeight="1">
      <c r="B33" s="425" t="s">
        <v>743</v>
      </c>
      <c r="C33" s="82"/>
      <c r="D33" s="426"/>
      <c r="E33" s="82"/>
      <c r="F33" s="82"/>
      <c r="G33" s="82"/>
      <c r="H33" s="82"/>
      <c r="I33" s="82"/>
      <c r="J33" s="82"/>
      <c r="K33" s="82"/>
      <c r="L33" s="82"/>
    </row>
    <row r="34" spans="2:15" ht="15.95" customHeight="1">
      <c r="B34" s="427" t="s">
        <v>744</v>
      </c>
      <c r="C34" s="82"/>
      <c r="D34" s="82"/>
      <c r="E34" s="82"/>
      <c r="F34" s="82"/>
      <c r="G34" s="82"/>
      <c r="H34" s="82"/>
      <c r="I34" s="82"/>
      <c r="J34" s="82"/>
      <c r="K34" s="82"/>
      <c r="L34" s="82"/>
    </row>
    <row r="35" spans="2:15" ht="15.95" customHeight="1"/>
    <row r="36" spans="2:15" ht="15.95" customHeight="1">
      <c r="B36" s="427"/>
    </row>
    <row r="37" spans="2:15" ht="15.95" customHeight="1">
      <c r="B37" s="427"/>
    </row>
    <row r="38" spans="2:15" ht="15.95" customHeight="1">
      <c r="B38" s="427"/>
    </row>
    <row r="39" spans="2:15" ht="15.95" customHeight="1">
      <c r="B39" s="798" t="s">
        <v>745</v>
      </c>
    </row>
    <row r="40" spans="2:15" ht="15.95" customHeight="1" thickBot="1">
      <c r="C40" s="38"/>
      <c r="D40" s="38"/>
      <c r="E40" s="38"/>
      <c r="F40" s="38"/>
      <c r="G40" s="38"/>
      <c r="H40" s="38"/>
      <c r="I40" s="1217" t="s">
        <v>1</v>
      </c>
      <c r="J40" s="1217"/>
      <c r="L40" s="38"/>
      <c r="M40" s="428"/>
    </row>
    <row r="41" spans="2:15" s="395" customFormat="1" ht="18" customHeight="1">
      <c r="B41" s="429"/>
      <c r="C41" s="1236" t="s">
        <v>36</v>
      </c>
      <c r="D41" s="1237" t="s">
        <v>746</v>
      </c>
      <c r="E41" s="1238"/>
      <c r="F41" s="1238"/>
      <c r="G41" s="1238"/>
      <c r="H41" s="1238"/>
      <c r="I41" s="1238"/>
      <c r="J41" s="1239"/>
      <c r="K41" s="430"/>
      <c r="L41" s="430"/>
      <c r="M41" s="430"/>
    </row>
    <row r="42" spans="2:15" s="395" customFormat="1" ht="14.25">
      <c r="B42" s="431"/>
      <c r="C42" s="1223"/>
      <c r="D42" s="432" t="s">
        <v>710</v>
      </c>
      <c r="E42" s="432" t="s">
        <v>747</v>
      </c>
      <c r="F42" s="432" t="s">
        <v>711</v>
      </c>
      <c r="G42" s="432" t="s">
        <v>748</v>
      </c>
      <c r="H42" s="432" t="s">
        <v>730</v>
      </c>
      <c r="I42" s="799" t="s">
        <v>749</v>
      </c>
      <c r="J42" s="800" t="s">
        <v>750</v>
      </c>
      <c r="K42" s="430"/>
      <c r="L42" s="430"/>
      <c r="M42" s="433"/>
    </row>
    <row r="43" spans="2:15" ht="21" customHeight="1">
      <c r="B43" s="434"/>
      <c r="C43" s="435"/>
      <c r="D43" s="436"/>
      <c r="E43" s="436"/>
      <c r="F43" s="436"/>
      <c r="G43" s="436"/>
      <c r="H43" s="436"/>
      <c r="I43" s="437"/>
      <c r="J43" s="438"/>
      <c r="K43" s="430"/>
      <c r="L43" s="430"/>
      <c r="M43" s="430"/>
      <c r="N43" s="38"/>
      <c r="O43" s="38"/>
    </row>
    <row r="44" spans="2:15" ht="21" customHeight="1">
      <c r="B44" s="439" t="s">
        <v>722</v>
      </c>
      <c r="C44" s="801">
        <f>SUM(D44:J44,C58:P58)</f>
        <v>1791</v>
      </c>
      <c r="D44" s="797">
        <f t="shared" ref="D44:J44" si="2">SUM(D46:D52)</f>
        <v>203</v>
      </c>
      <c r="E44" s="797">
        <f t="shared" si="2"/>
        <v>23</v>
      </c>
      <c r="F44" s="797">
        <f t="shared" si="2"/>
        <v>136</v>
      </c>
      <c r="G44" s="797">
        <f t="shared" si="2"/>
        <v>258</v>
      </c>
      <c r="H44" s="797">
        <f t="shared" si="2"/>
        <v>703</v>
      </c>
      <c r="I44" s="797">
        <f t="shared" si="2"/>
        <v>181</v>
      </c>
      <c r="J44" s="802">
        <f t="shared" si="2"/>
        <v>0</v>
      </c>
      <c r="K44" s="803"/>
      <c r="L44" s="804"/>
      <c r="M44" s="803"/>
    </row>
    <row r="45" spans="2:15" ht="21" customHeight="1">
      <c r="B45" s="439"/>
      <c r="C45" s="801"/>
      <c r="D45" s="805"/>
      <c r="E45" s="806"/>
      <c r="F45" s="797"/>
      <c r="G45" s="806"/>
      <c r="H45" s="807"/>
      <c r="I45" s="806"/>
      <c r="J45" s="808"/>
      <c r="K45" s="803"/>
      <c r="L45" s="804"/>
      <c r="M45" s="803"/>
    </row>
    <row r="46" spans="2:15" ht="21" customHeight="1">
      <c r="B46" s="440" t="s">
        <v>515</v>
      </c>
      <c r="C46" s="801">
        <f>SUM(D46:J46,C60:P60)</f>
        <v>401</v>
      </c>
      <c r="D46" s="417">
        <v>25</v>
      </c>
      <c r="E46" s="629">
        <v>14</v>
      </c>
      <c r="F46" s="417">
        <v>39</v>
      </c>
      <c r="G46" s="417">
        <v>21</v>
      </c>
      <c r="H46" s="417">
        <v>143</v>
      </c>
      <c r="I46" s="417">
        <v>6</v>
      </c>
      <c r="J46" s="630">
        <v>0</v>
      </c>
      <c r="K46" s="804"/>
      <c r="L46" s="804"/>
      <c r="M46" s="804"/>
    </row>
    <row r="47" spans="2:15" ht="21" customHeight="1">
      <c r="B47" s="440" t="s">
        <v>723</v>
      </c>
      <c r="C47" s="801">
        <f t="shared" ref="C47:C51" si="3">SUM(D47:J47,C61:P61)</f>
        <v>506</v>
      </c>
      <c r="D47" s="417">
        <v>34</v>
      </c>
      <c r="E47" s="417">
        <v>0</v>
      </c>
      <c r="F47" s="417">
        <v>4</v>
      </c>
      <c r="G47" s="417">
        <v>114</v>
      </c>
      <c r="H47" s="417">
        <v>308</v>
      </c>
      <c r="I47" s="417">
        <v>29</v>
      </c>
      <c r="J47" s="630">
        <v>0</v>
      </c>
      <c r="K47" s="804"/>
      <c r="L47" s="804"/>
      <c r="M47" s="804"/>
    </row>
    <row r="48" spans="2:15" ht="21" customHeight="1">
      <c r="B48" s="440" t="s">
        <v>724</v>
      </c>
      <c r="C48" s="801">
        <f t="shared" si="3"/>
        <v>170</v>
      </c>
      <c r="D48" s="27">
        <v>44</v>
      </c>
      <c r="E48" s="27">
        <v>2</v>
      </c>
      <c r="F48" s="27">
        <v>21</v>
      </c>
      <c r="G48" s="27">
        <v>19</v>
      </c>
      <c r="H48" s="27">
        <v>24</v>
      </c>
      <c r="I48" s="27">
        <v>41</v>
      </c>
      <c r="J48" s="374">
        <v>0</v>
      </c>
      <c r="K48" s="804"/>
      <c r="L48" s="804"/>
      <c r="M48" s="804"/>
    </row>
    <row r="49" spans="2:17" ht="21" customHeight="1">
      <c r="B49" s="440" t="s">
        <v>725</v>
      </c>
      <c r="C49" s="801">
        <f t="shared" si="3"/>
        <v>167</v>
      </c>
      <c r="D49" s="27">
        <v>18</v>
      </c>
      <c r="E49" s="27">
        <v>2</v>
      </c>
      <c r="F49" s="27">
        <v>20</v>
      </c>
      <c r="G49" s="27">
        <v>13</v>
      </c>
      <c r="H49" s="27">
        <v>47</v>
      </c>
      <c r="I49" s="27">
        <v>38</v>
      </c>
      <c r="J49" s="374">
        <v>0</v>
      </c>
      <c r="K49" s="804"/>
      <c r="L49" s="804"/>
      <c r="M49" s="804"/>
    </row>
    <row r="50" spans="2:17" ht="21" customHeight="1">
      <c r="B50" s="440" t="s">
        <v>726</v>
      </c>
      <c r="C50" s="801">
        <f t="shared" si="3"/>
        <v>95</v>
      </c>
      <c r="D50" s="27">
        <v>4</v>
      </c>
      <c r="E50" s="27">
        <v>1</v>
      </c>
      <c r="F50" s="27">
        <v>5</v>
      </c>
      <c r="G50" s="27">
        <v>21</v>
      </c>
      <c r="H50" s="27">
        <v>41</v>
      </c>
      <c r="I50" s="27">
        <v>18</v>
      </c>
      <c r="J50" s="374">
        <v>0</v>
      </c>
      <c r="K50" s="804"/>
      <c r="L50" s="804"/>
      <c r="M50" s="804"/>
    </row>
    <row r="51" spans="2:17" ht="21" customHeight="1">
      <c r="B51" s="440" t="s">
        <v>727</v>
      </c>
      <c r="C51" s="801">
        <f t="shared" si="3"/>
        <v>147</v>
      </c>
      <c r="D51" s="27">
        <v>31</v>
      </c>
      <c r="E51" s="27">
        <v>2</v>
      </c>
      <c r="F51" s="27">
        <v>15</v>
      </c>
      <c r="G51" s="27">
        <v>23</v>
      </c>
      <c r="H51" s="27">
        <v>42</v>
      </c>
      <c r="I51" s="27">
        <v>16</v>
      </c>
      <c r="J51" s="374">
        <v>0</v>
      </c>
      <c r="K51" s="804"/>
      <c r="L51" s="804"/>
      <c r="M51" s="804"/>
    </row>
    <row r="52" spans="2:17" ht="21" customHeight="1">
      <c r="B52" s="440" t="s">
        <v>728</v>
      </c>
      <c r="C52" s="801">
        <f>SUM(D52:J52,C66:P66)</f>
        <v>305</v>
      </c>
      <c r="D52" s="27">
        <v>47</v>
      </c>
      <c r="E52" s="27">
        <v>2</v>
      </c>
      <c r="F52" s="27">
        <v>32</v>
      </c>
      <c r="G52" s="27">
        <v>47</v>
      </c>
      <c r="H52" s="27">
        <v>98</v>
      </c>
      <c r="I52" s="27">
        <v>33</v>
      </c>
      <c r="J52" s="374">
        <v>0</v>
      </c>
      <c r="K52" s="804"/>
      <c r="L52" s="804"/>
      <c r="M52" s="804"/>
    </row>
    <row r="53" spans="2:17" ht="18" customHeight="1" thickBot="1">
      <c r="B53" s="442"/>
      <c r="C53" s="443"/>
      <c r="D53" s="444"/>
      <c r="E53" s="70"/>
      <c r="F53" s="444"/>
      <c r="G53" s="70"/>
      <c r="H53" s="444"/>
      <c r="I53" s="445"/>
      <c r="J53" s="446"/>
      <c r="K53" s="285"/>
      <c r="L53" s="375"/>
      <c r="M53" s="285"/>
    </row>
    <row r="54" spans="2:17" ht="18" customHeight="1" thickBot="1">
      <c r="B54" s="447"/>
      <c r="D54" s="448"/>
      <c r="E54" s="448"/>
      <c r="F54" s="448"/>
      <c r="G54" s="448"/>
      <c r="H54" s="448"/>
      <c r="I54" s="448"/>
      <c r="J54" s="448"/>
      <c r="K54" s="448"/>
      <c r="L54" s="448"/>
      <c r="M54" s="448"/>
      <c r="N54" s="448"/>
      <c r="O54" s="448"/>
    </row>
    <row r="55" spans="2:17" s="395" customFormat="1" ht="18" customHeight="1">
      <c r="B55" s="429"/>
      <c r="C55" s="1240" t="s">
        <v>751</v>
      </c>
      <c r="D55" s="1241"/>
      <c r="E55" s="1241"/>
      <c r="F55" s="1241"/>
      <c r="G55" s="1241"/>
      <c r="H55" s="1241"/>
      <c r="I55" s="1241"/>
      <c r="J55" s="1241" t="s">
        <v>752</v>
      </c>
      <c r="K55" s="1241"/>
      <c r="L55" s="1241"/>
      <c r="M55" s="1241"/>
      <c r="N55" s="1241"/>
      <c r="O55" s="1241"/>
      <c r="P55" s="1242" t="s">
        <v>643</v>
      </c>
    </row>
    <row r="56" spans="2:17" s="395" customFormat="1" ht="36">
      <c r="B56" s="431"/>
      <c r="C56" s="449" t="s">
        <v>753</v>
      </c>
      <c r="D56" s="450" t="s">
        <v>754</v>
      </c>
      <c r="E56" s="432" t="s">
        <v>755</v>
      </c>
      <c r="F56" s="432" t="s">
        <v>756</v>
      </c>
      <c r="G56" s="432" t="s">
        <v>757</v>
      </c>
      <c r="H56" s="432" t="s">
        <v>758</v>
      </c>
      <c r="I56" s="451" t="s">
        <v>759</v>
      </c>
      <c r="J56" s="452" t="s">
        <v>760</v>
      </c>
      <c r="K56" s="432" t="s">
        <v>761</v>
      </c>
      <c r="L56" s="432" t="s">
        <v>762</v>
      </c>
      <c r="M56" s="432" t="s">
        <v>763</v>
      </c>
      <c r="N56" s="432" t="s">
        <v>764</v>
      </c>
      <c r="O56" s="432" t="s">
        <v>765</v>
      </c>
      <c r="P56" s="1243"/>
    </row>
    <row r="57" spans="2:17" ht="18" customHeight="1">
      <c r="B57" s="453"/>
      <c r="C57" s="454"/>
      <c r="D57" s="454"/>
      <c r="E57" s="454"/>
      <c r="F57" s="454"/>
      <c r="G57" s="454"/>
      <c r="H57" s="454"/>
      <c r="I57" s="455"/>
      <c r="J57" s="456"/>
      <c r="K57" s="454"/>
      <c r="L57" s="454"/>
      <c r="M57" s="454"/>
      <c r="N57" s="454"/>
      <c r="O57" s="454"/>
      <c r="P57" s="457"/>
    </row>
    <row r="58" spans="2:17" ht="21" customHeight="1">
      <c r="B58" s="439" t="s">
        <v>722</v>
      </c>
      <c r="C58" s="797">
        <f t="shared" ref="C58:P58" si="4">SUM(C60:C66)</f>
        <v>7</v>
      </c>
      <c r="D58" s="797">
        <f t="shared" si="4"/>
        <v>6</v>
      </c>
      <c r="E58" s="797">
        <f t="shared" si="4"/>
        <v>0</v>
      </c>
      <c r="F58" s="797">
        <f t="shared" si="4"/>
        <v>2</v>
      </c>
      <c r="G58" s="797">
        <f t="shared" si="4"/>
        <v>41</v>
      </c>
      <c r="H58" s="797">
        <f t="shared" si="4"/>
        <v>1</v>
      </c>
      <c r="I58" s="807">
        <f t="shared" si="4"/>
        <v>0</v>
      </c>
      <c r="J58" s="809">
        <f t="shared" si="4"/>
        <v>8</v>
      </c>
      <c r="K58" s="797">
        <f t="shared" si="4"/>
        <v>1</v>
      </c>
      <c r="L58" s="797">
        <f t="shared" si="4"/>
        <v>2</v>
      </c>
      <c r="M58" s="797">
        <f t="shared" si="4"/>
        <v>52</v>
      </c>
      <c r="N58" s="797">
        <f t="shared" si="4"/>
        <v>63</v>
      </c>
      <c r="O58" s="797">
        <f t="shared" si="4"/>
        <v>49</v>
      </c>
      <c r="P58" s="810">
        <f t="shared" si="4"/>
        <v>55</v>
      </c>
    </row>
    <row r="59" spans="2:17" ht="21" customHeight="1">
      <c r="B59" s="440"/>
      <c r="C59" s="797"/>
      <c r="D59" s="797"/>
      <c r="E59" s="797"/>
      <c r="F59" s="797"/>
      <c r="G59" s="797"/>
      <c r="H59" s="797"/>
      <c r="I59" s="797"/>
      <c r="J59" s="797"/>
      <c r="K59" s="797"/>
      <c r="L59" s="797"/>
      <c r="M59" s="797"/>
      <c r="N59" s="797"/>
      <c r="O59" s="797"/>
      <c r="P59" s="808"/>
    </row>
    <row r="60" spans="2:17" ht="21" customHeight="1">
      <c r="B60" s="440" t="s">
        <v>515</v>
      </c>
      <c r="C60" s="381">
        <v>0</v>
      </c>
      <c r="D60" s="629">
        <v>0</v>
      </c>
      <c r="E60" s="629">
        <v>0</v>
      </c>
      <c r="F60" s="629">
        <v>1</v>
      </c>
      <c r="G60" s="629">
        <v>30</v>
      </c>
      <c r="H60" s="629">
        <v>1</v>
      </c>
      <c r="I60" s="629">
        <v>0</v>
      </c>
      <c r="J60" s="629">
        <v>0</v>
      </c>
      <c r="K60" s="629">
        <v>0</v>
      </c>
      <c r="L60" s="629">
        <v>2</v>
      </c>
      <c r="M60" s="629">
        <v>52</v>
      </c>
      <c r="N60" s="629">
        <v>21</v>
      </c>
      <c r="O60" s="629">
        <v>8</v>
      </c>
      <c r="P60" s="811">
        <v>38</v>
      </c>
    </row>
    <row r="61" spans="2:17" ht="21" customHeight="1">
      <c r="B61" s="440" t="s">
        <v>723</v>
      </c>
      <c r="C61" s="381">
        <v>0</v>
      </c>
      <c r="D61" s="629">
        <v>0</v>
      </c>
      <c r="E61" s="629">
        <v>0</v>
      </c>
      <c r="F61" s="629">
        <v>1</v>
      </c>
      <c r="G61" s="629">
        <v>0</v>
      </c>
      <c r="H61" s="629">
        <v>0</v>
      </c>
      <c r="I61" s="629">
        <v>0</v>
      </c>
      <c r="J61" s="629">
        <v>5</v>
      </c>
      <c r="K61" s="629">
        <v>0</v>
      </c>
      <c r="L61" s="629">
        <v>0</v>
      </c>
      <c r="M61" s="629">
        <v>0</v>
      </c>
      <c r="N61" s="629">
        <v>2</v>
      </c>
      <c r="O61" s="629">
        <v>9</v>
      </c>
      <c r="P61" s="811">
        <v>0</v>
      </c>
    </row>
    <row r="62" spans="2:17" ht="21" customHeight="1">
      <c r="B62" s="440" t="s">
        <v>724</v>
      </c>
      <c r="C62" s="381">
        <v>3</v>
      </c>
      <c r="D62" s="629">
        <v>0</v>
      </c>
      <c r="E62" s="629">
        <v>0</v>
      </c>
      <c r="F62" s="629">
        <v>0</v>
      </c>
      <c r="G62" s="629">
        <v>0</v>
      </c>
      <c r="H62" s="629">
        <v>0</v>
      </c>
      <c r="I62" s="629">
        <v>0</v>
      </c>
      <c r="J62" s="629">
        <v>0</v>
      </c>
      <c r="K62" s="629">
        <v>0</v>
      </c>
      <c r="L62" s="629">
        <v>0</v>
      </c>
      <c r="M62" s="629">
        <v>0</v>
      </c>
      <c r="N62" s="629">
        <v>7</v>
      </c>
      <c r="O62" s="629">
        <v>9</v>
      </c>
      <c r="P62" s="811">
        <v>0</v>
      </c>
      <c r="Q62" s="803"/>
    </row>
    <row r="63" spans="2:17" ht="21" customHeight="1">
      <c r="B63" s="440" t="s">
        <v>725</v>
      </c>
      <c r="C63" s="381">
        <v>1</v>
      </c>
      <c r="D63" s="629">
        <v>0</v>
      </c>
      <c r="E63" s="629">
        <v>0</v>
      </c>
      <c r="F63" s="629">
        <v>0</v>
      </c>
      <c r="G63" s="629">
        <v>11</v>
      </c>
      <c r="H63" s="629">
        <v>0</v>
      </c>
      <c r="I63" s="629">
        <v>0</v>
      </c>
      <c r="J63" s="629">
        <v>1</v>
      </c>
      <c r="K63" s="629">
        <v>0</v>
      </c>
      <c r="L63" s="629">
        <v>0</v>
      </c>
      <c r="M63" s="629">
        <v>0</v>
      </c>
      <c r="N63" s="629">
        <v>10</v>
      </c>
      <c r="O63" s="629">
        <v>3</v>
      </c>
      <c r="P63" s="811">
        <v>3</v>
      </c>
    </row>
    <row r="64" spans="2:17" ht="21" customHeight="1">
      <c r="B64" s="440" t="s">
        <v>726</v>
      </c>
      <c r="C64" s="381">
        <v>2</v>
      </c>
      <c r="D64" s="629">
        <v>0</v>
      </c>
      <c r="E64" s="629">
        <v>0</v>
      </c>
      <c r="F64" s="629">
        <v>0</v>
      </c>
      <c r="G64" s="629">
        <v>0</v>
      </c>
      <c r="H64" s="629">
        <v>0</v>
      </c>
      <c r="I64" s="629">
        <v>0</v>
      </c>
      <c r="J64" s="629">
        <v>1</v>
      </c>
      <c r="K64" s="629">
        <v>0</v>
      </c>
      <c r="L64" s="629">
        <v>0</v>
      </c>
      <c r="M64" s="629">
        <v>0</v>
      </c>
      <c r="N64" s="629">
        <v>0</v>
      </c>
      <c r="O64" s="629">
        <v>2</v>
      </c>
      <c r="P64" s="811">
        <v>0</v>
      </c>
    </row>
    <row r="65" spans="2:16" ht="21" customHeight="1">
      <c r="B65" s="440" t="s">
        <v>727</v>
      </c>
      <c r="C65" s="381">
        <v>0</v>
      </c>
      <c r="D65" s="629">
        <v>6</v>
      </c>
      <c r="E65" s="629">
        <v>0</v>
      </c>
      <c r="F65" s="629">
        <v>0</v>
      </c>
      <c r="G65" s="629">
        <v>0</v>
      </c>
      <c r="H65" s="629">
        <v>0</v>
      </c>
      <c r="I65" s="629">
        <v>0</v>
      </c>
      <c r="J65" s="629">
        <v>0</v>
      </c>
      <c r="K65" s="629">
        <v>0</v>
      </c>
      <c r="L65" s="629">
        <v>0</v>
      </c>
      <c r="M65" s="629">
        <v>0</v>
      </c>
      <c r="N65" s="629">
        <v>5</v>
      </c>
      <c r="O65" s="629">
        <v>7</v>
      </c>
      <c r="P65" s="811">
        <v>0</v>
      </c>
    </row>
    <row r="66" spans="2:16" ht="21" customHeight="1">
      <c r="B66" s="440" t="s">
        <v>728</v>
      </c>
      <c r="C66" s="381">
        <v>1</v>
      </c>
      <c r="D66" s="629">
        <v>0</v>
      </c>
      <c r="E66" s="629">
        <v>0</v>
      </c>
      <c r="F66" s="629">
        <v>0</v>
      </c>
      <c r="G66" s="629">
        <v>0</v>
      </c>
      <c r="H66" s="629">
        <v>0</v>
      </c>
      <c r="I66" s="629">
        <v>0</v>
      </c>
      <c r="J66" s="629">
        <v>1</v>
      </c>
      <c r="K66" s="629">
        <v>1</v>
      </c>
      <c r="L66" s="629">
        <v>0</v>
      </c>
      <c r="M66" s="629">
        <v>0</v>
      </c>
      <c r="N66" s="629">
        <v>18</v>
      </c>
      <c r="O66" s="629">
        <v>11</v>
      </c>
      <c r="P66" s="811">
        <v>14</v>
      </c>
    </row>
    <row r="67" spans="2:16" ht="18" customHeight="1" thickBot="1">
      <c r="B67" s="442"/>
      <c r="C67" s="458"/>
      <c r="D67" s="459"/>
      <c r="E67" s="458"/>
      <c r="F67" s="459"/>
      <c r="G67" s="458"/>
      <c r="H67" s="459"/>
      <c r="I67" s="460"/>
      <c r="J67" s="578"/>
      <c r="K67" s="458"/>
      <c r="L67" s="459"/>
      <c r="M67" s="458"/>
      <c r="N67" s="458"/>
      <c r="O67" s="458"/>
      <c r="P67" s="462"/>
    </row>
    <row r="68" spans="2:16" ht="15.95" customHeight="1">
      <c r="B68" s="77" t="s">
        <v>1525</v>
      </c>
      <c r="C68" s="38"/>
      <c r="D68" s="82"/>
      <c r="E68" s="428"/>
      <c r="F68" s="82"/>
      <c r="G68" s="428"/>
      <c r="H68" s="82"/>
      <c r="I68" s="428"/>
      <c r="J68" s="82"/>
      <c r="K68" s="428"/>
      <c r="L68" s="82"/>
      <c r="M68" s="428"/>
      <c r="N68" s="428"/>
      <c r="O68" s="428"/>
    </row>
    <row r="69" spans="2:16" ht="15.95" customHeight="1">
      <c r="B69" s="77" t="s">
        <v>766</v>
      </c>
      <c r="C69" s="38"/>
      <c r="D69" s="82"/>
      <c r="E69" s="428"/>
      <c r="F69" s="82"/>
      <c r="G69" s="428"/>
      <c r="H69" s="82"/>
      <c r="I69" s="428"/>
      <c r="J69" s="82"/>
      <c r="K69" s="428"/>
      <c r="L69" s="82"/>
      <c r="M69" s="428"/>
      <c r="N69" s="428"/>
      <c r="O69" s="428"/>
    </row>
    <row r="70" spans="2:16" ht="15.95" customHeight="1">
      <c r="B70" s="427" t="s">
        <v>70</v>
      </c>
      <c r="D70" s="448"/>
      <c r="E70" s="448"/>
      <c r="F70" s="448"/>
      <c r="G70" s="448"/>
      <c r="H70" s="448"/>
      <c r="I70" s="448"/>
      <c r="J70" s="448"/>
      <c r="K70" s="448"/>
      <c r="L70" s="448"/>
      <c r="M70" s="448"/>
      <c r="N70" s="448"/>
      <c r="O70" s="448"/>
    </row>
  </sheetData>
  <mergeCells count="39">
    <mergeCell ref="P19:P21"/>
    <mergeCell ref="I40:J40"/>
    <mergeCell ref="C41:C42"/>
    <mergeCell ref="D41:J41"/>
    <mergeCell ref="C55:I55"/>
    <mergeCell ref="J55:O55"/>
    <mergeCell ref="P55:P56"/>
    <mergeCell ref="H19:H21"/>
    <mergeCell ref="I19:I21"/>
    <mergeCell ref="L19:L21"/>
    <mergeCell ref="M19:M21"/>
    <mergeCell ref="N19:N21"/>
    <mergeCell ref="O19:O21"/>
    <mergeCell ref="C19:C21"/>
    <mergeCell ref="D19:D21"/>
    <mergeCell ref="E19:E21"/>
    <mergeCell ref="C18:E18"/>
    <mergeCell ref="F18:H18"/>
    <mergeCell ref="I18:M18"/>
    <mergeCell ref="N18:P18"/>
    <mergeCell ref="M4:M5"/>
    <mergeCell ref="N4:N5"/>
    <mergeCell ref="O4:O5"/>
    <mergeCell ref="F19:F21"/>
    <mergeCell ref="G19:G21"/>
    <mergeCell ref="J4:J5"/>
    <mergeCell ref="K4:K5"/>
    <mergeCell ref="L4:L5"/>
    <mergeCell ref="O2:P2"/>
    <mergeCell ref="C3:G3"/>
    <mergeCell ref="H3:L3"/>
    <mergeCell ref="M3:P3"/>
    <mergeCell ref="C4:C5"/>
    <mergeCell ref="D4:D5"/>
    <mergeCell ref="E4:E5"/>
    <mergeCell ref="F4:F5"/>
    <mergeCell ref="G4:G5"/>
    <mergeCell ref="H4:I4"/>
    <mergeCell ref="P4:P5"/>
  </mergeCells>
  <phoneticPr fontId="3"/>
  <printOptions horizontalCentered="1"/>
  <pageMargins left="0.39370078740157483" right="0.19685039370078741" top="0.55118110236220474" bottom="0.39370078740157483" header="0.51181102362204722" footer="0.51181102362204722"/>
  <pageSetup paperSize="9" scale="43" firstPageNumber="120" pageOrder="overThenDown" orientation="portrait" useFirstPageNumber="1"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2"/>
  <sheetViews>
    <sheetView showGridLines="0" zoomScaleNormal="100" zoomScaleSheetLayoutView="80" workbookViewId="0"/>
  </sheetViews>
  <sheetFormatPr defaultColWidth="11" defaultRowHeight="18.600000000000001" customHeight="1"/>
  <cols>
    <col min="1" max="1" width="5.25" style="463" customWidth="1"/>
    <col min="2" max="2" width="8.375" style="463" customWidth="1"/>
    <col min="3" max="3" width="12.75" style="463" customWidth="1"/>
    <col min="4" max="4" width="12.625" style="463" customWidth="1"/>
    <col min="5" max="5" width="4.625" style="463" customWidth="1"/>
    <col min="6" max="6" width="2.125" style="463" customWidth="1"/>
    <col min="7" max="7" width="2.25" style="463" customWidth="1"/>
    <col min="8" max="8" width="2.875" style="463" customWidth="1"/>
    <col min="9" max="9" width="11.625" style="463" customWidth="1"/>
    <col min="10" max="10" width="8.625" style="463" customWidth="1"/>
    <col min="11" max="11" width="10.875" style="463" customWidth="1"/>
    <col min="12" max="12" width="8.625" style="463" customWidth="1"/>
    <col min="13" max="13" width="10.875" style="463" customWidth="1"/>
    <col min="14" max="14" width="8.625" style="463" customWidth="1"/>
    <col min="15" max="15" width="10.875" style="463" customWidth="1"/>
    <col min="16" max="16" width="5.375" style="463" customWidth="1"/>
    <col min="17" max="19" width="2.25" style="463" customWidth="1"/>
    <col min="20" max="20" width="11.625" style="463" customWidth="1"/>
    <col min="21" max="21" width="7.625" style="465" customWidth="1"/>
    <col min="22" max="22" width="1.125" style="463" customWidth="1"/>
    <col min="23" max="256" width="11" style="463"/>
    <col min="257" max="257" width="5.25" style="463" customWidth="1"/>
    <col min="258" max="258" width="8.375" style="463" customWidth="1"/>
    <col min="259" max="259" width="12.75" style="463" customWidth="1"/>
    <col min="260" max="260" width="12.625" style="463" customWidth="1"/>
    <col min="261" max="261" width="4.625" style="463" customWidth="1"/>
    <col min="262" max="262" width="2.125" style="463" customWidth="1"/>
    <col min="263" max="263" width="2.25" style="463" customWidth="1"/>
    <col min="264" max="264" width="2.875" style="463" customWidth="1"/>
    <col min="265" max="265" width="11.625" style="463" customWidth="1"/>
    <col min="266" max="266" width="8.625" style="463" customWidth="1"/>
    <col min="267" max="267" width="10.875" style="463" customWidth="1"/>
    <col min="268" max="268" width="8.625" style="463" customWidth="1"/>
    <col min="269" max="269" width="10.875" style="463" customWidth="1"/>
    <col min="270" max="270" width="8.625" style="463" customWidth="1"/>
    <col min="271" max="271" width="10.875" style="463" customWidth="1"/>
    <col min="272" max="272" width="5.375" style="463" customWidth="1"/>
    <col min="273" max="275" width="2.25" style="463" customWidth="1"/>
    <col min="276" max="276" width="11.625" style="463" customWidth="1"/>
    <col min="277" max="277" width="7.625" style="463" customWidth="1"/>
    <col min="278" max="278" width="1.125" style="463" customWidth="1"/>
    <col min="279" max="512" width="11" style="463"/>
    <col min="513" max="513" width="5.25" style="463" customWidth="1"/>
    <col min="514" max="514" width="8.375" style="463" customWidth="1"/>
    <col min="515" max="515" width="12.75" style="463" customWidth="1"/>
    <col min="516" max="516" width="12.625" style="463" customWidth="1"/>
    <col min="517" max="517" width="4.625" style="463" customWidth="1"/>
    <col min="518" max="518" width="2.125" style="463" customWidth="1"/>
    <col min="519" max="519" width="2.25" style="463" customWidth="1"/>
    <col min="520" max="520" width="2.875" style="463" customWidth="1"/>
    <col min="521" max="521" width="11.625" style="463" customWidth="1"/>
    <col min="522" max="522" width="8.625" style="463" customWidth="1"/>
    <col min="523" max="523" width="10.875" style="463" customWidth="1"/>
    <col min="524" max="524" width="8.625" style="463" customWidth="1"/>
    <col min="525" max="525" width="10.875" style="463" customWidth="1"/>
    <col min="526" max="526" width="8.625" style="463" customWidth="1"/>
    <col min="527" max="527" width="10.875" style="463" customWidth="1"/>
    <col min="528" max="528" width="5.375" style="463" customWidth="1"/>
    <col min="529" max="531" width="2.25" style="463" customWidth="1"/>
    <col min="532" max="532" width="11.625" style="463" customWidth="1"/>
    <col min="533" max="533" width="7.625" style="463" customWidth="1"/>
    <col min="534" max="534" width="1.125" style="463" customWidth="1"/>
    <col min="535" max="768" width="11" style="463"/>
    <col min="769" max="769" width="5.25" style="463" customWidth="1"/>
    <col min="770" max="770" width="8.375" style="463" customWidth="1"/>
    <col min="771" max="771" width="12.75" style="463" customWidth="1"/>
    <col min="772" max="772" width="12.625" style="463" customWidth="1"/>
    <col min="773" max="773" width="4.625" style="463" customWidth="1"/>
    <col min="774" max="774" width="2.125" style="463" customWidth="1"/>
    <col min="775" max="775" width="2.25" style="463" customWidth="1"/>
    <col min="776" max="776" width="2.875" style="463" customWidth="1"/>
    <col min="777" max="777" width="11.625" style="463" customWidth="1"/>
    <col min="778" max="778" width="8.625" style="463" customWidth="1"/>
    <col min="779" max="779" width="10.875" style="463" customWidth="1"/>
    <col min="780" max="780" width="8.625" style="463" customWidth="1"/>
    <col min="781" max="781" width="10.875" style="463" customWidth="1"/>
    <col min="782" max="782" width="8.625" style="463" customWidth="1"/>
    <col min="783" max="783" width="10.875" style="463" customWidth="1"/>
    <col min="784" max="784" width="5.375" style="463" customWidth="1"/>
    <col min="785" max="787" width="2.25" style="463" customWidth="1"/>
    <col min="788" max="788" width="11.625" style="463" customWidth="1"/>
    <col min="789" max="789" width="7.625" style="463" customWidth="1"/>
    <col min="790" max="790" width="1.125" style="463" customWidth="1"/>
    <col min="791" max="1024" width="11" style="463"/>
    <col min="1025" max="1025" width="5.25" style="463" customWidth="1"/>
    <col min="1026" max="1026" width="8.375" style="463" customWidth="1"/>
    <col min="1027" max="1027" width="12.75" style="463" customWidth="1"/>
    <col min="1028" max="1028" width="12.625" style="463" customWidth="1"/>
    <col min="1029" max="1029" width="4.625" style="463" customWidth="1"/>
    <col min="1030" max="1030" width="2.125" style="463" customWidth="1"/>
    <col min="1031" max="1031" width="2.25" style="463" customWidth="1"/>
    <col min="1032" max="1032" width="2.875" style="463" customWidth="1"/>
    <col min="1033" max="1033" width="11.625" style="463" customWidth="1"/>
    <col min="1034" max="1034" width="8.625" style="463" customWidth="1"/>
    <col min="1035" max="1035" width="10.875" style="463" customWidth="1"/>
    <col min="1036" max="1036" width="8.625" style="463" customWidth="1"/>
    <col min="1037" max="1037" width="10.875" style="463" customWidth="1"/>
    <col min="1038" max="1038" width="8.625" style="463" customWidth="1"/>
    <col min="1039" max="1039" width="10.875" style="463" customWidth="1"/>
    <col min="1040" max="1040" width="5.375" style="463" customWidth="1"/>
    <col min="1041" max="1043" width="2.25" style="463" customWidth="1"/>
    <col min="1044" max="1044" width="11.625" style="463" customWidth="1"/>
    <col min="1045" max="1045" width="7.625" style="463" customWidth="1"/>
    <col min="1046" max="1046" width="1.125" style="463" customWidth="1"/>
    <col min="1047" max="1280" width="11" style="463"/>
    <col min="1281" max="1281" width="5.25" style="463" customWidth="1"/>
    <col min="1282" max="1282" width="8.375" style="463" customWidth="1"/>
    <col min="1283" max="1283" width="12.75" style="463" customWidth="1"/>
    <col min="1284" max="1284" width="12.625" style="463" customWidth="1"/>
    <col min="1285" max="1285" width="4.625" style="463" customWidth="1"/>
    <col min="1286" max="1286" width="2.125" style="463" customWidth="1"/>
    <col min="1287" max="1287" width="2.25" style="463" customWidth="1"/>
    <col min="1288" max="1288" width="2.875" style="463" customWidth="1"/>
    <col min="1289" max="1289" width="11.625" style="463" customWidth="1"/>
    <col min="1290" max="1290" width="8.625" style="463" customWidth="1"/>
    <col min="1291" max="1291" width="10.875" style="463" customWidth="1"/>
    <col min="1292" max="1292" width="8.625" style="463" customWidth="1"/>
    <col min="1293" max="1293" width="10.875" style="463" customWidth="1"/>
    <col min="1294" max="1294" width="8.625" style="463" customWidth="1"/>
    <col min="1295" max="1295" width="10.875" style="463" customWidth="1"/>
    <col min="1296" max="1296" width="5.375" style="463" customWidth="1"/>
    <col min="1297" max="1299" width="2.25" style="463" customWidth="1"/>
    <col min="1300" max="1300" width="11.625" style="463" customWidth="1"/>
    <col min="1301" max="1301" width="7.625" style="463" customWidth="1"/>
    <col min="1302" max="1302" width="1.125" style="463" customWidth="1"/>
    <col min="1303" max="1536" width="11" style="463"/>
    <col min="1537" max="1537" width="5.25" style="463" customWidth="1"/>
    <col min="1538" max="1538" width="8.375" style="463" customWidth="1"/>
    <col min="1539" max="1539" width="12.75" style="463" customWidth="1"/>
    <col min="1540" max="1540" width="12.625" style="463" customWidth="1"/>
    <col min="1541" max="1541" width="4.625" style="463" customWidth="1"/>
    <col min="1542" max="1542" width="2.125" style="463" customWidth="1"/>
    <col min="1543" max="1543" width="2.25" style="463" customWidth="1"/>
    <col min="1544" max="1544" width="2.875" style="463" customWidth="1"/>
    <col min="1545" max="1545" width="11.625" style="463" customWidth="1"/>
    <col min="1546" max="1546" width="8.625" style="463" customWidth="1"/>
    <col min="1547" max="1547" width="10.875" style="463" customWidth="1"/>
    <col min="1548" max="1548" width="8.625" style="463" customWidth="1"/>
    <col min="1549" max="1549" width="10.875" style="463" customWidth="1"/>
    <col min="1550" max="1550" width="8.625" style="463" customWidth="1"/>
    <col min="1551" max="1551" width="10.875" style="463" customWidth="1"/>
    <col min="1552" max="1552" width="5.375" style="463" customWidth="1"/>
    <col min="1553" max="1555" width="2.25" style="463" customWidth="1"/>
    <col min="1556" max="1556" width="11.625" style="463" customWidth="1"/>
    <col min="1557" max="1557" width="7.625" style="463" customWidth="1"/>
    <col min="1558" max="1558" width="1.125" style="463" customWidth="1"/>
    <col min="1559" max="1792" width="11" style="463"/>
    <col min="1793" max="1793" width="5.25" style="463" customWidth="1"/>
    <col min="1794" max="1794" width="8.375" style="463" customWidth="1"/>
    <col min="1795" max="1795" width="12.75" style="463" customWidth="1"/>
    <col min="1796" max="1796" width="12.625" style="463" customWidth="1"/>
    <col min="1797" max="1797" width="4.625" style="463" customWidth="1"/>
    <col min="1798" max="1798" width="2.125" style="463" customWidth="1"/>
    <col min="1799" max="1799" width="2.25" style="463" customWidth="1"/>
    <col min="1800" max="1800" width="2.875" style="463" customWidth="1"/>
    <col min="1801" max="1801" width="11.625" style="463" customWidth="1"/>
    <col min="1802" max="1802" width="8.625" style="463" customWidth="1"/>
    <col min="1803" max="1803" width="10.875" style="463" customWidth="1"/>
    <col min="1804" max="1804" width="8.625" style="463" customWidth="1"/>
    <col min="1805" max="1805" width="10.875" style="463" customWidth="1"/>
    <col min="1806" max="1806" width="8.625" style="463" customWidth="1"/>
    <col min="1807" max="1807" width="10.875" style="463" customWidth="1"/>
    <col min="1808" max="1808" width="5.375" style="463" customWidth="1"/>
    <col min="1809" max="1811" width="2.25" style="463" customWidth="1"/>
    <col min="1812" max="1812" width="11.625" style="463" customWidth="1"/>
    <col min="1813" max="1813" width="7.625" style="463" customWidth="1"/>
    <col min="1814" max="1814" width="1.125" style="463" customWidth="1"/>
    <col min="1815" max="2048" width="11" style="463"/>
    <col min="2049" max="2049" width="5.25" style="463" customWidth="1"/>
    <col min="2050" max="2050" width="8.375" style="463" customWidth="1"/>
    <col min="2051" max="2051" width="12.75" style="463" customWidth="1"/>
    <col min="2052" max="2052" width="12.625" style="463" customWidth="1"/>
    <col min="2053" max="2053" width="4.625" style="463" customWidth="1"/>
    <col min="2054" max="2054" width="2.125" style="463" customWidth="1"/>
    <col min="2055" max="2055" width="2.25" style="463" customWidth="1"/>
    <col min="2056" max="2056" width="2.875" style="463" customWidth="1"/>
    <col min="2057" max="2057" width="11.625" style="463" customWidth="1"/>
    <col min="2058" max="2058" width="8.625" style="463" customWidth="1"/>
    <col min="2059" max="2059" width="10.875" style="463" customWidth="1"/>
    <col min="2060" max="2060" width="8.625" style="463" customWidth="1"/>
    <col min="2061" max="2061" width="10.875" style="463" customWidth="1"/>
    <col min="2062" max="2062" width="8.625" style="463" customWidth="1"/>
    <col min="2063" max="2063" width="10.875" style="463" customWidth="1"/>
    <col min="2064" max="2064" width="5.375" style="463" customWidth="1"/>
    <col min="2065" max="2067" width="2.25" style="463" customWidth="1"/>
    <col min="2068" max="2068" width="11.625" style="463" customWidth="1"/>
    <col min="2069" max="2069" width="7.625" style="463" customWidth="1"/>
    <col min="2070" max="2070" width="1.125" style="463" customWidth="1"/>
    <col min="2071" max="2304" width="11" style="463"/>
    <col min="2305" max="2305" width="5.25" style="463" customWidth="1"/>
    <col min="2306" max="2306" width="8.375" style="463" customWidth="1"/>
    <col min="2307" max="2307" width="12.75" style="463" customWidth="1"/>
    <col min="2308" max="2308" width="12.625" style="463" customWidth="1"/>
    <col min="2309" max="2309" width="4.625" style="463" customWidth="1"/>
    <col min="2310" max="2310" width="2.125" style="463" customWidth="1"/>
    <col min="2311" max="2311" width="2.25" style="463" customWidth="1"/>
    <col min="2312" max="2312" width="2.875" style="463" customWidth="1"/>
    <col min="2313" max="2313" width="11.625" style="463" customWidth="1"/>
    <col min="2314" max="2314" width="8.625" style="463" customWidth="1"/>
    <col min="2315" max="2315" width="10.875" style="463" customWidth="1"/>
    <col min="2316" max="2316" width="8.625" style="463" customWidth="1"/>
    <col min="2317" max="2317" width="10.875" style="463" customWidth="1"/>
    <col min="2318" max="2318" width="8.625" style="463" customWidth="1"/>
    <col min="2319" max="2319" width="10.875" style="463" customWidth="1"/>
    <col min="2320" max="2320" width="5.375" style="463" customWidth="1"/>
    <col min="2321" max="2323" width="2.25" style="463" customWidth="1"/>
    <col min="2324" max="2324" width="11.625" style="463" customWidth="1"/>
    <col min="2325" max="2325" width="7.625" style="463" customWidth="1"/>
    <col min="2326" max="2326" width="1.125" style="463" customWidth="1"/>
    <col min="2327" max="2560" width="11" style="463"/>
    <col min="2561" max="2561" width="5.25" style="463" customWidth="1"/>
    <col min="2562" max="2562" width="8.375" style="463" customWidth="1"/>
    <col min="2563" max="2563" width="12.75" style="463" customWidth="1"/>
    <col min="2564" max="2564" width="12.625" style="463" customWidth="1"/>
    <col min="2565" max="2565" width="4.625" style="463" customWidth="1"/>
    <col min="2566" max="2566" width="2.125" style="463" customWidth="1"/>
    <col min="2567" max="2567" width="2.25" style="463" customWidth="1"/>
    <col min="2568" max="2568" width="2.875" style="463" customWidth="1"/>
    <col min="2569" max="2569" width="11.625" style="463" customWidth="1"/>
    <col min="2570" max="2570" width="8.625" style="463" customWidth="1"/>
    <col min="2571" max="2571" width="10.875" style="463" customWidth="1"/>
    <col min="2572" max="2572" width="8.625" style="463" customWidth="1"/>
    <col min="2573" max="2573" width="10.875" style="463" customWidth="1"/>
    <col min="2574" max="2574" width="8.625" style="463" customWidth="1"/>
    <col min="2575" max="2575" width="10.875" style="463" customWidth="1"/>
    <col min="2576" max="2576" width="5.375" style="463" customWidth="1"/>
    <col min="2577" max="2579" width="2.25" style="463" customWidth="1"/>
    <col min="2580" max="2580" width="11.625" style="463" customWidth="1"/>
    <col min="2581" max="2581" width="7.625" style="463" customWidth="1"/>
    <col min="2582" max="2582" width="1.125" style="463" customWidth="1"/>
    <col min="2583" max="2816" width="11" style="463"/>
    <col min="2817" max="2817" width="5.25" style="463" customWidth="1"/>
    <col min="2818" max="2818" width="8.375" style="463" customWidth="1"/>
    <col min="2819" max="2819" width="12.75" style="463" customWidth="1"/>
    <col min="2820" max="2820" width="12.625" style="463" customWidth="1"/>
    <col min="2821" max="2821" width="4.625" style="463" customWidth="1"/>
    <col min="2822" max="2822" width="2.125" style="463" customWidth="1"/>
    <col min="2823" max="2823" width="2.25" style="463" customWidth="1"/>
    <col min="2824" max="2824" width="2.875" style="463" customWidth="1"/>
    <col min="2825" max="2825" width="11.625" style="463" customWidth="1"/>
    <col min="2826" max="2826" width="8.625" style="463" customWidth="1"/>
    <col min="2827" max="2827" width="10.875" style="463" customWidth="1"/>
    <col min="2828" max="2828" width="8.625" style="463" customWidth="1"/>
    <col min="2829" max="2829" width="10.875" style="463" customWidth="1"/>
    <col min="2830" max="2830" width="8.625" style="463" customWidth="1"/>
    <col min="2831" max="2831" width="10.875" style="463" customWidth="1"/>
    <col min="2832" max="2832" width="5.375" style="463" customWidth="1"/>
    <col min="2833" max="2835" width="2.25" style="463" customWidth="1"/>
    <col min="2836" max="2836" width="11.625" style="463" customWidth="1"/>
    <col min="2837" max="2837" width="7.625" style="463" customWidth="1"/>
    <col min="2838" max="2838" width="1.125" style="463" customWidth="1"/>
    <col min="2839" max="3072" width="11" style="463"/>
    <col min="3073" max="3073" width="5.25" style="463" customWidth="1"/>
    <col min="3074" max="3074" width="8.375" style="463" customWidth="1"/>
    <col min="3075" max="3075" width="12.75" style="463" customWidth="1"/>
    <col min="3076" max="3076" width="12.625" style="463" customWidth="1"/>
    <col min="3077" max="3077" width="4.625" style="463" customWidth="1"/>
    <col min="3078" max="3078" width="2.125" style="463" customWidth="1"/>
    <col min="3079" max="3079" width="2.25" style="463" customWidth="1"/>
    <col min="3080" max="3080" width="2.875" style="463" customWidth="1"/>
    <col min="3081" max="3081" width="11.625" style="463" customWidth="1"/>
    <col min="3082" max="3082" width="8.625" style="463" customWidth="1"/>
    <col min="3083" max="3083" width="10.875" style="463" customWidth="1"/>
    <col min="3084" max="3084" width="8.625" style="463" customWidth="1"/>
    <col min="3085" max="3085" width="10.875" style="463" customWidth="1"/>
    <col min="3086" max="3086" width="8.625" style="463" customWidth="1"/>
    <col min="3087" max="3087" width="10.875" style="463" customWidth="1"/>
    <col min="3088" max="3088" width="5.375" style="463" customWidth="1"/>
    <col min="3089" max="3091" width="2.25" style="463" customWidth="1"/>
    <col min="3092" max="3092" width="11.625" style="463" customWidth="1"/>
    <col min="3093" max="3093" width="7.625" style="463" customWidth="1"/>
    <col min="3094" max="3094" width="1.125" style="463" customWidth="1"/>
    <col min="3095" max="3328" width="11" style="463"/>
    <col min="3329" max="3329" width="5.25" style="463" customWidth="1"/>
    <col min="3330" max="3330" width="8.375" style="463" customWidth="1"/>
    <col min="3331" max="3331" width="12.75" style="463" customWidth="1"/>
    <col min="3332" max="3332" width="12.625" style="463" customWidth="1"/>
    <col min="3333" max="3333" width="4.625" style="463" customWidth="1"/>
    <col min="3334" max="3334" width="2.125" style="463" customWidth="1"/>
    <col min="3335" max="3335" width="2.25" style="463" customWidth="1"/>
    <col min="3336" max="3336" width="2.875" style="463" customWidth="1"/>
    <col min="3337" max="3337" width="11.625" style="463" customWidth="1"/>
    <col min="3338" max="3338" width="8.625" style="463" customWidth="1"/>
    <col min="3339" max="3339" width="10.875" style="463" customWidth="1"/>
    <col min="3340" max="3340" width="8.625" style="463" customWidth="1"/>
    <col min="3341" max="3341" width="10.875" style="463" customWidth="1"/>
    <col min="3342" max="3342" width="8.625" style="463" customWidth="1"/>
    <col min="3343" max="3343" width="10.875" style="463" customWidth="1"/>
    <col min="3344" max="3344" width="5.375" style="463" customWidth="1"/>
    <col min="3345" max="3347" width="2.25" style="463" customWidth="1"/>
    <col min="3348" max="3348" width="11.625" style="463" customWidth="1"/>
    <col min="3349" max="3349" width="7.625" style="463" customWidth="1"/>
    <col min="3350" max="3350" width="1.125" style="463" customWidth="1"/>
    <col min="3351" max="3584" width="11" style="463"/>
    <col min="3585" max="3585" width="5.25" style="463" customWidth="1"/>
    <col min="3586" max="3586" width="8.375" style="463" customWidth="1"/>
    <col min="3587" max="3587" width="12.75" style="463" customWidth="1"/>
    <col min="3588" max="3588" width="12.625" style="463" customWidth="1"/>
    <col min="3589" max="3589" width="4.625" style="463" customWidth="1"/>
    <col min="3590" max="3590" width="2.125" style="463" customWidth="1"/>
    <col min="3591" max="3591" width="2.25" style="463" customWidth="1"/>
    <col min="3592" max="3592" width="2.875" style="463" customWidth="1"/>
    <col min="3593" max="3593" width="11.625" style="463" customWidth="1"/>
    <col min="3594" max="3594" width="8.625" style="463" customWidth="1"/>
    <col min="3595" max="3595" width="10.875" style="463" customWidth="1"/>
    <col min="3596" max="3596" width="8.625" style="463" customWidth="1"/>
    <col min="3597" max="3597" width="10.875" style="463" customWidth="1"/>
    <col min="3598" max="3598" width="8.625" style="463" customWidth="1"/>
    <col min="3599" max="3599" width="10.875" style="463" customWidth="1"/>
    <col min="3600" max="3600" width="5.375" style="463" customWidth="1"/>
    <col min="3601" max="3603" width="2.25" style="463" customWidth="1"/>
    <col min="3604" max="3604" width="11.625" style="463" customWidth="1"/>
    <col min="3605" max="3605" width="7.625" style="463" customWidth="1"/>
    <col min="3606" max="3606" width="1.125" style="463" customWidth="1"/>
    <col min="3607" max="3840" width="11" style="463"/>
    <col min="3841" max="3841" width="5.25" style="463" customWidth="1"/>
    <col min="3842" max="3842" width="8.375" style="463" customWidth="1"/>
    <col min="3843" max="3843" width="12.75" style="463" customWidth="1"/>
    <col min="3844" max="3844" width="12.625" style="463" customWidth="1"/>
    <col min="3845" max="3845" width="4.625" style="463" customWidth="1"/>
    <col min="3846" max="3846" width="2.125" style="463" customWidth="1"/>
    <col min="3847" max="3847" width="2.25" style="463" customWidth="1"/>
    <col min="3848" max="3848" width="2.875" style="463" customWidth="1"/>
    <col min="3849" max="3849" width="11.625" style="463" customWidth="1"/>
    <col min="3850" max="3850" width="8.625" style="463" customWidth="1"/>
    <col min="3851" max="3851" width="10.875" style="463" customWidth="1"/>
    <col min="3852" max="3852" width="8.625" style="463" customWidth="1"/>
    <col min="3853" max="3853" width="10.875" style="463" customWidth="1"/>
    <col min="3854" max="3854" width="8.625" style="463" customWidth="1"/>
    <col min="3855" max="3855" width="10.875" style="463" customWidth="1"/>
    <col min="3856" max="3856" width="5.375" style="463" customWidth="1"/>
    <col min="3857" max="3859" width="2.25" style="463" customWidth="1"/>
    <col min="3860" max="3860" width="11.625" style="463" customWidth="1"/>
    <col min="3861" max="3861" width="7.625" style="463" customWidth="1"/>
    <col min="3862" max="3862" width="1.125" style="463" customWidth="1"/>
    <col min="3863" max="4096" width="11" style="463"/>
    <col min="4097" max="4097" width="5.25" style="463" customWidth="1"/>
    <col min="4098" max="4098" width="8.375" style="463" customWidth="1"/>
    <col min="4099" max="4099" width="12.75" style="463" customWidth="1"/>
    <col min="4100" max="4100" width="12.625" style="463" customWidth="1"/>
    <col min="4101" max="4101" width="4.625" style="463" customWidth="1"/>
    <col min="4102" max="4102" width="2.125" style="463" customWidth="1"/>
    <col min="4103" max="4103" width="2.25" style="463" customWidth="1"/>
    <col min="4104" max="4104" width="2.875" style="463" customWidth="1"/>
    <col min="4105" max="4105" width="11.625" style="463" customWidth="1"/>
    <col min="4106" max="4106" width="8.625" style="463" customWidth="1"/>
    <col min="4107" max="4107" width="10.875" style="463" customWidth="1"/>
    <col min="4108" max="4108" width="8.625" style="463" customWidth="1"/>
    <col min="4109" max="4109" width="10.875" style="463" customWidth="1"/>
    <col min="4110" max="4110" width="8.625" style="463" customWidth="1"/>
    <col min="4111" max="4111" width="10.875" style="463" customWidth="1"/>
    <col min="4112" max="4112" width="5.375" style="463" customWidth="1"/>
    <col min="4113" max="4115" width="2.25" style="463" customWidth="1"/>
    <col min="4116" max="4116" width="11.625" style="463" customWidth="1"/>
    <col min="4117" max="4117" width="7.625" style="463" customWidth="1"/>
    <col min="4118" max="4118" width="1.125" style="463" customWidth="1"/>
    <col min="4119" max="4352" width="11" style="463"/>
    <col min="4353" max="4353" width="5.25" style="463" customWidth="1"/>
    <col min="4354" max="4354" width="8.375" style="463" customWidth="1"/>
    <col min="4355" max="4355" width="12.75" style="463" customWidth="1"/>
    <col min="4356" max="4356" width="12.625" style="463" customWidth="1"/>
    <col min="4357" max="4357" width="4.625" style="463" customWidth="1"/>
    <col min="4358" max="4358" width="2.125" style="463" customWidth="1"/>
    <col min="4359" max="4359" width="2.25" style="463" customWidth="1"/>
    <col min="4360" max="4360" width="2.875" style="463" customWidth="1"/>
    <col min="4361" max="4361" width="11.625" style="463" customWidth="1"/>
    <col min="4362" max="4362" width="8.625" style="463" customWidth="1"/>
    <col min="4363" max="4363" width="10.875" style="463" customWidth="1"/>
    <col min="4364" max="4364" width="8.625" style="463" customWidth="1"/>
    <col min="4365" max="4365" width="10.875" style="463" customWidth="1"/>
    <col min="4366" max="4366" width="8.625" style="463" customWidth="1"/>
    <col min="4367" max="4367" width="10.875" style="463" customWidth="1"/>
    <col min="4368" max="4368" width="5.375" style="463" customWidth="1"/>
    <col min="4369" max="4371" width="2.25" style="463" customWidth="1"/>
    <col min="4372" max="4372" width="11.625" style="463" customWidth="1"/>
    <col min="4373" max="4373" width="7.625" style="463" customWidth="1"/>
    <col min="4374" max="4374" width="1.125" style="463" customWidth="1"/>
    <col min="4375" max="4608" width="11" style="463"/>
    <col min="4609" max="4609" width="5.25" style="463" customWidth="1"/>
    <col min="4610" max="4610" width="8.375" style="463" customWidth="1"/>
    <col min="4611" max="4611" width="12.75" style="463" customWidth="1"/>
    <col min="4612" max="4612" width="12.625" style="463" customWidth="1"/>
    <col min="4613" max="4613" width="4.625" style="463" customWidth="1"/>
    <col min="4614" max="4614" width="2.125" style="463" customWidth="1"/>
    <col min="4615" max="4615" width="2.25" style="463" customWidth="1"/>
    <col min="4616" max="4616" width="2.875" style="463" customWidth="1"/>
    <col min="4617" max="4617" width="11.625" style="463" customWidth="1"/>
    <col min="4618" max="4618" width="8.625" style="463" customWidth="1"/>
    <col min="4619" max="4619" width="10.875" style="463" customWidth="1"/>
    <col min="4620" max="4620" width="8.625" style="463" customWidth="1"/>
    <col min="4621" max="4621" width="10.875" style="463" customWidth="1"/>
    <col min="4622" max="4622" width="8.625" style="463" customWidth="1"/>
    <col min="4623" max="4623" width="10.875" style="463" customWidth="1"/>
    <col min="4624" max="4624" width="5.375" style="463" customWidth="1"/>
    <col min="4625" max="4627" width="2.25" style="463" customWidth="1"/>
    <col min="4628" max="4628" width="11.625" style="463" customWidth="1"/>
    <col min="4629" max="4629" width="7.625" style="463" customWidth="1"/>
    <col min="4630" max="4630" width="1.125" style="463" customWidth="1"/>
    <col min="4631" max="4864" width="11" style="463"/>
    <col min="4865" max="4865" width="5.25" style="463" customWidth="1"/>
    <col min="4866" max="4866" width="8.375" style="463" customWidth="1"/>
    <col min="4867" max="4867" width="12.75" style="463" customWidth="1"/>
    <col min="4868" max="4868" width="12.625" style="463" customWidth="1"/>
    <col min="4869" max="4869" width="4.625" style="463" customWidth="1"/>
    <col min="4870" max="4870" width="2.125" style="463" customWidth="1"/>
    <col min="4871" max="4871" width="2.25" style="463" customWidth="1"/>
    <col min="4872" max="4872" width="2.875" style="463" customWidth="1"/>
    <col min="4873" max="4873" width="11.625" style="463" customWidth="1"/>
    <col min="4874" max="4874" width="8.625" style="463" customWidth="1"/>
    <col min="4875" max="4875" width="10.875" style="463" customWidth="1"/>
    <col min="4876" max="4876" width="8.625" style="463" customWidth="1"/>
    <col min="4877" max="4877" width="10.875" style="463" customWidth="1"/>
    <col min="4878" max="4878" width="8.625" style="463" customWidth="1"/>
    <col min="4879" max="4879" width="10.875" style="463" customWidth="1"/>
    <col min="4880" max="4880" width="5.375" style="463" customWidth="1"/>
    <col min="4881" max="4883" width="2.25" style="463" customWidth="1"/>
    <col min="4884" max="4884" width="11.625" style="463" customWidth="1"/>
    <col min="4885" max="4885" width="7.625" style="463" customWidth="1"/>
    <col min="4886" max="4886" width="1.125" style="463" customWidth="1"/>
    <col min="4887" max="5120" width="11" style="463"/>
    <col min="5121" max="5121" width="5.25" style="463" customWidth="1"/>
    <col min="5122" max="5122" width="8.375" style="463" customWidth="1"/>
    <col min="5123" max="5123" width="12.75" style="463" customWidth="1"/>
    <col min="5124" max="5124" width="12.625" style="463" customWidth="1"/>
    <col min="5125" max="5125" width="4.625" style="463" customWidth="1"/>
    <col min="5126" max="5126" width="2.125" style="463" customWidth="1"/>
    <col min="5127" max="5127" width="2.25" style="463" customWidth="1"/>
    <col min="5128" max="5128" width="2.875" style="463" customWidth="1"/>
    <col min="5129" max="5129" width="11.625" style="463" customWidth="1"/>
    <col min="5130" max="5130" width="8.625" style="463" customWidth="1"/>
    <col min="5131" max="5131" width="10.875" style="463" customWidth="1"/>
    <col min="5132" max="5132" width="8.625" style="463" customWidth="1"/>
    <col min="5133" max="5133" width="10.875" style="463" customWidth="1"/>
    <col min="5134" max="5134" width="8.625" style="463" customWidth="1"/>
    <col min="5135" max="5135" width="10.875" style="463" customWidth="1"/>
    <col min="5136" max="5136" width="5.375" style="463" customWidth="1"/>
    <col min="5137" max="5139" width="2.25" style="463" customWidth="1"/>
    <col min="5140" max="5140" width="11.625" style="463" customWidth="1"/>
    <col min="5141" max="5141" width="7.625" style="463" customWidth="1"/>
    <col min="5142" max="5142" width="1.125" style="463" customWidth="1"/>
    <col min="5143" max="5376" width="11" style="463"/>
    <col min="5377" max="5377" width="5.25" style="463" customWidth="1"/>
    <col min="5378" max="5378" width="8.375" style="463" customWidth="1"/>
    <col min="5379" max="5379" width="12.75" style="463" customWidth="1"/>
    <col min="5380" max="5380" width="12.625" style="463" customWidth="1"/>
    <col min="5381" max="5381" width="4.625" style="463" customWidth="1"/>
    <col min="5382" max="5382" width="2.125" style="463" customWidth="1"/>
    <col min="5383" max="5383" width="2.25" style="463" customWidth="1"/>
    <col min="5384" max="5384" width="2.875" style="463" customWidth="1"/>
    <col min="5385" max="5385" width="11.625" style="463" customWidth="1"/>
    <col min="5386" max="5386" width="8.625" style="463" customWidth="1"/>
    <col min="5387" max="5387" width="10.875" style="463" customWidth="1"/>
    <col min="5388" max="5388" width="8.625" style="463" customWidth="1"/>
    <col min="5389" max="5389" width="10.875" style="463" customWidth="1"/>
    <col min="5390" max="5390" width="8.625" style="463" customWidth="1"/>
    <col min="5391" max="5391" width="10.875" style="463" customWidth="1"/>
    <col min="5392" max="5392" width="5.375" style="463" customWidth="1"/>
    <col min="5393" max="5395" width="2.25" style="463" customWidth="1"/>
    <col min="5396" max="5396" width="11.625" style="463" customWidth="1"/>
    <col min="5397" max="5397" width="7.625" style="463" customWidth="1"/>
    <col min="5398" max="5398" width="1.125" style="463" customWidth="1"/>
    <col min="5399" max="5632" width="11" style="463"/>
    <col min="5633" max="5633" width="5.25" style="463" customWidth="1"/>
    <col min="5634" max="5634" width="8.375" style="463" customWidth="1"/>
    <col min="5635" max="5635" width="12.75" style="463" customWidth="1"/>
    <col min="5636" max="5636" width="12.625" style="463" customWidth="1"/>
    <col min="5637" max="5637" width="4.625" style="463" customWidth="1"/>
    <col min="5638" max="5638" width="2.125" style="463" customWidth="1"/>
    <col min="5639" max="5639" width="2.25" style="463" customWidth="1"/>
    <col min="5640" max="5640" width="2.875" style="463" customWidth="1"/>
    <col min="5641" max="5641" width="11.625" style="463" customWidth="1"/>
    <col min="5642" max="5642" width="8.625" style="463" customWidth="1"/>
    <col min="5643" max="5643" width="10.875" style="463" customWidth="1"/>
    <col min="5644" max="5644" width="8.625" style="463" customWidth="1"/>
    <col min="5645" max="5645" width="10.875" style="463" customWidth="1"/>
    <col min="5646" max="5646" width="8.625" style="463" customWidth="1"/>
    <col min="5647" max="5647" width="10.875" style="463" customWidth="1"/>
    <col min="5648" max="5648" width="5.375" style="463" customWidth="1"/>
    <col min="5649" max="5651" width="2.25" style="463" customWidth="1"/>
    <col min="5652" max="5652" width="11.625" style="463" customWidth="1"/>
    <col min="5653" max="5653" width="7.625" style="463" customWidth="1"/>
    <col min="5654" max="5654" width="1.125" style="463" customWidth="1"/>
    <col min="5655" max="5888" width="11" style="463"/>
    <col min="5889" max="5889" width="5.25" style="463" customWidth="1"/>
    <col min="5890" max="5890" width="8.375" style="463" customWidth="1"/>
    <col min="5891" max="5891" width="12.75" style="463" customWidth="1"/>
    <col min="5892" max="5892" width="12.625" style="463" customWidth="1"/>
    <col min="5893" max="5893" width="4.625" style="463" customWidth="1"/>
    <col min="5894" max="5894" width="2.125" style="463" customWidth="1"/>
    <col min="5895" max="5895" width="2.25" style="463" customWidth="1"/>
    <col min="5896" max="5896" width="2.875" style="463" customWidth="1"/>
    <col min="5897" max="5897" width="11.625" style="463" customWidth="1"/>
    <col min="5898" max="5898" width="8.625" style="463" customWidth="1"/>
    <col min="5899" max="5899" width="10.875" style="463" customWidth="1"/>
    <col min="5900" max="5900" width="8.625" style="463" customWidth="1"/>
    <col min="5901" max="5901" width="10.875" style="463" customWidth="1"/>
    <col min="5902" max="5902" width="8.625" style="463" customWidth="1"/>
    <col min="5903" max="5903" width="10.875" style="463" customWidth="1"/>
    <col min="5904" max="5904" width="5.375" style="463" customWidth="1"/>
    <col min="5905" max="5907" width="2.25" style="463" customWidth="1"/>
    <col min="5908" max="5908" width="11.625" style="463" customWidth="1"/>
    <col min="5909" max="5909" width="7.625" style="463" customWidth="1"/>
    <col min="5910" max="5910" width="1.125" style="463" customWidth="1"/>
    <col min="5911" max="6144" width="11" style="463"/>
    <col min="6145" max="6145" width="5.25" style="463" customWidth="1"/>
    <col min="6146" max="6146" width="8.375" style="463" customWidth="1"/>
    <col min="6147" max="6147" width="12.75" style="463" customWidth="1"/>
    <col min="6148" max="6148" width="12.625" style="463" customWidth="1"/>
    <col min="6149" max="6149" width="4.625" style="463" customWidth="1"/>
    <col min="6150" max="6150" width="2.125" style="463" customWidth="1"/>
    <col min="6151" max="6151" width="2.25" style="463" customWidth="1"/>
    <col min="6152" max="6152" width="2.875" style="463" customWidth="1"/>
    <col min="6153" max="6153" width="11.625" style="463" customWidth="1"/>
    <col min="6154" max="6154" width="8.625" style="463" customWidth="1"/>
    <col min="6155" max="6155" width="10.875" style="463" customWidth="1"/>
    <col min="6156" max="6156" width="8.625" style="463" customWidth="1"/>
    <col min="6157" max="6157" width="10.875" style="463" customWidth="1"/>
    <col min="6158" max="6158" width="8.625" style="463" customWidth="1"/>
    <col min="6159" max="6159" width="10.875" style="463" customWidth="1"/>
    <col min="6160" max="6160" width="5.375" style="463" customWidth="1"/>
    <col min="6161" max="6163" width="2.25" style="463" customWidth="1"/>
    <col min="6164" max="6164" width="11.625" style="463" customWidth="1"/>
    <col min="6165" max="6165" width="7.625" style="463" customWidth="1"/>
    <col min="6166" max="6166" width="1.125" style="463" customWidth="1"/>
    <col min="6167" max="6400" width="11" style="463"/>
    <col min="6401" max="6401" width="5.25" style="463" customWidth="1"/>
    <col min="6402" max="6402" width="8.375" style="463" customWidth="1"/>
    <col min="6403" max="6403" width="12.75" style="463" customWidth="1"/>
    <col min="6404" max="6404" width="12.625" style="463" customWidth="1"/>
    <col min="6405" max="6405" width="4.625" style="463" customWidth="1"/>
    <col min="6406" max="6406" width="2.125" style="463" customWidth="1"/>
    <col min="6407" max="6407" width="2.25" style="463" customWidth="1"/>
    <col min="6408" max="6408" width="2.875" style="463" customWidth="1"/>
    <col min="6409" max="6409" width="11.625" style="463" customWidth="1"/>
    <col min="6410" max="6410" width="8.625" style="463" customWidth="1"/>
    <col min="6411" max="6411" width="10.875" style="463" customWidth="1"/>
    <col min="6412" max="6412" width="8.625" style="463" customWidth="1"/>
    <col min="6413" max="6413" width="10.875" style="463" customWidth="1"/>
    <col min="6414" max="6414" width="8.625" style="463" customWidth="1"/>
    <col min="6415" max="6415" width="10.875" style="463" customWidth="1"/>
    <col min="6416" max="6416" width="5.375" style="463" customWidth="1"/>
    <col min="6417" max="6419" width="2.25" style="463" customWidth="1"/>
    <col min="6420" max="6420" width="11.625" style="463" customWidth="1"/>
    <col min="6421" max="6421" width="7.625" style="463" customWidth="1"/>
    <col min="6422" max="6422" width="1.125" style="463" customWidth="1"/>
    <col min="6423" max="6656" width="11" style="463"/>
    <col min="6657" max="6657" width="5.25" style="463" customWidth="1"/>
    <col min="6658" max="6658" width="8.375" style="463" customWidth="1"/>
    <col min="6659" max="6659" width="12.75" style="463" customWidth="1"/>
    <col min="6660" max="6660" width="12.625" style="463" customWidth="1"/>
    <col min="6661" max="6661" width="4.625" style="463" customWidth="1"/>
    <col min="6662" max="6662" width="2.125" style="463" customWidth="1"/>
    <col min="6663" max="6663" width="2.25" style="463" customWidth="1"/>
    <col min="6664" max="6664" width="2.875" style="463" customWidth="1"/>
    <col min="6665" max="6665" width="11.625" style="463" customWidth="1"/>
    <col min="6666" max="6666" width="8.625" style="463" customWidth="1"/>
    <col min="6667" max="6667" width="10.875" style="463" customWidth="1"/>
    <col min="6668" max="6668" width="8.625" style="463" customWidth="1"/>
    <col min="6669" max="6669" width="10.875" style="463" customWidth="1"/>
    <col min="6670" max="6670" width="8.625" style="463" customWidth="1"/>
    <col min="6671" max="6671" width="10.875" style="463" customWidth="1"/>
    <col min="6672" max="6672" width="5.375" style="463" customWidth="1"/>
    <col min="6673" max="6675" width="2.25" style="463" customWidth="1"/>
    <col min="6676" max="6676" width="11.625" style="463" customWidth="1"/>
    <col min="6677" max="6677" width="7.625" style="463" customWidth="1"/>
    <col min="6678" max="6678" width="1.125" style="463" customWidth="1"/>
    <col min="6679" max="6912" width="11" style="463"/>
    <col min="6913" max="6913" width="5.25" style="463" customWidth="1"/>
    <col min="6914" max="6914" width="8.375" style="463" customWidth="1"/>
    <col min="6915" max="6915" width="12.75" style="463" customWidth="1"/>
    <col min="6916" max="6916" width="12.625" style="463" customWidth="1"/>
    <col min="6917" max="6917" width="4.625" style="463" customWidth="1"/>
    <col min="6918" max="6918" width="2.125" style="463" customWidth="1"/>
    <col min="6919" max="6919" width="2.25" style="463" customWidth="1"/>
    <col min="6920" max="6920" width="2.875" style="463" customWidth="1"/>
    <col min="6921" max="6921" width="11.625" style="463" customWidth="1"/>
    <col min="6922" max="6922" width="8.625" style="463" customWidth="1"/>
    <col min="6923" max="6923" width="10.875" style="463" customWidth="1"/>
    <col min="6924" max="6924" width="8.625" style="463" customWidth="1"/>
    <col min="6925" max="6925" width="10.875" style="463" customWidth="1"/>
    <col min="6926" max="6926" width="8.625" style="463" customWidth="1"/>
    <col min="6927" max="6927" width="10.875" style="463" customWidth="1"/>
    <col min="6928" max="6928" width="5.375" style="463" customWidth="1"/>
    <col min="6929" max="6931" width="2.25" style="463" customWidth="1"/>
    <col min="6932" max="6932" width="11.625" style="463" customWidth="1"/>
    <col min="6933" max="6933" width="7.625" style="463" customWidth="1"/>
    <col min="6934" max="6934" width="1.125" style="463" customWidth="1"/>
    <col min="6935" max="7168" width="11" style="463"/>
    <col min="7169" max="7169" width="5.25" style="463" customWidth="1"/>
    <col min="7170" max="7170" width="8.375" style="463" customWidth="1"/>
    <col min="7171" max="7171" width="12.75" style="463" customWidth="1"/>
    <col min="7172" max="7172" width="12.625" style="463" customWidth="1"/>
    <col min="7173" max="7173" width="4.625" style="463" customWidth="1"/>
    <col min="7174" max="7174" width="2.125" style="463" customWidth="1"/>
    <col min="7175" max="7175" width="2.25" style="463" customWidth="1"/>
    <col min="7176" max="7176" width="2.875" style="463" customWidth="1"/>
    <col min="7177" max="7177" width="11.625" style="463" customWidth="1"/>
    <col min="7178" max="7178" width="8.625" style="463" customWidth="1"/>
    <col min="7179" max="7179" width="10.875" style="463" customWidth="1"/>
    <col min="7180" max="7180" width="8.625" style="463" customWidth="1"/>
    <col min="7181" max="7181" width="10.875" style="463" customWidth="1"/>
    <col min="7182" max="7182" width="8.625" style="463" customWidth="1"/>
    <col min="7183" max="7183" width="10.875" style="463" customWidth="1"/>
    <col min="7184" max="7184" width="5.375" style="463" customWidth="1"/>
    <col min="7185" max="7187" width="2.25" style="463" customWidth="1"/>
    <col min="7188" max="7188" width="11.625" style="463" customWidth="1"/>
    <col min="7189" max="7189" width="7.625" style="463" customWidth="1"/>
    <col min="7190" max="7190" width="1.125" style="463" customWidth="1"/>
    <col min="7191" max="7424" width="11" style="463"/>
    <col min="7425" max="7425" width="5.25" style="463" customWidth="1"/>
    <col min="7426" max="7426" width="8.375" style="463" customWidth="1"/>
    <col min="7427" max="7427" width="12.75" style="463" customWidth="1"/>
    <col min="7428" max="7428" width="12.625" style="463" customWidth="1"/>
    <col min="7429" max="7429" width="4.625" style="463" customWidth="1"/>
    <col min="7430" max="7430" width="2.125" style="463" customWidth="1"/>
    <col min="7431" max="7431" width="2.25" style="463" customWidth="1"/>
    <col min="7432" max="7432" width="2.875" style="463" customWidth="1"/>
    <col min="7433" max="7433" width="11.625" style="463" customWidth="1"/>
    <col min="7434" max="7434" width="8.625" style="463" customWidth="1"/>
    <col min="7435" max="7435" width="10.875" style="463" customWidth="1"/>
    <col min="7436" max="7436" width="8.625" style="463" customWidth="1"/>
    <col min="7437" max="7437" width="10.875" style="463" customWidth="1"/>
    <col min="7438" max="7438" width="8.625" style="463" customWidth="1"/>
    <col min="7439" max="7439" width="10.875" style="463" customWidth="1"/>
    <col min="7440" max="7440" width="5.375" style="463" customWidth="1"/>
    <col min="7441" max="7443" width="2.25" style="463" customWidth="1"/>
    <col min="7444" max="7444" width="11.625" style="463" customWidth="1"/>
    <col min="7445" max="7445" width="7.625" style="463" customWidth="1"/>
    <col min="7446" max="7446" width="1.125" style="463" customWidth="1"/>
    <col min="7447" max="7680" width="11" style="463"/>
    <col min="7681" max="7681" width="5.25" style="463" customWidth="1"/>
    <col min="7682" max="7682" width="8.375" style="463" customWidth="1"/>
    <col min="7683" max="7683" width="12.75" style="463" customWidth="1"/>
    <col min="7684" max="7684" width="12.625" style="463" customWidth="1"/>
    <col min="7685" max="7685" width="4.625" style="463" customWidth="1"/>
    <col min="7686" max="7686" width="2.125" style="463" customWidth="1"/>
    <col min="7687" max="7687" width="2.25" style="463" customWidth="1"/>
    <col min="7688" max="7688" width="2.875" style="463" customWidth="1"/>
    <col min="7689" max="7689" width="11.625" style="463" customWidth="1"/>
    <col min="7690" max="7690" width="8.625" style="463" customWidth="1"/>
    <col min="7691" max="7691" width="10.875" style="463" customWidth="1"/>
    <col min="7692" max="7692" width="8.625" style="463" customWidth="1"/>
    <col min="7693" max="7693" width="10.875" style="463" customWidth="1"/>
    <col min="7694" max="7694" width="8.625" style="463" customWidth="1"/>
    <col min="7695" max="7695" width="10.875" style="463" customWidth="1"/>
    <col min="7696" max="7696" width="5.375" style="463" customWidth="1"/>
    <col min="7697" max="7699" width="2.25" style="463" customWidth="1"/>
    <col min="7700" max="7700" width="11.625" style="463" customWidth="1"/>
    <col min="7701" max="7701" width="7.625" style="463" customWidth="1"/>
    <col min="7702" max="7702" width="1.125" style="463" customWidth="1"/>
    <col min="7703" max="7936" width="11" style="463"/>
    <col min="7937" max="7937" width="5.25" style="463" customWidth="1"/>
    <col min="7938" max="7938" width="8.375" style="463" customWidth="1"/>
    <col min="7939" max="7939" width="12.75" style="463" customWidth="1"/>
    <col min="7940" max="7940" width="12.625" style="463" customWidth="1"/>
    <col min="7941" max="7941" width="4.625" style="463" customWidth="1"/>
    <col min="7942" max="7942" width="2.125" style="463" customWidth="1"/>
    <col min="7943" max="7943" width="2.25" style="463" customWidth="1"/>
    <col min="7944" max="7944" width="2.875" style="463" customWidth="1"/>
    <col min="7945" max="7945" width="11.625" style="463" customWidth="1"/>
    <col min="7946" max="7946" width="8.625" style="463" customWidth="1"/>
    <col min="7947" max="7947" width="10.875" style="463" customWidth="1"/>
    <col min="7948" max="7948" width="8.625" style="463" customWidth="1"/>
    <col min="7949" max="7949" width="10.875" style="463" customWidth="1"/>
    <col min="7950" max="7950" width="8.625" style="463" customWidth="1"/>
    <col min="7951" max="7951" width="10.875" style="463" customWidth="1"/>
    <col min="7952" max="7952" width="5.375" style="463" customWidth="1"/>
    <col min="7953" max="7955" width="2.25" style="463" customWidth="1"/>
    <col min="7956" max="7956" width="11.625" style="463" customWidth="1"/>
    <col min="7957" max="7957" width="7.625" style="463" customWidth="1"/>
    <col min="7958" max="7958" width="1.125" style="463" customWidth="1"/>
    <col min="7959" max="8192" width="11" style="463"/>
    <col min="8193" max="8193" width="5.25" style="463" customWidth="1"/>
    <col min="8194" max="8194" width="8.375" style="463" customWidth="1"/>
    <col min="8195" max="8195" width="12.75" style="463" customWidth="1"/>
    <col min="8196" max="8196" width="12.625" style="463" customWidth="1"/>
    <col min="8197" max="8197" width="4.625" style="463" customWidth="1"/>
    <col min="8198" max="8198" width="2.125" style="463" customWidth="1"/>
    <col min="8199" max="8199" width="2.25" style="463" customWidth="1"/>
    <col min="8200" max="8200" width="2.875" style="463" customWidth="1"/>
    <col min="8201" max="8201" width="11.625" style="463" customWidth="1"/>
    <col min="8202" max="8202" width="8.625" style="463" customWidth="1"/>
    <col min="8203" max="8203" width="10.875" style="463" customWidth="1"/>
    <col min="8204" max="8204" width="8.625" style="463" customWidth="1"/>
    <col min="8205" max="8205" width="10.875" style="463" customWidth="1"/>
    <col min="8206" max="8206" width="8.625" style="463" customWidth="1"/>
    <col min="8207" max="8207" width="10.875" style="463" customWidth="1"/>
    <col min="8208" max="8208" width="5.375" style="463" customWidth="1"/>
    <col min="8209" max="8211" width="2.25" style="463" customWidth="1"/>
    <col min="8212" max="8212" width="11.625" style="463" customWidth="1"/>
    <col min="8213" max="8213" width="7.625" style="463" customWidth="1"/>
    <col min="8214" max="8214" width="1.125" style="463" customWidth="1"/>
    <col min="8215" max="8448" width="11" style="463"/>
    <col min="8449" max="8449" width="5.25" style="463" customWidth="1"/>
    <col min="8450" max="8450" width="8.375" style="463" customWidth="1"/>
    <col min="8451" max="8451" width="12.75" style="463" customWidth="1"/>
    <col min="8452" max="8452" width="12.625" style="463" customWidth="1"/>
    <col min="8453" max="8453" width="4.625" style="463" customWidth="1"/>
    <col min="8454" max="8454" width="2.125" style="463" customWidth="1"/>
    <col min="8455" max="8455" width="2.25" style="463" customWidth="1"/>
    <col min="8456" max="8456" width="2.875" style="463" customWidth="1"/>
    <col min="8457" max="8457" width="11.625" style="463" customWidth="1"/>
    <col min="8458" max="8458" width="8.625" style="463" customWidth="1"/>
    <col min="8459" max="8459" width="10.875" style="463" customWidth="1"/>
    <col min="8460" max="8460" width="8.625" style="463" customWidth="1"/>
    <col min="8461" max="8461" width="10.875" style="463" customWidth="1"/>
    <col min="8462" max="8462" width="8.625" style="463" customWidth="1"/>
    <col min="8463" max="8463" width="10.875" style="463" customWidth="1"/>
    <col min="8464" max="8464" width="5.375" style="463" customWidth="1"/>
    <col min="8465" max="8467" width="2.25" style="463" customWidth="1"/>
    <col min="8468" max="8468" width="11.625" style="463" customWidth="1"/>
    <col min="8469" max="8469" width="7.625" style="463" customWidth="1"/>
    <col min="8470" max="8470" width="1.125" style="463" customWidth="1"/>
    <col min="8471" max="8704" width="11" style="463"/>
    <col min="8705" max="8705" width="5.25" style="463" customWidth="1"/>
    <col min="8706" max="8706" width="8.375" style="463" customWidth="1"/>
    <col min="8707" max="8707" width="12.75" style="463" customWidth="1"/>
    <col min="8708" max="8708" width="12.625" style="463" customWidth="1"/>
    <col min="8709" max="8709" width="4.625" style="463" customWidth="1"/>
    <col min="8710" max="8710" width="2.125" style="463" customWidth="1"/>
    <col min="8711" max="8711" width="2.25" style="463" customWidth="1"/>
    <col min="8712" max="8712" width="2.875" style="463" customWidth="1"/>
    <col min="8713" max="8713" width="11.625" style="463" customWidth="1"/>
    <col min="8714" max="8714" width="8.625" style="463" customWidth="1"/>
    <col min="8715" max="8715" width="10.875" style="463" customWidth="1"/>
    <col min="8716" max="8716" width="8.625" style="463" customWidth="1"/>
    <col min="8717" max="8717" width="10.875" style="463" customWidth="1"/>
    <col min="8718" max="8718" width="8.625" style="463" customWidth="1"/>
    <col min="8719" max="8719" width="10.875" style="463" customWidth="1"/>
    <col min="8720" max="8720" width="5.375" style="463" customWidth="1"/>
    <col min="8721" max="8723" width="2.25" style="463" customWidth="1"/>
    <col min="8724" max="8724" width="11.625" style="463" customWidth="1"/>
    <col min="8725" max="8725" width="7.625" style="463" customWidth="1"/>
    <col min="8726" max="8726" width="1.125" style="463" customWidth="1"/>
    <col min="8727" max="8960" width="11" style="463"/>
    <col min="8961" max="8961" width="5.25" style="463" customWidth="1"/>
    <col min="8962" max="8962" width="8.375" style="463" customWidth="1"/>
    <col min="8963" max="8963" width="12.75" style="463" customWidth="1"/>
    <col min="8964" max="8964" width="12.625" style="463" customWidth="1"/>
    <col min="8965" max="8965" width="4.625" style="463" customWidth="1"/>
    <col min="8966" max="8966" width="2.125" style="463" customWidth="1"/>
    <col min="8967" max="8967" width="2.25" style="463" customWidth="1"/>
    <col min="8968" max="8968" width="2.875" style="463" customWidth="1"/>
    <col min="8969" max="8969" width="11.625" style="463" customWidth="1"/>
    <col min="8970" max="8970" width="8.625" style="463" customWidth="1"/>
    <col min="8971" max="8971" width="10.875" style="463" customWidth="1"/>
    <col min="8972" max="8972" width="8.625" style="463" customWidth="1"/>
    <col min="8973" max="8973" width="10.875" style="463" customWidth="1"/>
    <col min="8974" max="8974" width="8.625" style="463" customWidth="1"/>
    <col min="8975" max="8975" width="10.875" style="463" customWidth="1"/>
    <col min="8976" max="8976" width="5.375" style="463" customWidth="1"/>
    <col min="8977" max="8979" width="2.25" style="463" customWidth="1"/>
    <col min="8980" max="8980" width="11.625" style="463" customWidth="1"/>
    <col min="8981" max="8981" width="7.625" style="463" customWidth="1"/>
    <col min="8982" max="8982" width="1.125" style="463" customWidth="1"/>
    <col min="8983" max="9216" width="11" style="463"/>
    <col min="9217" max="9217" width="5.25" style="463" customWidth="1"/>
    <col min="9218" max="9218" width="8.375" style="463" customWidth="1"/>
    <col min="9219" max="9219" width="12.75" style="463" customWidth="1"/>
    <col min="9220" max="9220" width="12.625" style="463" customWidth="1"/>
    <col min="9221" max="9221" width="4.625" style="463" customWidth="1"/>
    <col min="9222" max="9222" width="2.125" style="463" customWidth="1"/>
    <col min="9223" max="9223" width="2.25" style="463" customWidth="1"/>
    <col min="9224" max="9224" width="2.875" style="463" customWidth="1"/>
    <col min="9225" max="9225" width="11.625" style="463" customWidth="1"/>
    <col min="9226" max="9226" width="8.625" style="463" customWidth="1"/>
    <col min="9227" max="9227" width="10.875" style="463" customWidth="1"/>
    <col min="9228" max="9228" width="8.625" style="463" customWidth="1"/>
    <col min="9229" max="9229" width="10.875" style="463" customWidth="1"/>
    <col min="9230" max="9230" width="8.625" style="463" customWidth="1"/>
    <col min="9231" max="9231" width="10.875" style="463" customWidth="1"/>
    <col min="9232" max="9232" width="5.375" style="463" customWidth="1"/>
    <col min="9233" max="9235" width="2.25" style="463" customWidth="1"/>
    <col min="9236" max="9236" width="11.625" style="463" customWidth="1"/>
    <col min="9237" max="9237" width="7.625" style="463" customWidth="1"/>
    <col min="9238" max="9238" width="1.125" style="463" customWidth="1"/>
    <col min="9239" max="9472" width="11" style="463"/>
    <col min="9473" max="9473" width="5.25" style="463" customWidth="1"/>
    <col min="9474" max="9474" width="8.375" style="463" customWidth="1"/>
    <col min="9475" max="9475" width="12.75" style="463" customWidth="1"/>
    <col min="9476" max="9476" width="12.625" style="463" customWidth="1"/>
    <col min="9477" max="9477" width="4.625" style="463" customWidth="1"/>
    <col min="9478" max="9478" width="2.125" style="463" customWidth="1"/>
    <col min="9479" max="9479" width="2.25" style="463" customWidth="1"/>
    <col min="9480" max="9480" width="2.875" style="463" customWidth="1"/>
    <col min="9481" max="9481" width="11.625" style="463" customWidth="1"/>
    <col min="9482" max="9482" width="8.625" style="463" customWidth="1"/>
    <col min="9483" max="9483" width="10.875" style="463" customWidth="1"/>
    <col min="9484" max="9484" width="8.625" style="463" customWidth="1"/>
    <col min="9485" max="9485" width="10.875" style="463" customWidth="1"/>
    <col min="9486" max="9486" width="8.625" style="463" customWidth="1"/>
    <col min="9487" max="9487" width="10.875" style="463" customWidth="1"/>
    <col min="9488" max="9488" width="5.375" style="463" customWidth="1"/>
    <col min="9489" max="9491" width="2.25" style="463" customWidth="1"/>
    <col min="9492" max="9492" width="11.625" style="463" customWidth="1"/>
    <col min="9493" max="9493" width="7.625" style="463" customWidth="1"/>
    <col min="9494" max="9494" width="1.125" style="463" customWidth="1"/>
    <col min="9495" max="9728" width="11" style="463"/>
    <col min="9729" max="9729" width="5.25" style="463" customWidth="1"/>
    <col min="9730" max="9730" width="8.375" style="463" customWidth="1"/>
    <col min="9731" max="9731" width="12.75" style="463" customWidth="1"/>
    <col min="9732" max="9732" width="12.625" style="463" customWidth="1"/>
    <col min="9733" max="9733" width="4.625" style="463" customWidth="1"/>
    <col min="9734" max="9734" width="2.125" style="463" customWidth="1"/>
    <col min="9735" max="9735" width="2.25" style="463" customWidth="1"/>
    <col min="9736" max="9736" width="2.875" style="463" customWidth="1"/>
    <col min="9737" max="9737" width="11.625" style="463" customWidth="1"/>
    <col min="9738" max="9738" width="8.625" style="463" customWidth="1"/>
    <col min="9739" max="9739" width="10.875" style="463" customWidth="1"/>
    <col min="9740" max="9740" width="8.625" style="463" customWidth="1"/>
    <col min="9741" max="9741" width="10.875" style="463" customWidth="1"/>
    <col min="9742" max="9742" width="8.625" style="463" customWidth="1"/>
    <col min="9743" max="9743" width="10.875" style="463" customWidth="1"/>
    <col min="9744" max="9744" width="5.375" style="463" customWidth="1"/>
    <col min="9745" max="9747" width="2.25" style="463" customWidth="1"/>
    <col min="9748" max="9748" width="11.625" style="463" customWidth="1"/>
    <col min="9749" max="9749" width="7.625" style="463" customWidth="1"/>
    <col min="9750" max="9750" width="1.125" style="463" customWidth="1"/>
    <col min="9751" max="9984" width="11" style="463"/>
    <col min="9985" max="9985" width="5.25" style="463" customWidth="1"/>
    <col min="9986" max="9986" width="8.375" style="463" customWidth="1"/>
    <col min="9987" max="9987" width="12.75" style="463" customWidth="1"/>
    <col min="9988" max="9988" width="12.625" style="463" customWidth="1"/>
    <col min="9989" max="9989" width="4.625" style="463" customWidth="1"/>
    <col min="9990" max="9990" width="2.125" style="463" customWidth="1"/>
    <col min="9991" max="9991" width="2.25" style="463" customWidth="1"/>
    <col min="9992" max="9992" width="2.875" style="463" customWidth="1"/>
    <col min="9993" max="9993" width="11.625" style="463" customWidth="1"/>
    <col min="9994" max="9994" width="8.625" style="463" customWidth="1"/>
    <col min="9995" max="9995" width="10.875" style="463" customWidth="1"/>
    <col min="9996" max="9996" width="8.625" style="463" customWidth="1"/>
    <col min="9997" max="9997" width="10.875" style="463" customWidth="1"/>
    <col min="9998" max="9998" width="8.625" style="463" customWidth="1"/>
    <col min="9999" max="9999" width="10.875" style="463" customWidth="1"/>
    <col min="10000" max="10000" width="5.375" style="463" customWidth="1"/>
    <col min="10001" max="10003" width="2.25" style="463" customWidth="1"/>
    <col min="10004" max="10004" width="11.625" style="463" customWidth="1"/>
    <col min="10005" max="10005" width="7.625" style="463" customWidth="1"/>
    <col min="10006" max="10006" width="1.125" style="463" customWidth="1"/>
    <col min="10007" max="10240" width="11" style="463"/>
    <col min="10241" max="10241" width="5.25" style="463" customWidth="1"/>
    <col min="10242" max="10242" width="8.375" style="463" customWidth="1"/>
    <col min="10243" max="10243" width="12.75" style="463" customWidth="1"/>
    <col min="10244" max="10244" width="12.625" style="463" customWidth="1"/>
    <col min="10245" max="10245" width="4.625" style="463" customWidth="1"/>
    <col min="10246" max="10246" width="2.125" style="463" customWidth="1"/>
    <col min="10247" max="10247" width="2.25" style="463" customWidth="1"/>
    <col min="10248" max="10248" width="2.875" style="463" customWidth="1"/>
    <col min="10249" max="10249" width="11.625" style="463" customWidth="1"/>
    <col min="10250" max="10250" width="8.625" style="463" customWidth="1"/>
    <col min="10251" max="10251" width="10.875" style="463" customWidth="1"/>
    <col min="10252" max="10252" width="8.625" style="463" customWidth="1"/>
    <col min="10253" max="10253" width="10.875" style="463" customWidth="1"/>
    <col min="10254" max="10254" width="8.625" style="463" customWidth="1"/>
    <col min="10255" max="10255" width="10.875" style="463" customWidth="1"/>
    <col min="10256" max="10256" width="5.375" style="463" customWidth="1"/>
    <col min="10257" max="10259" width="2.25" style="463" customWidth="1"/>
    <col min="10260" max="10260" width="11.625" style="463" customWidth="1"/>
    <col min="10261" max="10261" width="7.625" style="463" customWidth="1"/>
    <col min="10262" max="10262" width="1.125" style="463" customWidth="1"/>
    <col min="10263" max="10496" width="11" style="463"/>
    <col min="10497" max="10497" width="5.25" style="463" customWidth="1"/>
    <col min="10498" max="10498" width="8.375" style="463" customWidth="1"/>
    <col min="10499" max="10499" width="12.75" style="463" customWidth="1"/>
    <col min="10500" max="10500" width="12.625" style="463" customWidth="1"/>
    <col min="10501" max="10501" width="4.625" style="463" customWidth="1"/>
    <col min="10502" max="10502" width="2.125" style="463" customWidth="1"/>
    <col min="10503" max="10503" width="2.25" style="463" customWidth="1"/>
    <col min="10504" max="10504" width="2.875" style="463" customWidth="1"/>
    <col min="10505" max="10505" width="11.625" style="463" customWidth="1"/>
    <col min="10506" max="10506" width="8.625" style="463" customWidth="1"/>
    <col min="10507" max="10507" width="10.875" style="463" customWidth="1"/>
    <col min="10508" max="10508" width="8.625" style="463" customWidth="1"/>
    <col min="10509" max="10509" width="10.875" style="463" customWidth="1"/>
    <col min="10510" max="10510" width="8.625" style="463" customWidth="1"/>
    <col min="10511" max="10511" width="10.875" style="463" customWidth="1"/>
    <col min="10512" max="10512" width="5.375" style="463" customWidth="1"/>
    <col min="10513" max="10515" width="2.25" style="463" customWidth="1"/>
    <col min="10516" max="10516" width="11.625" style="463" customWidth="1"/>
    <col min="10517" max="10517" width="7.625" style="463" customWidth="1"/>
    <col min="10518" max="10518" width="1.125" style="463" customWidth="1"/>
    <col min="10519" max="10752" width="11" style="463"/>
    <col min="10753" max="10753" width="5.25" style="463" customWidth="1"/>
    <col min="10754" max="10754" width="8.375" style="463" customWidth="1"/>
    <col min="10755" max="10755" width="12.75" style="463" customWidth="1"/>
    <col min="10756" max="10756" width="12.625" style="463" customWidth="1"/>
    <col min="10757" max="10757" width="4.625" style="463" customWidth="1"/>
    <col min="10758" max="10758" width="2.125" style="463" customWidth="1"/>
    <col min="10759" max="10759" width="2.25" style="463" customWidth="1"/>
    <col min="10760" max="10760" width="2.875" style="463" customWidth="1"/>
    <col min="10761" max="10761" width="11.625" style="463" customWidth="1"/>
    <col min="10762" max="10762" width="8.625" style="463" customWidth="1"/>
    <col min="10763" max="10763" width="10.875" style="463" customWidth="1"/>
    <col min="10764" max="10764" width="8.625" style="463" customWidth="1"/>
    <col min="10765" max="10765" width="10.875" style="463" customWidth="1"/>
    <col min="10766" max="10766" width="8.625" style="463" customWidth="1"/>
    <col min="10767" max="10767" width="10.875" style="463" customWidth="1"/>
    <col min="10768" max="10768" width="5.375" style="463" customWidth="1"/>
    <col min="10769" max="10771" width="2.25" style="463" customWidth="1"/>
    <col min="10772" max="10772" width="11.625" style="463" customWidth="1"/>
    <col min="10773" max="10773" width="7.625" style="463" customWidth="1"/>
    <col min="10774" max="10774" width="1.125" style="463" customWidth="1"/>
    <col min="10775" max="11008" width="11" style="463"/>
    <col min="11009" max="11009" width="5.25" style="463" customWidth="1"/>
    <col min="11010" max="11010" width="8.375" style="463" customWidth="1"/>
    <col min="11011" max="11011" width="12.75" style="463" customWidth="1"/>
    <col min="11012" max="11012" width="12.625" style="463" customWidth="1"/>
    <col min="11013" max="11013" width="4.625" style="463" customWidth="1"/>
    <col min="11014" max="11014" width="2.125" style="463" customWidth="1"/>
    <col min="11015" max="11015" width="2.25" style="463" customWidth="1"/>
    <col min="11016" max="11016" width="2.875" style="463" customWidth="1"/>
    <col min="11017" max="11017" width="11.625" style="463" customWidth="1"/>
    <col min="11018" max="11018" width="8.625" style="463" customWidth="1"/>
    <col min="11019" max="11019" width="10.875" style="463" customWidth="1"/>
    <col min="11020" max="11020" width="8.625" style="463" customWidth="1"/>
    <col min="11021" max="11021" width="10.875" style="463" customWidth="1"/>
    <col min="11022" max="11022" width="8.625" style="463" customWidth="1"/>
    <col min="11023" max="11023" width="10.875" style="463" customWidth="1"/>
    <col min="11024" max="11024" width="5.375" style="463" customWidth="1"/>
    <col min="11025" max="11027" width="2.25" style="463" customWidth="1"/>
    <col min="11028" max="11028" width="11.625" style="463" customWidth="1"/>
    <col min="11029" max="11029" width="7.625" style="463" customWidth="1"/>
    <col min="11030" max="11030" width="1.125" style="463" customWidth="1"/>
    <col min="11031" max="11264" width="11" style="463"/>
    <col min="11265" max="11265" width="5.25" style="463" customWidth="1"/>
    <col min="11266" max="11266" width="8.375" style="463" customWidth="1"/>
    <col min="11267" max="11267" width="12.75" style="463" customWidth="1"/>
    <col min="11268" max="11268" width="12.625" style="463" customWidth="1"/>
    <col min="11269" max="11269" width="4.625" style="463" customWidth="1"/>
    <col min="11270" max="11270" width="2.125" style="463" customWidth="1"/>
    <col min="11271" max="11271" width="2.25" style="463" customWidth="1"/>
    <col min="11272" max="11272" width="2.875" style="463" customWidth="1"/>
    <col min="11273" max="11273" width="11.625" style="463" customWidth="1"/>
    <col min="11274" max="11274" width="8.625" style="463" customWidth="1"/>
    <col min="11275" max="11275" width="10.875" style="463" customWidth="1"/>
    <col min="11276" max="11276" width="8.625" style="463" customWidth="1"/>
    <col min="11277" max="11277" width="10.875" style="463" customWidth="1"/>
    <col min="11278" max="11278" width="8.625" style="463" customWidth="1"/>
    <col min="11279" max="11279" width="10.875" style="463" customWidth="1"/>
    <col min="11280" max="11280" width="5.375" style="463" customWidth="1"/>
    <col min="11281" max="11283" width="2.25" style="463" customWidth="1"/>
    <col min="11284" max="11284" width="11.625" style="463" customWidth="1"/>
    <col min="11285" max="11285" width="7.625" style="463" customWidth="1"/>
    <col min="11286" max="11286" width="1.125" style="463" customWidth="1"/>
    <col min="11287" max="11520" width="11" style="463"/>
    <col min="11521" max="11521" width="5.25" style="463" customWidth="1"/>
    <col min="11522" max="11522" width="8.375" style="463" customWidth="1"/>
    <col min="11523" max="11523" width="12.75" style="463" customWidth="1"/>
    <col min="11524" max="11524" width="12.625" style="463" customWidth="1"/>
    <col min="11525" max="11525" width="4.625" style="463" customWidth="1"/>
    <col min="11526" max="11526" width="2.125" style="463" customWidth="1"/>
    <col min="11527" max="11527" width="2.25" style="463" customWidth="1"/>
    <col min="11528" max="11528" width="2.875" style="463" customWidth="1"/>
    <col min="11529" max="11529" width="11.625" style="463" customWidth="1"/>
    <col min="11530" max="11530" width="8.625" style="463" customWidth="1"/>
    <col min="11531" max="11531" width="10.875" style="463" customWidth="1"/>
    <col min="11532" max="11532" width="8.625" style="463" customWidth="1"/>
    <col min="11533" max="11533" width="10.875" style="463" customWidth="1"/>
    <col min="11534" max="11534" width="8.625" style="463" customWidth="1"/>
    <col min="11535" max="11535" width="10.875" style="463" customWidth="1"/>
    <col min="11536" max="11536" width="5.375" style="463" customWidth="1"/>
    <col min="11537" max="11539" width="2.25" style="463" customWidth="1"/>
    <col min="11540" max="11540" width="11.625" style="463" customWidth="1"/>
    <col min="11541" max="11541" width="7.625" style="463" customWidth="1"/>
    <col min="11542" max="11542" width="1.125" style="463" customWidth="1"/>
    <col min="11543" max="11776" width="11" style="463"/>
    <col min="11777" max="11777" width="5.25" style="463" customWidth="1"/>
    <col min="11778" max="11778" width="8.375" style="463" customWidth="1"/>
    <col min="11779" max="11779" width="12.75" style="463" customWidth="1"/>
    <col min="11780" max="11780" width="12.625" style="463" customWidth="1"/>
    <col min="11781" max="11781" width="4.625" style="463" customWidth="1"/>
    <col min="11782" max="11782" width="2.125" style="463" customWidth="1"/>
    <col min="11783" max="11783" width="2.25" style="463" customWidth="1"/>
    <col min="11784" max="11784" width="2.875" style="463" customWidth="1"/>
    <col min="11785" max="11785" width="11.625" style="463" customWidth="1"/>
    <col min="11786" max="11786" width="8.625" style="463" customWidth="1"/>
    <col min="11787" max="11787" width="10.875" style="463" customWidth="1"/>
    <col min="11788" max="11788" width="8.625" style="463" customWidth="1"/>
    <col min="11789" max="11789" width="10.875" style="463" customWidth="1"/>
    <col min="11790" max="11790" width="8.625" style="463" customWidth="1"/>
    <col min="11791" max="11791" width="10.875" style="463" customWidth="1"/>
    <col min="11792" max="11792" width="5.375" style="463" customWidth="1"/>
    <col min="11793" max="11795" width="2.25" style="463" customWidth="1"/>
    <col min="11796" max="11796" width="11.625" style="463" customWidth="1"/>
    <col min="11797" max="11797" width="7.625" style="463" customWidth="1"/>
    <col min="11798" max="11798" width="1.125" style="463" customWidth="1"/>
    <col min="11799" max="12032" width="11" style="463"/>
    <col min="12033" max="12033" width="5.25" style="463" customWidth="1"/>
    <col min="12034" max="12034" width="8.375" style="463" customWidth="1"/>
    <col min="12035" max="12035" width="12.75" style="463" customWidth="1"/>
    <col min="12036" max="12036" width="12.625" style="463" customWidth="1"/>
    <col min="12037" max="12037" width="4.625" style="463" customWidth="1"/>
    <col min="12038" max="12038" width="2.125" style="463" customWidth="1"/>
    <col min="12039" max="12039" width="2.25" style="463" customWidth="1"/>
    <col min="12040" max="12040" width="2.875" style="463" customWidth="1"/>
    <col min="12041" max="12041" width="11.625" style="463" customWidth="1"/>
    <col min="12042" max="12042" width="8.625" style="463" customWidth="1"/>
    <col min="12043" max="12043" width="10.875" style="463" customWidth="1"/>
    <col min="12044" max="12044" width="8.625" style="463" customWidth="1"/>
    <col min="12045" max="12045" width="10.875" style="463" customWidth="1"/>
    <col min="12046" max="12046" width="8.625" style="463" customWidth="1"/>
    <col min="12047" max="12047" width="10.875" style="463" customWidth="1"/>
    <col min="12048" max="12048" width="5.375" style="463" customWidth="1"/>
    <col min="12049" max="12051" width="2.25" style="463" customWidth="1"/>
    <col min="12052" max="12052" width="11.625" style="463" customWidth="1"/>
    <col min="12053" max="12053" width="7.625" style="463" customWidth="1"/>
    <col min="12054" max="12054" width="1.125" style="463" customWidth="1"/>
    <col min="12055" max="12288" width="11" style="463"/>
    <col min="12289" max="12289" width="5.25" style="463" customWidth="1"/>
    <col min="12290" max="12290" width="8.375" style="463" customWidth="1"/>
    <col min="12291" max="12291" width="12.75" style="463" customWidth="1"/>
    <col min="12292" max="12292" width="12.625" style="463" customWidth="1"/>
    <col min="12293" max="12293" width="4.625" style="463" customWidth="1"/>
    <col min="12294" max="12294" width="2.125" style="463" customWidth="1"/>
    <col min="12295" max="12295" width="2.25" style="463" customWidth="1"/>
    <col min="12296" max="12296" width="2.875" style="463" customWidth="1"/>
    <col min="12297" max="12297" width="11.625" style="463" customWidth="1"/>
    <col min="12298" max="12298" width="8.625" style="463" customWidth="1"/>
    <col min="12299" max="12299" width="10.875" style="463" customWidth="1"/>
    <col min="12300" max="12300" width="8.625" style="463" customWidth="1"/>
    <col min="12301" max="12301" width="10.875" style="463" customWidth="1"/>
    <col min="12302" max="12302" width="8.625" style="463" customWidth="1"/>
    <col min="12303" max="12303" width="10.875" style="463" customWidth="1"/>
    <col min="12304" max="12304" width="5.375" style="463" customWidth="1"/>
    <col min="12305" max="12307" width="2.25" style="463" customWidth="1"/>
    <col min="12308" max="12308" width="11.625" style="463" customWidth="1"/>
    <col min="12309" max="12309" width="7.625" style="463" customWidth="1"/>
    <col min="12310" max="12310" width="1.125" style="463" customWidth="1"/>
    <col min="12311" max="12544" width="11" style="463"/>
    <col min="12545" max="12545" width="5.25" style="463" customWidth="1"/>
    <col min="12546" max="12546" width="8.375" style="463" customWidth="1"/>
    <col min="12547" max="12547" width="12.75" style="463" customWidth="1"/>
    <col min="12548" max="12548" width="12.625" style="463" customWidth="1"/>
    <col min="12549" max="12549" width="4.625" style="463" customWidth="1"/>
    <col min="12550" max="12550" width="2.125" style="463" customWidth="1"/>
    <col min="12551" max="12551" width="2.25" style="463" customWidth="1"/>
    <col min="12552" max="12552" width="2.875" style="463" customWidth="1"/>
    <col min="12553" max="12553" width="11.625" style="463" customWidth="1"/>
    <col min="12554" max="12554" width="8.625" style="463" customWidth="1"/>
    <col min="12555" max="12555" width="10.875" style="463" customWidth="1"/>
    <col min="12556" max="12556" width="8.625" style="463" customWidth="1"/>
    <col min="12557" max="12557" width="10.875" style="463" customWidth="1"/>
    <col min="12558" max="12558" width="8.625" style="463" customWidth="1"/>
    <col min="12559" max="12559" width="10.875" style="463" customWidth="1"/>
    <col min="12560" max="12560" width="5.375" style="463" customWidth="1"/>
    <col min="12561" max="12563" width="2.25" style="463" customWidth="1"/>
    <col min="12564" max="12564" width="11.625" style="463" customWidth="1"/>
    <col min="12565" max="12565" width="7.625" style="463" customWidth="1"/>
    <col min="12566" max="12566" width="1.125" style="463" customWidth="1"/>
    <col min="12567" max="12800" width="11" style="463"/>
    <col min="12801" max="12801" width="5.25" style="463" customWidth="1"/>
    <col min="12802" max="12802" width="8.375" style="463" customWidth="1"/>
    <col min="12803" max="12803" width="12.75" style="463" customWidth="1"/>
    <col min="12804" max="12804" width="12.625" style="463" customWidth="1"/>
    <col min="12805" max="12805" width="4.625" style="463" customWidth="1"/>
    <col min="12806" max="12806" width="2.125" style="463" customWidth="1"/>
    <col min="12807" max="12807" width="2.25" style="463" customWidth="1"/>
    <col min="12808" max="12808" width="2.875" style="463" customWidth="1"/>
    <col min="12809" max="12809" width="11.625" style="463" customWidth="1"/>
    <col min="12810" max="12810" width="8.625" style="463" customWidth="1"/>
    <col min="12811" max="12811" width="10.875" style="463" customWidth="1"/>
    <col min="12812" max="12812" width="8.625" style="463" customWidth="1"/>
    <col min="12813" max="12813" width="10.875" style="463" customWidth="1"/>
    <col min="12814" max="12814" width="8.625" style="463" customWidth="1"/>
    <col min="12815" max="12815" width="10.875" style="463" customWidth="1"/>
    <col min="12816" max="12816" width="5.375" style="463" customWidth="1"/>
    <col min="12817" max="12819" width="2.25" style="463" customWidth="1"/>
    <col min="12820" max="12820" width="11.625" style="463" customWidth="1"/>
    <col min="12821" max="12821" width="7.625" style="463" customWidth="1"/>
    <col min="12822" max="12822" width="1.125" style="463" customWidth="1"/>
    <col min="12823" max="13056" width="11" style="463"/>
    <col min="13057" max="13057" width="5.25" style="463" customWidth="1"/>
    <col min="13058" max="13058" width="8.375" style="463" customWidth="1"/>
    <col min="13059" max="13059" width="12.75" style="463" customWidth="1"/>
    <col min="13060" max="13060" width="12.625" style="463" customWidth="1"/>
    <col min="13061" max="13061" width="4.625" style="463" customWidth="1"/>
    <col min="13062" max="13062" width="2.125" style="463" customWidth="1"/>
    <col min="13063" max="13063" width="2.25" style="463" customWidth="1"/>
    <col min="13064" max="13064" width="2.875" style="463" customWidth="1"/>
    <col min="13065" max="13065" width="11.625" style="463" customWidth="1"/>
    <col min="13066" max="13066" width="8.625" style="463" customWidth="1"/>
    <col min="13067" max="13067" width="10.875" style="463" customWidth="1"/>
    <col min="13068" max="13068" width="8.625" style="463" customWidth="1"/>
    <col min="13069" max="13069" width="10.875" style="463" customWidth="1"/>
    <col min="13070" max="13070" width="8.625" style="463" customWidth="1"/>
    <col min="13071" max="13071" width="10.875" style="463" customWidth="1"/>
    <col min="13072" max="13072" width="5.375" style="463" customWidth="1"/>
    <col min="13073" max="13075" width="2.25" style="463" customWidth="1"/>
    <col min="13076" max="13076" width="11.625" style="463" customWidth="1"/>
    <col min="13077" max="13077" width="7.625" style="463" customWidth="1"/>
    <col min="13078" max="13078" width="1.125" style="463" customWidth="1"/>
    <col min="13079" max="13312" width="11" style="463"/>
    <col min="13313" max="13313" width="5.25" style="463" customWidth="1"/>
    <col min="13314" max="13314" width="8.375" style="463" customWidth="1"/>
    <col min="13315" max="13315" width="12.75" style="463" customWidth="1"/>
    <col min="13316" max="13316" width="12.625" style="463" customWidth="1"/>
    <col min="13317" max="13317" width="4.625" style="463" customWidth="1"/>
    <col min="13318" max="13318" width="2.125" style="463" customWidth="1"/>
    <col min="13319" max="13319" width="2.25" style="463" customWidth="1"/>
    <col min="13320" max="13320" width="2.875" style="463" customWidth="1"/>
    <col min="13321" max="13321" width="11.625" style="463" customWidth="1"/>
    <col min="13322" max="13322" width="8.625" style="463" customWidth="1"/>
    <col min="13323" max="13323" width="10.875" style="463" customWidth="1"/>
    <col min="13324" max="13324" width="8.625" style="463" customWidth="1"/>
    <col min="13325" max="13325" width="10.875" style="463" customWidth="1"/>
    <col min="13326" max="13326" width="8.625" style="463" customWidth="1"/>
    <col min="13327" max="13327" width="10.875" style="463" customWidth="1"/>
    <col min="13328" max="13328" width="5.375" style="463" customWidth="1"/>
    <col min="13329" max="13331" width="2.25" style="463" customWidth="1"/>
    <col min="13332" max="13332" width="11.625" style="463" customWidth="1"/>
    <col min="13333" max="13333" width="7.625" style="463" customWidth="1"/>
    <col min="13334" max="13334" width="1.125" style="463" customWidth="1"/>
    <col min="13335" max="13568" width="11" style="463"/>
    <col min="13569" max="13569" width="5.25" style="463" customWidth="1"/>
    <col min="13570" max="13570" width="8.375" style="463" customWidth="1"/>
    <col min="13571" max="13571" width="12.75" style="463" customWidth="1"/>
    <col min="13572" max="13572" width="12.625" style="463" customWidth="1"/>
    <col min="13573" max="13573" width="4.625" style="463" customWidth="1"/>
    <col min="13574" max="13574" width="2.125" style="463" customWidth="1"/>
    <col min="13575" max="13575" width="2.25" style="463" customWidth="1"/>
    <col min="13576" max="13576" width="2.875" style="463" customWidth="1"/>
    <col min="13577" max="13577" width="11.625" style="463" customWidth="1"/>
    <col min="13578" max="13578" width="8.625" style="463" customWidth="1"/>
    <col min="13579" max="13579" width="10.875" style="463" customWidth="1"/>
    <col min="13580" max="13580" width="8.625" style="463" customWidth="1"/>
    <col min="13581" max="13581" width="10.875" style="463" customWidth="1"/>
    <col min="13582" max="13582" width="8.625" style="463" customWidth="1"/>
    <col min="13583" max="13583" width="10.875" style="463" customWidth="1"/>
    <col min="13584" max="13584" width="5.375" style="463" customWidth="1"/>
    <col min="13585" max="13587" width="2.25" style="463" customWidth="1"/>
    <col min="13588" max="13588" width="11.625" style="463" customWidth="1"/>
    <col min="13589" max="13589" width="7.625" style="463" customWidth="1"/>
    <col min="13590" max="13590" width="1.125" style="463" customWidth="1"/>
    <col min="13591" max="13824" width="11" style="463"/>
    <col min="13825" max="13825" width="5.25" style="463" customWidth="1"/>
    <col min="13826" max="13826" width="8.375" style="463" customWidth="1"/>
    <col min="13827" max="13827" width="12.75" style="463" customWidth="1"/>
    <col min="13828" max="13828" width="12.625" style="463" customWidth="1"/>
    <col min="13829" max="13829" width="4.625" style="463" customWidth="1"/>
    <col min="13830" max="13830" width="2.125" style="463" customWidth="1"/>
    <col min="13831" max="13831" width="2.25" style="463" customWidth="1"/>
    <col min="13832" max="13832" width="2.875" style="463" customWidth="1"/>
    <col min="13833" max="13833" width="11.625" style="463" customWidth="1"/>
    <col min="13834" max="13834" width="8.625" style="463" customWidth="1"/>
    <col min="13835" max="13835" width="10.875" style="463" customWidth="1"/>
    <col min="13836" max="13836" width="8.625" style="463" customWidth="1"/>
    <col min="13837" max="13837" width="10.875" style="463" customWidth="1"/>
    <col min="13838" max="13838" width="8.625" style="463" customWidth="1"/>
    <col min="13839" max="13839" width="10.875" style="463" customWidth="1"/>
    <col min="13840" max="13840" width="5.375" style="463" customWidth="1"/>
    <col min="13841" max="13843" width="2.25" style="463" customWidth="1"/>
    <col min="13844" max="13844" width="11.625" style="463" customWidth="1"/>
    <col min="13845" max="13845" width="7.625" style="463" customWidth="1"/>
    <col min="13846" max="13846" width="1.125" style="463" customWidth="1"/>
    <col min="13847" max="14080" width="11" style="463"/>
    <col min="14081" max="14081" width="5.25" style="463" customWidth="1"/>
    <col min="14082" max="14082" width="8.375" style="463" customWidth="1"/>
    <col min="14083" max="14083" width="12.75" style="463" customWidth="1"/>
    <col min="14084" max="14084" width="12.625" style="463" customWidth="1"/>
    <col min="14085" max="14085" width="4.625" style="463" customWidth="1"/>
    <col min="14086" max="14086" width="2.125" style="463" customWidth="1"/>
    <col min="14087" max="14087" width="2.25" style="463" customWidth="1"/>
    <col min="14088" max="14088" width="2.875" style="463" customWidth="1"/>
    <col min="14089" max="14089" width="11.625" style="463" customWidth="1"/>
    <col min="14090" max="14090" width="8.625" style="463" customWidth="1"/>
    <col min="14091" max="14091" width="10.875" style="463" customWidth="1"/>
    <col min="14092" max="14092" width="8.625" style="463" customWidth="1"/>
    <col min="14093" max="14093" width="10.875" style="463" customWidth="1"/>
    <col min="14094" max="14094" width="8.625" style="463" customWidth="1"/>
    <col min="14095" max="14095" width="10.875" style="463" customWidth="1"/>
    <col min="14096" max="14096" width="5.375" style="463" customWidth="1"/>
    <col min="14097" max="14099" width="2.25" style="463" customWidth="1"/>
    <col min="14100" max="14100" width="11.625" style="463" customWidth="1"/>
    <col min="14101" max="14101" width="7.625" style="463" customWidth="1"/>
    <col min="14102" max="14102" width="1.125" style="463" customWidth="1"/>
    <col min="14103" max="14336" width="11" style="463"/>
    <col min="14337" max="14337" width="5.25" style="463" customWidth="1"/>
    <col min="14338" max="14338" width="8.375" style="463" customWidth="1"/>
    <col min="14339" max="14339" width="12.75" style="463" customWidth="1"/>
    <col min="14340" max="14340" width="12.625" style="463" customWidth="1"/>
    <col min="14341" max="14341" width="4.625" style="463" customWidth="1"/>
    <col min="14342" max="14342" width="2.125" style="463" customWidth="1"/>
    <col min="14343" max="14343" width="2.25" style="463" customWidth="1"/>
    <col min="14344" max="14344" width="2.875" style="463" customWidth="1"/>
    <col min="14345" max="14345" width="11.625" style="463" customWidth="1"/>
    <col min="14346" max="14346" width="8.625" style="463" customWidth="1"/>
    <col min="14347" max="14347" width="10.875" style="463" customWidth="1"/>
    <col min="14348" max="14348" width="8.625" style="463" customWidth="1"/>
    <col min="14349" max="14349" width="10.875" style="463" customWidth="1"/>
    <col min="14350" max="14350" width="8.625" style="463" customWidth="1"/>
    <col min="14351" max="14351" width="10.875" style="463" customWidth="1"/>
    <col min="14352" max="14352" width="5.375" style="463" customWidth="1"/>
    <col min="14353" max="14355" width="2.25" style="463" customWidth="1"/>
    <col min="14356" max="14356" width="11.625" style="463" customWidth="1"/>
    <col min="14357" max="14357" width="7.625" style="463" customWidth="1"/>
    <col min="14358" max="14358" width="1.125" style="463" customWidth="1"/>
    <col min="14359" max="14592" width="11" style="463"/>
    <col min="14593" max="14593" width="5.25" style="463" customWidth="1"/>
    <col min="14594" max="14594" width="8.375" style="463" customWidth="1"/>
    <col min="14595" max="14595" width="12.75" style="463" customWidth="1"/>
    <col min="14596" max="14596" width="12.625" style="463" customWidth="1"/>
    <col min="14597" max="14597" width="4.625" style="463" customWidth="1"/>
    <col min="14598" max="14598" width="2.125" style="463" customWidth="1"/>
    <col min="14599" max="14599" width="2.25" style="463" customWidth="1"/>
    <col min="14600" max="14600" width="2.875" style="463" customWidth="1"/>
    <col min="14601" max="14601" width="11.625" style="463" customWidth="1"/>
    <col min="14602" max="14602" width="8.625" style="463" customWidth="1"/>
    <col min="14603" max="14603" width="10.875" style="463" customWidth="1"/>
    <col min="14604" max="14604" width="8.625" style="463" customWidth="1"/>
    <col min="14605" max="14605" width="10.875" style="463" customWidth="1"/>
    <col min="14606" max="14606" width="8.625" style="463" customWidth="1"/>
    <col min="14607" max="14607" width="10.875" style="463" customWidth="1"/>
    <col min="14608" max="14608" width="5.375" style="463" customWidth="1"/>
    <col min="14609" max="14611" width="2.25" style="463" customWidth="1"/>
    <col min="14612" max="14612" width="11.625" style="463" customWidth="1"/>
    <col min="14613" max="14613" width="7.625" style="463" customWidth="1"/>
    <col min="14614" max="14614" width="1.125" style="463" customWidth="1"/>
    <col min="14615" max="14848" width="11" style="463"/>
    <col min="14849" max="14849" width="5.25" style="463" customWidth="1"/>
    <col min="14850" max="14850" width="8.375" style="463" customWidth="1"/>
    <col min="14851" max="14851" width="12.75" style="463" customWidth="1"/>
    <col min="14852" max="14852" width="12.625" style="463" customWidth="1"/>
    <col min="14853" max="14853" width="4.625" style="463" customWidth="1"/>
    <col min="14854" max="14854" width="2.125" style="463" customWidth="1"/>
    <col min="14855" max="14855" width="2.25" style="463" customWidth="1"/>
    <col min="14856" max="14856" width="2.875" style="463" customWidth="1"/>
    <col min="14857" max="14857" width="11.625" style="463" customWidth="1"/>
    <col min="14858" max="14858" width="8.625" style="463" customWidth="1"/>
    <col min="14859" max="14859" width="10.875" style="463" customWidth="1"/>
    <col min="14860" max="14860" width="8.625" style="463" customWidth="1"/>
    <col min="14861" max="14861" width="10.875" style="463" customWidth="1"/>
    <col min="14862" max="14862" width="8.625" style="463" customWidth="1"/>
    <col min="14863" max="14863" width="10.875" style="463" customWidth="1"/>
    <col min="14864" max="14864" width="5.375" style="463" customWidth="1"/>
    <col min="14865" max="14867" width="2.25" style="463" customWidth="1"/>
    <col min="14868" max="14868" width="11.625" style="463" customWidth="1"/>
    <col min="14869" max="14869" width="7.625" style="463" customWidth="1"/>
    <col min="14870" max="14870" width="1.125" style="463" customWidth="1"/>
    <col min="14871" max="15104" width="11" style="463"/>
    <col min="15105" max="15105" width="5.25" style="463" customWidth="1"/>
    <col min="15106" max="15106" width="8.375" style="463" customWidth="1"/>
    <col min="15107" max="15107" width="12.75" style="463" customWidth="1"/>
    <col min="15108" max="15108" width="12.625" style="463" customWidth="1"/>
    <col min="15109" max="15109" width="4.625" style="463" customWidth="1"/>
    <col min="15110" max="15110" width="2.125" style="463" customWidth="1"/>
    <col min="15111" max="15111" width="2.25" style="463" customWidth="1"/>
    <col min="15112" max="15112" width="2.875" style="463" customWidth="1"/>
    <col min="15113" max="15113" width="11.625" style="463" customWidth="1"/>
    <col min="15114" max="15114" width="8.625" style="463" customWidth="1"/>
    <col min="15115" max="15115" width="10.875" style="463" customWidth="1"/>
    <col min="15116" max="15116" width="8.625" style="463" customWidth="1"/>
    <col min="15117" max="15117" width="10.875" style="463" customWidth="1"/>
    <col min="15118" max="15118" width="8.625" style="463" customWidth="1"/>
    <col min="15119" max="15119" width="10.875" style="463" customWidth="1"/>
    <col min="15120" max="15120" width="5.375" style="463" customWidth="1"/>
    <col min="15121" max="15123" width="2.25" style="463" customWidth="1"/>
    <col min="15124" max="15124" width="11.625" style="463" customWidth="1"/>
    <col min="15125" max="15125" width="7.625" style="463" customWidth="1"/>
    <col min="15126" max="15126" width="1.125" style="463" customWidth="1"/>
    <col min="15127" max="15360" width="11" style="463"/>
    <col min="15361" max="15361" width="5.25" style="463" customWidth="1"/>
    <col min="15362" max="15362" width="8.375" style="463" customWidth="1"/>
    <col min="15363" max="15363" width="12.75" style="463" customWidth="1"/>
    <col min="15364" max="15364" width="12.625" style="463" customWidth="1"/>
    <col min="15365" max="15365" width="4.625" style="463" customWidth="1"/>
    <col min="15366" max="15366" width="2.125" style="463" customWidth="1"/>
    <col min="15367" max="15367" width="2.25" style="463" customWidth="1"/>
    <col min="15368" max="15368" width="2.875" style="463" customWidth="1"/>
    <col min="15369" max="15369" width="11.625" style="463" customWidth="1"/>
    <col min="15370" max="15370" width="8.625" style="463" customWidth="1"/>
    <col min="15371" max="15371" width="10.875" style="463" customWidth="1"/>
    <col min="15372" max="15372" width="8.625" style="463" customWidth="1"/>
    <col min="15373" max="15373" width="10.875" style="463" customWidth="1"/>
    <col min="15374" max="15374" width="8.625" style="463" customWidth="1"/>
    <col min="15375" max="15375" width="10.875" style="463" customWidth="1"/>
    <col min="15376" max="15376" width="5.375" style="463" customWidth="1"/>
    <col min="15377" max="15379" width="2.25" style="463" customWidth="1"/>
    <col min="15380" max="15380" width="11.625" style="463" customWidth="1"/>
    <col min="15381" max="15381" width="7.625" style="463" customWidth="1"/>
    <col min="15382" max="15382" width="1.125" style="463" customWidth="1"/>
    <col min="15383" max="15616" width="11" style="463"/>
    <col min="15617" max="15617" width="5.25" style="463" customWidth="1"/>
    <col min="15618" max="15618" width="8.375" style="463" customWidth="1"/>
    <col min="15619" max="15619" width="12.75" style="463" customWidth="1"/>
    <col min="15620" max="15620" width="12.625" style="463" customWidth="1"/>
    <col min="15621" max="15621" width="4.625" style="463" customWidth="1"/>
    <col min="15622" max="15622" width="2.125" style="463" customWidth="1"/>
    <col min="15623" max="15623" width="2.25" style="463" customWidth="1"/>
    <col min="15624" max="15624" width="2.875" style="463" customWidth="1"/>
    <col min="15625" max="15625" width="11.625" style="463" customWidth="1"/>
    <col min="15626" max="15626" width="8.625" style="463" customWidth="1"/>
    <col min="15627" max="15627" width="10.875" style="463" customWidth="1"/>
    <col min="15628" max="15628" width="8.625" style="463" customWidth="1"/>
    <col min="15629" max="15629" width="10.875" style="463" customWidth="1"/>
    <col min="15630" max="15630" width="8.625" style="463" customWidth="1"/>
    <col min="15631" max="15631" width="10.875" style="463" customWidth="1"/>
    <col min="15632" max="15632" width="5.375" style="463" customWidth="1"/>
    <col min="15633" max="15635" width="2.25" style="463" customWidth="1"/>
    <col min="15636" max="15636" width="11.625" style="463" customWidth="1"/>
    <col min="15637" max="15637" width="7.625" style="463" customWidth="1"/>
    <col min="15638" max="15638" width="1.125" style="463" customWidth="1"/>
    <col min="15639" max="15872" width="11" style="463"/>
    <col min="15873" max="15873" width="5.25" style="463" customWidth="1"/>
    <col min="15874" max="15874" width="8.375" style="463" customWidth="1"/>
    <col min="15875" max="15875" width="12.75" style="463" customWidth="1"/>
    <col min="15876" max="15876" width="12.625" style="463" customWidth="1"/>
    <col min="15877" max="15877" width="4.625" style="463" customWidth="1"/>
    <col min="15878" max="15878" width="2.125" style="463" customWidth="1"/>
    <col min="15879" max="15879" width="2.25" style="463" customWidth="1"/>
    <col min="15880" max="15880" width="2.875" style="463" customWidth="1"/>
    <col min="15881" max="15881" width="11.625" style="463" customWidth="1"/>
    <col min="15882" max="15882" width="8.625" style="463" customWidth="1"/>
    <col min="15883" max="15883" width="10.875" style="463" customWidth="1"/>
    <col min="15884" max="15884" width="8.625" style="463" customWidth="1"/>
    <col min="15885" max="15885" width="10.875" style="463" customWidth="1"/>
    <col min="15886" max="15886" width="8.625" style="463" customWidth="1"/>
    <col min="15887" max="15887" width="10.875" style="463" customWidth="1"/>
    <col min="15888" max="15888" width="5.375" style="463" customWidth="1"/>
    <col min="15889" max="15891" width="2.25" style="463" customWidth="1"/>
    <col min="15892" max="15892" width="11.625" style="463" customWidth="1"/>
    <col min="15893" max="15893" width="7.625" style="463" customWidth="1"/>
    <col min="15894" max="15894" width="1.125" style="463" customWidth="1"/>
    <col min="15895" max="16128" width="11" style="463"/>
    <col min="16129" max="16129" width="5.25" style="463" customWidth="1"/>
    <col min="16130" max="16130" width="8.375" style="463" customWidth="1"/>
    <col min="16131" max="16131" width="12.75" style="463" customWidth="1"/>
    <col min="16132" max="16132" width="12.625" style="463" customWidth="1"/>
    <col min="16133" max="16133" width="4.625" style="463" customWidth="1"/>
    <col min="16134" max="16134" width="2.125" style="463" customWidth="1"/>
    <col min="16135" max="16135" width="2.25" style="463" customWidth="1"/>
    <col min="16136" max="16136" width="2.875" style="463" customWidth="1"/>
    <col min="16137" max="16137" width="11.625" style="463" customWidth="1"/>
    <col min="16138" max="16138" width="8.625" style="463" customWidth="1"/>
    <col min="16139" max="16139" width="10.875" style="463" customWidth="1"/>
    <col min="16140" max="16140" width="8.625" style="463" customWidth="1"/>
    <col min="16141" max="16141" width="10.875" style="463" customWidth="1"/>
    <col min="16142" max="16142" width="8.625" style="463" customWidth="1"/>
    <col min="16143" max="16143" width="10.875" style="463" customWidth="1"/>
    <col min="16144" max="16144" width="5.375" style="463" customWidth="1"/>
    <col min="16145" max="16147" width="2.25" style="463" customWidth="1"/>
    <col min="16148" max="16148" width="11.625" style="463" customWidth="1"/>
    <col min="16149" max="16149" width="7.625" style="463" customWidth="1"/>
    <col min="16150" max="16150" width="1.125" style="463" customWidth="1"/>
    <col min="16151" max="16384" width="11" style="463"/>
  </cols>
  <sheetData>
    <row r="1" spans="1:21" ht="18.600000000000001" customHeight="1">
      <c r="B1" s="464" t="s">
        <v>767</v>
      </c>
    </row>
    <row r="2" spans="1:21" ht="18.600000000000001" customHeight="1" thickBot="1">
      <c r="C2" s="466"/>
      <c r="D2" s="467"/>
      <c r="E2" s="467"/>
      <c r="F2" s="467"/>
      <c r="G2" s="467"/>
      <c r="H2" s="467"/>
      <c r="I2" s="467"/>
      <c r="J2" s="467"/>
      <c r="K2" s="467"/>
      <c r="L2" s="467"/>
      <c r="M2" s="467"/>
      <c r="N2" s="467"/>
      <c r="O2" s="467"/>
      <c r="P2" s="467"/>
      <c r="Q2" s="467"/>
      <c r="R2" s="467"/>
      <c r="S2" s="1263" t="s">
        <v>556</v>
      </c>
      <c r="T2" s="1263"/>
      <c r="U2" s="1263"/>
    </row>
    <row r="3" spans="1:21" ht="18.600000000000001" customHeight="1">
      <c r="B3" s="468"/>
      <c r="C3" s="469"/>
      <c r="D3" s="1264" t="s">
        <v>768</v>
      </c>
      <c r="E3" s="1266" t="s">
        <v>769</v>
      </c>
      <c r="F3" s="1266"/>
      <c r="G3" s="1266"/>
      <c r="H3" s="1266"/>
      <c r="I3" s="1266"/>
      <c r="J3" s="1267" t="s">
        <v>770</v>
      </c>
      <c r="K3" s="1268"/>
      <c r="L3" s="1266" t="s">
        <v>756</v>
      </c>
      <c r="M3" s="1266"/>
      <c r="N3" s="1266"/>
      <c r="O3" s="1266"/>
      <c r="P3" s="1267" t="s">
        <v>771</v>
      </c>
      <c r="Q3" s="1271"/>
      <c r="R3" s="1271"/>
      <c r="S3" s="1271"/>
      <c r="T3" s="1268"/>
      <c r="U3" s="1273" t="s">
        <v>772</v>
      </c>
    </row>
    <row r="4" spans="1:21" ht="18.600000000000001" customHeight="1">
      <c r="B4" s="470"/>
      <c r="C4" s="483"/>
      <c r="D4" s="1265"/>
      <c r="E4" s="1265"/>
      <c r="F4" s="1265"/>
      <c r="G4" s="1265"/>
      <c r="H4" s="1265"/>
      <c r="I4" s="1265"/>
      <c r="J4" s="1269"/>
      <c r="K4" s="1270"/>
      <c r="L4" s="1275" t="s">
        <v>773</v>
      </c>
      <c r="M4" s="1265"/>
      <c r="N4" s="1275" t="s">
        <v>774</v>
      </c>
      <c r="O4" s="1265"/>
      <c r="P4" s="1269"/>
      <c r="Q4" s="1272"/>
      <c r="R4" s="1272"/>
      <c r="S4" s="1272"/>
      <c r="T4" s="1270"/>
      <c r="U4" s="1274"/>
    </row>
    <row r="5" spans="1:21" ht="18.600000000000001" customHeight="1">
      <c r="B5" s="471"/>
      <c r="C5" s="472"/>
      <c r="D5" s="1265"/>
      <c r="E5" s="1256" t="s">
        <v>775</v>
      </c>
      <c r="F5" s="1257"/>
      <c r="G5" s="1257"/>
      <c r="H5" s="1258"/>
      <c r="I5" s="473" t="s">
        <v>776</v>
      </c>
      <c r="J5" s="473" t="s">
        <v>777</v>
      </c>
      <c r="K5" s="473" t="s">
        <v>776</v>
      </c>
      <c r="L5" s="473" t="s">
        <v>777</v>
      </c>
      <c r="M5" s="473" t="s">
        <v>776</v>
      </c>
      <c r="N5" s="474" t="s">
        <v>777</v>
      </c>
      <c r="O5" s="474" t="s">
        <v>776</v>
      </c>
      <c r="P5" s="1256" t="s">
        <v>777</v>
      </c>
      <c r="Q5" s="1257"/>
      <c r="R5" s="1257"/>
      <c r="S5" s="1258"/>
      <c r="T5" s="473" t="s">
        <v>776</v>
      </c>
      <c r="U5" s="1274"/>
    </row>
    <row r="6" spans="1:21" ht="23.25" customHeight="1">
      <c r="B6" s="1259"/>
      <c r="C6" s="1260"/>
      <c r="D6" s="475"/>
      <c r="E6" s="476"/>
      <c r="F6" s="476"/>
      <c r="G6" s="476"/>
      <c r="H6" s="477"/>
      <c r="I6" s="475"/>
      <c r="J6" s="476"/>
      <c r="K6" s="475"/>
      <c r="L6" s="476"/>
      <c r="M6" s="475"/>
      <c r="N6" s="476"/>
      <c r="O6" s="478"/>
      <c r="P6" s="479"/>
      <c r="Q6" s="480"/>
      <c r="R6" s="480"/>
      <c r="S6" s="481"/>
      <c r="T6" s="475"/>
      <c r="U6" s="482"/>
    </row>
    <row r="7" spans="1:21" ht="23.25" customHeight="1">
      <c r="B7" s="1261" t="s">
        <v>778</v>
      </c>
      <c r="C7" s="1262"/>
      <c r="D7" s="484">
        <f>D9+D10</f>
        <v>1885263</v>
      </c>
      <c r="E7" s="485">
        <f>E9+E10</f>
        <v>26</v>
      </c>
      <c r="F7" s="486" t="s">
        <v>779</v>
      </c>
      <c r="G7" s="487">
        <f>G9+G10</f>
        <v>3</v>
      </c>
      <c r="H7" s="488" t="s">
        <v>780</v>
      </c>
      <c r="I7" s="484">
        <f t="shared" ref="I7:P7" si="0">I9+I10</f>
        <v>1778869</v>
      </c>
      <c r="J7" s="484">
        <f>J9+J10</f>
        <v>93</v>
      </c>
      <c r="K7" s="484">
        <f>K9+K10</f>
        <v>88305</v>
      </c>
      <c r="L7" s="484">
        <f t="shared" si="0"/>
        <v>25</v>
      </c>
      <c r="M7" s="484">
        <f t="shared" si="0"/>
        <v>2052</v>
      </c>
      <c r="N7" s="484">
        <f t="shared" si="0"/>
        <v>38</v>
      </c>
      <c r="O7" s="485">
        <f t="shared" si="0"/>
        <v>3770</v>
      </c>
      <c r="P7" s="489">
        <f t="shared" si="0"/>
        <v>182</v>
      </c>
      <c r="Q7" s="486" t="s">
        <v>779</v>
      </c>
      <c r="R7" s="487">
        <f>R9+R10</f>
        <v>3</v>
      </c>
      <c r="S7" s="488" t="s">
        <v>780</v>
      </c>
      <c r="T7" s="484">
        <f>SUM(I7,K7,M7)</f>
        <v>1869226</v>
      </c>
      <c r="U7" s="490">
        <f>T7/D7*100</f>
        <v>99.14934945416104</v>
      </c>
    </row>
    <row r="8" spans="1:21" ht="23.25" customHeight="1">
      <c r="B8" s="1254"/>
      <c r="C8" s="1255"/>
      <c r="D8" s="484"/>
      <c r="E8" s="485"/>
      <c r="F8" s="487"/>
      <c r="G8" s="487"/>
      <c r="H8" s="491"/>
      <c r="I8" s="484"/>
      <c r="J8" s="487"/>
      <c r="K8" s="484"/>
      <c r="L8" s="487"/>
      <c r="M8" s="484"/>
      <c r="N8" s="487"/>
      <c r="O8" s="485"/>
      <c r="P8" s="489"/>
      <c r="Q8" s="487"/>
      <c r="R8" s="487"/>
      <c r="S8" s="491"/>
      <c r="T8" s="484"/>
      <c r="U8" s="492"/>
    </row>
    <row r="9" spans="1:21" ht="23.25" customHeight="1">
      <c r="B9" s="1261" t="s">
        <v>781</v>
      </c>
      <c r="C9" s="1262"/>
      <c r="D9" s="484">
        <f>SUM(D12:D28)</f>
        <v>1775864</v>
      </c>
      <c r="E9" s="485">
        <f>SUM(E12:E28)</f>
        <v>16</v>
      </c>
      <c r="F9" s="486" t="s">
        <v>779</v>
      </c>
      <c r="G9" s="487">
        <f>SUM(G12:G28)</f>
        <v>1</v>
      </c>
      <c r="H9" s="488" t="s">
        <v>780</v>
      </c>
      <c r="I9" s="484">
        <f t="shared" ref="I9:O9" si="1">SUM(I12:I28)</f>
        <v>1698814</v>
      </c>
      <c r="J9" s="484">
        <f t="shared" si="1"/>
        <v>71</v>
      </c>
      <c r="K9" s="484">
        <f>SUM(K12:K28)</f>
        <v>61338</v>
      </c>
      <c r="L9" s="484">
        <f t="shared" si="1"/>
        <v>24</v>
      </c>
      <c r="M9" s="484">
        <f t="shared" si="1"/>
        <v>2052</v>
      </c>
      <c r="N9" s="484">
        <f t="shared" si="1"/>
        <v>35</v>
      </c>
      <c r="O9" s="485">
        <f t="shared" si="1"/>
        <v>3763</v>
      </c>
      <c r="P9" s="489">
        <f>E9+J9+L9+N9</f>
        <v>146</v>
      </c>
      <c r="Q9" s="486" t="s">
        <v>779</v>
      </c>
      <c r="R9" s="487">
        <f>SUM(R12:R28)</f>
        <v>1</v>
      </c>
      <c r="S9" s="488" t="s">
        <v>780</v>
      </c>
      <c r="T9" s="484">
        <f>SUM(I9,K9,M9)</f>
        <v>1762204</v>
      </c>
      <c r="U9" s="490">
        <f>T9/D9*100</f>
        <v>99.230796952919817</v>
      </c>
    </row>
    <row r="10" spans="1:21" ht="23.25" customHeight="1">
      <c r="B10" s="1261" t="s">
        <v>782</v>
      </c>
      <c r="C10" s="1262"/>
      <c r="D10" s="484">
        <f>SUM(D30:D43)</f>
        <v>109399</v>
      </c>
      <c r="E10" s="485">
        <f>SUM(E30:E43)</f>
        <v>10</v>
      </c>
      <c r="F10" s="486" t="s">
        <v>779</v>
      </c>
      <c r="G10" s="487">
        <f>SUM(G30:G43)</f>
        <v>2</v>
      </c>
      <c r="H10" s="488" t="s">
        <v>780</v>
      </c>
      <c r="I10" s="484">
        <f t="shared" ref="I10:O10" si="2">SUM(I30:I43)</f>
        <v>80055</v>
      </c>
      <c r="J10" s="484">
        <f t="shared" si="2"/>
        <v>22</v>
      </c>
      <c r="K10" s="484">
        <f>SUM(K30:K43)</f>
        <v>26967</v>
      </c>
      <c r="L10" s="484">
        <f t="shared" si="2"/>
        <v>1</v>
      </c>
      <c r="M10" s="484">
        <f t="shared" si="2"/>
        <v>0</v>
      </c>
      <c r="N10" s="484">
        <f t="shared" si="2"/>
        <v>3</v>
      </c>
      <c r="O10" s="485">
        <f t="shared" si="2"/>
        <v>7</v>
      </c>
      <c r="P10" s="489">
        <f>E10+J10+L10+N10</f>
        <v>36</v>
      </c>
      <c r="Q10" s="486" t="s">
        <v>779</v>
      </c>
      <c r="R10" s="487">
        <f>SUM(R30:R43)</f>
        <v>2</v>
      </c>
      <c r="S10" s="488" t="s">
        <v>780</v>
      </c>
      <c r="T10" s="484">
        <f>SUM(I10,K10,M10)</f>
        <v>107022</v>
      </c>
      <c r="U10" s="490">
        <f>T10/D10*100</f>
        <v>97.82721962723609</v>
      </c>
    </row>
    <row r="11" spans="1:21" ht="23.25" customHeight="1">
      <c r="A11" s="467"/>
      <c r="B11" s="1254"/>
      <c r="C11" s="1255"/>
      <c r="D11" s="484"/>
      <c r="E11" s="487"/>
      <c r="F11" s="487"/>
      <c r="G11" s="487"/>
      <c r="H11" s="491"/>
      <c r="I11" s="484"/>
      <c r="J11" s="487"/>
      <c r="K11" s="484"/>
      <c r="L11" s="487"/>
      <c r="M11" s="484"/>
      <c r="N11" s="487"/>
      <c r="O11" s="485"/>
      <c r="P11" s="489"/>
      <c r="Q11" s="493"/>
      <c r="R11" s="493"/>
      <c r="S11" s="494"/>
      <c r="T11" s="484"/>
      <c r="U11" s="492"/>
    </row>
    <row r="12" spans="1:21" ht="23.25" customHeight="1">
      <c r="A12" s="467"/>
      <c r="B12" s="470"/>
      <c r="C12" s="495" t="s">
        <v>64</v>
      </c>
      <c r="D12" s="496">
        <v>720385</v>
      </c>
      <c r="E12" s="485">
        <v>1</v>
      </c>
      <c r="F12" s="487"/>
      <c r="G12" s="487"/>
      <c r="H12" s="491"/>
      <c r="I12" s="484">
        <v>719277</v>
      </c>
      <c r="J12" s="484">
        <v>0</v>
      </c>
      <c r="K12" s="484">
        <v>0</v>
      </c>
      <c r="L12" s="484">
        <v>4</v>
      </c>
      <c r="M12" s="484">
        <v>182</v>
      </c>
      <c r="N12" s="484">
        <v>11</v>
      </c>
      <c r="O12" s="497">
        <v>1081</v>
      </c>
      <c r="P12" s="489">
        <f>E12+J12+L12+N12</f>
        <v>16</v>
      </c>
      <c r="Q12" s="487"/>
      <c r="R12" s="487"/>
      <c r="S12" s="491"/>
      <c r="T12" s="484">
        <f>SUM(I12,K12,M12)</f>
        <v>719459</v>
      </c>
      <c r="U12" s="490">
        <f>T12/D12*100</f>
        <v>99.871457623354175</v>
      </c>
    </row>
    <row r="13" spans="1:21" ht="23.25" customHeight="1">
      <c r="A13" s="467"/>
      <c r="B13" s="470"/>
      <c r="C13" s="495" t="s">
        <v>66</v>
      </c>
      <c r="D13" s="496">
        <v>474816</v>
      </c>
      <c r="E13" s="485">
        <v>1</v>
      </c>
      <c r="F13" s="487"/>
      <c r="G13" s="487"/>
      <c r="H13" s="491"/>
      <c r="I13" s="484">
        <v>474423</v>
      </c>
      <c r="J13" s="484">
        <v>0</v>
      </c>
      <c r="K13" s="484">
        <v>0</v>
      </c>
      <c r="L13" s="484">
        <v>4</v>
      </c>
      <c r="M13" s="484">
        <v>0</v>
      </c>
      <c r="N13" s="484">
        <v>10</v>
      </c>
      <c r="O13" s="498">
        <v>0</v>
      </c>
      <c r="P13" s="489">
        <f>E13+J13+L13+N13</f>
        <v>15</v>
      </c>
      <c r="Q13" s="487"/>
      <c r="R13" s="487"/>
      <c r="S13" s="491"/>
      <c r="T13" s="484">
        <f>SUM(I13,K13,M13)</f>
        <v>474423</v>
      </c>
      <c r="U13" s="490">
        <f>T13/D13*100</f>
        <v>99.917231095835007</v>
      </c>
    </row>
    <row r="14" spans="1:21" ht="23.25" customHeight="1">
      <c r="A14" s="467"/>
      <c r="B14" s="470"/>
      <c r="C14" s="495" t="s">
        <v>783</v>
      </c>
      <c r="D14" s="496">
        <v>99801</v>
      </c>
      <c r="E14" s="485">
        <v>2</v>
      </c>
      <c r="F14" s="486" t="s">
        <v>779</v>
      </c>
      <c r="G14" s="487">
        <v>1</v>
      </c>
      <c r="H14" s="488" t="s">
        <v>780</v>
      </c>
      <c r="I14" s="484">
        <v>99179</v>
      </c>
      <c r="J14" s="484">
        <v>1</v>
      </c>
      <c r="K14" s="484">
        <v>93</v>
      </c>
      <c r="L14" s="484">
        <v>0</v>
      </c>
      <c r="M14" s="812">
        <v>0</v>
      </c>
      <c r="N14" s="484">
        <v>2</v>
      </c>
      <c r="O14" s="497">
        <v>1158</v>
      </c>
      <c r="P14" s="489">
        <f>E14+J14+L14+N14</f>
        <v>5</v>
      </c>
      <c r="Q14" s="486" t="s">
        <v>779</v>
      </c>
      <c r="R14" s="487">
        <v>1</v>
      </c>
      <c r="S14" s="488" t="s">
        <v>780</v>
      </c>
      <c r="T14" s="484">
        <f>SUM(I14,K14,M14)</f>
        <v>99272</v>
      </c>
      <c r="U14" s="490">
        <f>T14/D14*100</f>
        <v>99.469945190929948</v>
      </c>
    </row>
    <row r="15" spans="1:21" ht="23.25" customHeight="1">
      <c r="A15" s="467"/>
      <c r="B15" s="470"/>
      <c r="C15" s="495" t="s">
        <v>784</v>
      </c>
      <c r="D15" s="496">
        <v>57250</v>
      </c>
      <c r="E15" s="485">
        <v>1</v>
      </c>
      <c r="F15" s="487"/>
      <c r="G15" s="487"/>
      <c r="H15" s="491"/>
      <c r="I15" s="484">
        <v>56849</v>
      </c>
      <c r="J15" s="484">
        <v>0</v>
      </c>
      <c r="K15" s="484">
        <v>0</v>
      </c>
      <c r="L15" s="484">
        <v>0</v>
      </c>
      <c r="M15" s="812">
        <v>0</v>
      </c>
      <c r="N15" s="484">
        <v>5</v>
      </c>
      <c r="O15" s="497">
        <v>560</v>
      </c>
      <c r="P15" s="489">
        <f>E15+J15+L15+N15</f>
        <v>6</v>
      </c>
      <c r="Q15" s="487"/>
      <c r="R15" s="487"/>
      <c r="S15" s="491"/>
      <c r="T15" s="484">
        <f>SUM(I15,K15,M15)</f>
        <v>56849</v>
      </c>
      <c r="U15" s="490">
        <f>T15/D15*100</f>
        <v>99.299563318777302</v>
      </c>
    </row>
    <row r="16" spans="1:21" ht="23.25" customHeight="1">
      <c r="A16" s="467"/>
      <c r="B16" s="470"/>
      <c r="C16" s="495" t="s">
        <v>785</v>
      </c>
      <c r="D16" s="496">
        <v>46692</v>
      </c>
      <c r="E16" s="485">
        <v>1</v>
      </c>
      <c r="F16" s="487"/>
      <c r="G16" s="487"/>
      <c r="H16" s="491"/>
      <c r="I16" s="484">
        <v>46223</v>
      </c>
      <c r="J16" s="484">
        <v>0</v>
      </c>
      <c r="K16" s="484">
        <v>0</v>
      </c>
      <c r="L16" s="484">
        <v>0</v>
      </c>
      <c r="M16" s="812">
        <v>0</v>
      </c>
      <c r="N16" s="484">
        <v>1</v>
      </c>
      <c r="O16" s="497">
        <v>0</v>
      </c>
      <c r="P16" s="489">
        <f>E16+J16+L16+N16</f>
        <v>2</v>
      </c>
      <c r="Q16" s="487"/>
      <c r="R16" s="487"/>
      <c r="S16" s="491"/>
      <c r="T16" s="484">
        <f>SUM(I16,K16,M16)</f>
        <v>46223</v>
      </c>
      <c r="U16" s="490">
        <f>T16/D16*100</f>
        <v>98.995545275421918</v>
      </c>
    </row>
    <row r="17" spans="1:21" ht="23.25" customHeight="1">
      <c r="A17" s="467"/>
      <c r="B17" s="470"/>
      <c r="C17" s="495"/>
      <c r="D17" s="496"/>
      <c r="E17" s="485"/>
      <c r="F17" s="487"/>
      <c r="G17" s="487"/>
      <c r="H17" s="491"/>
      <c r="I17" s="832"/>
      <c r="J17" s="484"/>
      <c r="K17" s="832"/>
      <c r="L17" s="832"/>
      <c r="M17" s="833"/>
      <c r="N17" s="832"/>
      <c r="O17" s="834"/>
      <c r="P17" s="489"/>
      <c r="Q17" s="487"/>
      <c r="R17" s="487"/>
      <c r="S17" s="491"/>
      <c r="T17" s="484"/>
      <c r="U17" s="499"/>
    </row>
    <row r="18" spans="1:21" ht="23.25" customHeight="1">
      <c r="A18" s="467"/>
      <c r="B18" s="470"/>
      <c r="C18" s="495" t="s">
        <v>786</v>
      </c>
      <c r="D18" s="496">
        <v>38711</v>
      </c>
      <c r="E18" s="485">
        <v>1</v>
      </c>
      <c r="F18" s="487"/>
      <c r="G18" s="487"/>
      <c r="H18" s="491"/>
      <c r="I18" s="484">
        <v>30544</v>
      </c>
      <c r="J18" s="484">
        <v>4</v>
      </c>
      <c r="K18" s="484">
        <v>6500</v>
      </c>
      <c r="L18" s="484">
        <v>1</v>
      </c>
      <c r="M18" s="484">
        <v>0</v>
      </c>
      <c r="N18" s="484">
        <v>0</v>
      </c>
      <c r="O18" s="497">
        <v>0</v>
      </c>
      <c r="P18" s="489">
        <f>E18+J18+L18+N18</f>
        <v>6</v>
      </c>
      <c r="Q18" s="487"/>
      <c r="R18" s="487"/>
      <c r="S18" s="491"/>
      <c r="T18" s="484">
        <f>SUM(I18,K18,M18)</f>
        <v>37044</v>
      </c>
      <c r="U18" s="490">
        <f>T18/D18*100</f>
        <v>95.693730464209139</v>
      </c>
    </row>
    <row r="19" spans="1:21" ht="23.25" customHeight="1">
      <c r="A19" s="467"/>
      <c r="B19" s="470"/>
      <c r="C19" s="495" t="s">
        <v>787</v>
      </c>
      <c r="D19" s="496">
        <v>68252</v>
      </c>
      <c r="E19" s="485">
        <v>1</v>
      </c>
      <c r="F19" s="487"/>
      <c r="G19" s="487"/>
      <c r="H19" s="491"/>
      <c r="I19" s="484">
        <v>66249</v>
      </c>
      <c r="J19" s="484">
        <v>0</v>
      </c>
      <c r="K19" s="484">
        <v>0</v>
      </c>
      <c r="L19" s="484">
        <v>4</v>
      </c>
      <c r="M19" s="484">
        <v>1500</v>
      </c>
      <c r="N19" s="484">
        <v>0</v>
      </c>
      <c r="O19" s="500">
        <v>0</v>
      </c>
      <c r="P19" s="489">
        <f>E19+J19+L19+N19</f>
        <v>5</v>
      </c>
      <c r="Q19" s="487"/>
      <c r="R19" s="487"/>
      <c r="S19" s="491"/>
      <c r="T19" s="484">
        <f>SUM(I19,K19,M19)</f>
        <v>67749</v>
      </c>
      <c r="U19" s="490">
        <f>T19/D19*100</f>
        <v>99.263025259333062</v>
      </c>
    </row>
    <row r="20" spans="1:21" ht="23.25" customHeight="1">
      <c r="A20" s="467"/>
      <c r="B20" s="470"/>
      <c r="C20" s="495" t="s">
        <v>788</v>
      </c>
      <c r="D20" s="496">
        <v>29361</v>
      </c>
      <c r="E20" s="485">
        <v>1</v>
      </c>
      <c r="F20" s="487"/>
      <c r="G20" s="487"/>
      <c r="H20" s="491"/>
      <c r="I20" s="484">
        <v>11833</v>
      </c>
      <c r="J20" s="484">
        <v>20</v>
      </c>
      <c r="K20" s="484">
        <v>15407</v>
      </c>
      <c r="L20" s="484">
        <v>0</v>
      </c>
      <c r="M20" s="484">
        <v>0</v>
      </c>
      <c r="N20" s="484">
        <v>0</v>
      </c>
      <c r="O20" s="497">
        <v>0</v>
      </c>
      <c r="P20" s="489">
        <f>E20+J20+L20+N20</f>
        <v>21</v>
      </c>
      <c r="Q20" s="487"/>
      <c r="R20" s="487"/>
      <c r="S20" s="491"/>
      <c r="T20" s="484">
        <f>SUM(I20,K20,M20)</f>
        <v>27240</v>
      </c>
      <c r="U20" s="490">
        <f>T20/D20*100</f>
        <v>92.776131603147022</v>
      </c>
    </row>
    <row r="21" spans="1:21" ht="23.25" customHeight="1">
      <c r="A21" s="467"/>
      <c r="B21" s="470"/>
      <c r="C21" s="495" t="s">
        <v>789</v>
      </c>
      <c r="D21" s="496">
        <v>28008</v>
      </c>
      <c r="E21" s="485">
        <v>1</v>
      </c>
      <c r="F21" s="487"/>
      <c r="G21" s="487"/>
      <c r="H21" s="491"/>
      <c r="I21" s="484">
        <v>13396</v>
      </c>
      <c r="J21" s="484">
        <v>25</v>
      </c>
      <c r="K21" s="484">
        <v>13392</v>
      </c>
      <c r="L21" s="484">
        <v>2</v>
      </c>
      <c r="M21" s="484">
        <v>50</v>
      </c>
      <c r="N21" s="484">
        <v>1</v>
      </c>
      <c r="O21" s="500">
        <v>139</v>
      </c>
      <c r="P21" s="489">
        <f>E21+J21+L21+N21</f>
        <v>29</v>
      </c>
      <c r="Q21" s="487"/>
      <c r="R21" s="487"/>
      <c r="S21" s="491"/>
      <c r="T21" s="484">
        <f>SUM(I21,K21,M21)</f>
        <v>26838</v>
      </c>
      <c r="U21" s="490">
        <f>T21/D21*100</f>
        <v>95.822622107969153</v>
      </c>
    </row>
    <row r="22" spans="1:21" ht="23.25" customHeight="1">
      <c r="A22" s="467"/>
      <c r="B22" s="470"/>
      <c r="C22" s="495" t="s">
        <v>790</v>
      </c>
      <c r="D22" s="496">
        <v>32672</v>
      </c>
      <c r="E22" s="485">
        <v>1</v>
      </c>
      <c r="F22" s="487"/>
      <c r="G22" s="487"/>
      <c r="H22" s="491"/>
      <c r="I22" s="484">
        <v>32401</v>
      </c>
      <c r="J22" s="484">
        <v>0</v>
      </c>
      <c r="K22" s="484">
        <v>0</v>
      </c>
      <c r="L22" s="484">
        <v>0</v>
      </c>
      <c r="M22" s="484">
        <v>0</v>
      </c>
      <c r="N22" s="484">
        <v>0</v>
      </c>
      <c r="O22" s="497">
        <v>0</v>
      </c>
      <c r="P22" s="489">
        <f>E22+J22+L22+N22</f>
        <v>1</v>
      </c>
      <c r="Q22" s="487"/>
      <c r="R22" s="487"/>
      <c r="S22" s="491"/>
      <c r="T22" s="484">
        <f>SUM(I22,K22,M22)</f>
        <v>32401</v>
      </c>
      <c r="U22" s="490">
        <f>T22/D22*100</f>
        <v>99.170543584720861</v>
      </c>
    </row>
    <row r="23" spans="1:21" ht="23.25" customHeight="1">
      <c r="A23" s="467"/>
      <c r="B23" s="470"/>
      <c r="C23" s="495"/>
      <c r="D23" s="496"/>
      <c r="E23" s="485"/>
      <c r="F23" s="487"/>
      <c r="G23" s="487"/>
      <c r="H23" s="491"/>
      <c r="I23" s="832"/>
      <c r="J23" s="484"/>
      <c r="K23" s="832"/>
      <c r="L23" s="832"/>
      <c r="M23" s="832"/>
      <c r="N23" s="832"/>
      <c r="O23" s="834"/>
      <c r="P23" s="489"/>
      <c r="Q23" s="487"/>
      <c r="R23" s="487"/>
      <c r="S23" s="491"/>
      <c r="T23" s="484"/>
      <c r="U23" s="499"/>
    </row>
    <row r="24" spans="1:21" ht="23.25" customHeight="1">
      <c r="A24" s="467"/>
      <c r="B24" s="470"/>
      <c r="C24" s="501" t="s">
        <v>791</v>
      </c>
      <c r="D24" s="496">
        <v>35876</v>
      </c>
      <c r="E24" s="485">
        <v>1</v>
      </c>
      <c r="F24" s="487"/>
      <c r="G24" s="487"/>
      <c r="H24" s="491"/>
      <c r="I24" s="484">
        <v>35816</v>
      </c>
      <c r="J24" s="484">
        <v>0</v>
      </c>
      <c r="K24" s="484">
        <v>0</v>
      </c>
      <c r="L24" s="484">
        <v>0</v>
      </c>
      <c r="M24" s="484">
        <v>0</v>
      </c>
      <c r="N24" s="484">
        <v>2</v>
      </c>
      <c r="O24" s="497">
        <v>695</v>
      </c>
      <c r="P24" s="489">
        <f>E24+J24+L24+N24</f>
        <v>3</v>
      </c>
      <c r="Q24" s="487"/>
      <c r="R24" s="487"/>
      <c r="S24" s="491"/>
      <c r="T24" s="484">
        <f>SUM(I24,K24,M24)</f>
        <v>35816</v>
      </c>
      <c r="U24" s="490">
        <f>T24/D24*100</f>
        <v>99.83275727505854</v>
      </c>
    </row>
    <row r="25" spans="1:21" ht="23.25" customHeight="1">
      <c r="A25" s="467"/>
      <c r="B25" s="470"/>
      <c r="C25" s="501" t="s">
        <v>792</v>
      </c>
      <c r="D25" s="496">
        <v>42508</v>
      </c>
      <c r="E25" s="485">
        <v>1</v>
      </c>
      <c r="F25" s="487"/>
      <c r="G25" s="487"/>
      <c r="H25" s="491"/>
      <c r="I25" s="484">
        <v>42165</v>
      </c>
      <c r="J25" s="484">
        <v>0</v>
      </c>
      <c r="K25" s="484">
        <v>0</v>
      </c>
      <c r="L25" s="484">
        <v>1</v>
      </c>
      <c r="M25" s="484">
        <v>107</v>
      </c>
      <c r="N25" s="484">
        <v>0</v>
      </c>
      <c r="O25" s="500">
        <v>0</v>
      </c>
      <c r="P25" s="489">
        <f>E25+J25+L25+N25</f>
        <v>2</v>
      </c>
      <c r="Q25" s="487"/>
      <c r="R25" s="487"/>
      <c r="S25" s="491"/>
      <c r="T25" s="484">
        <f>SUM(I25,K25,M25)</f>
        <v>42272</v>
      </c>
      <c r="U25" s="490">
        <f>T25/D25*100</f>
        <v>99.444810388632732</v>
      </c>
    </row>
    <row r="26" spans="1:21" ht="23.25" customHeight="1">
      <c r="A26" s="467"/>
      <c r="B26" s="470"/>
      <c r="C26" s="501" t="s">
        <v>793</v>
      </c>
      <c r="D26" s="496">
        <v>42729</v>
      </c>
      <c r="E26" s="485">
        <v>1</v>
      </c>
      <c r="F26" s="487"/>
      <c r="G26" s="487"/>
      <c r="H26" s="491"/>
      <c r="I26" s="484">
        <v>19661</v>
      </c>
      <c r="J26" s="484">
        <v>18</v>
      </c>
      <c r="K26" s="484">
        <v>19100</v>
      </c>
      <c r="L26" s="484">
        <v>7</v>
      </c>
      <c r="M26" s="484">
        <v>123</v>
      </c>
      <c r="N26" s="484">
        <v>3</v>
      </c>
      <c r="O26" s="498">
        <v>130</v>
      </c>
      <c r="P26" s="489">
        <f>E26+J26+L26+N26</f>
        <v>29</v>
      </c>
      <c r="Q26" s="487"/>
      <c r="R26" s="487"/>
      <c r="S26" s="491"/>
      <c r="T26" s="484">
        <f>SUM(I26,K26,M26)</f>
        <v>38884</v>
      </c>
      <c r="U26" s="490">
        <f>T26/D26*100</f>
        <v>91.0014276018629</v>
      </c>
    </row>
    <row r="27" spans="1:21" ht="23.25" customHeight="1">
      <c r="A27" s="467"/>
      <c r="B27" s="470"/>
      <c r="C27" s="501" t="s">
        <v>794</v>
      </c>
      <c r="D27" s="496">
        <v>25849</v>
      </c>
      <c r="E27" s="485">
        <v>1</v>
      </c>
      <c r="F27" s="487"/>
      <c r="G27" s="487"/>
      <c r="H27" s="491"/>
      <c r="I27" s="484">
        <v>18888</v>
      </c>
      <c r="J27" s="484">
        <v>3</v>
      </c>
      <c r="K27" s="484">
        <v>6846</v>
      </c>
      <c r="L27" s="484">
        <v>0</v>
      </c>
      <c r="M27" s="484">
        <v>0</v>
      </c>
      <c r="N27" s="484">
        <v>0</v>
      </c>
      <c r="O27" s="500">
        <v>0</v>
      </c>
      <c r="P27" s="489">
        <f>E27+J27+L27+N27</f>
        <v>4</v>
      </c>
      <c r="Q27" s="487"/>
      <c r="R27" s="487"/>
      <c r="S27" s="491"/>
      <c r="T27" s="484">
        <f>SUM(I27,K27,M27)</f>
        <v>25734</v>
      </c>
      <c r="U27" s="490">
        <f>T27/D27*100</f>
        <v>99.555108514836164</v>
      </c>
    </row>
    <row r="28" spans="1:21" ht="23.25" customHeight="1">
      <c r="A28" s="467"/>
      <c r="B28" s="470"/>
      <c r="C28" s="501" t="s">
        <v>795</v>
      </c>
      <c r="D28" s="496">
        <v>32954</v>
      </c>
      <c r="E28" s="485">
        <v>1</v>
      </c>
      <c r="F28" s="487"/>
      <c r="G28" s="487"/>
      <c r="H28" s="491"/>
      <c r="I28" s="484">
        <v>31910</v>
      </c>
      <c r="J28" s="484">
        <v>0</v>
      </c>
      <c r="K28" s="484">
        <v>0</v>
      </c>
      <c r="L28" s="484">
        <v>1</v>
      </c>
      <c r="M28" s="484">
        <v>90</v>
      </c>
      <c r="N28" s="484">
        <v>0</v>
      </c>
      <c r="O28" s="497">
        <v>0</v>
      </c>
      <c r="P28" s="489">
        <f>E28+J28+L28+N28</f>
        <v>2</v>
      </c>
      <c r="Q28" s="487"/>
      <c r="R28" s="487"/>
      <c r="S28" s="491"/>
      <c r="T28" s="484">
        <f>SUM(I28,K28,M28)</f>
        <v>32000</v>
      </c>
      <c r="U28" s="490">
        <f>T28/D28*100</f>
        <v>97.105055531953639</v>
      </c>
    </row>
    <row r="29" spans="1:21" ht="23.25" customHeight="1">
      <c r="A29" s="467"/>
      <c r="B29" s="470"/>
      <c r="C29" s="501"/>
      <c r="D29" s="496"/>
      <c r="E29" s="485"/>
      <c r="F29" s="487"/>
      <c r="G29" s="487"/>
      <c r="H29" s="491"/>
      <c r="I29" s="832"/>
      <c r="J29" s="484"/>
      <c r="K29" s="832"/>
      <c r="L29" s="832"/>
      <c r="M29" s="832"/>
      <c r="N29" s="832"/>
      <c r="O29" s="834"/>
      <c r="P29" s="489"/>
      <c r="Q29" s="487"/>
      <c r="R29" s="487"/>
      <c r="S29" s="491"/>
      <c r="T29" s="484"/>
      <c r="U29" s="490"/>
    </row>
    <row r="30" spans="1:21" ht="23.25" customHeight="1">
      <c r="A30" s="467"/>
      <c r="B30" s="502" t="s">
        <v>796</v>
      </c>
      <c r="C30" s="503" t="s">
        <v>797</v>
      </c>
      <c r="D30" s="496">
        <v>13523</v>
      </c>
      <c r="E30" s="485">
        <v>2</v>
      </c>
      <c r="F30" s="486" t="s">
        <v>779</v>
      </c>
      <c r="G30" s="487">
        <v>1</v>
      </c>
      <c r="H30" s="488" t="s">
        <v>780</v>
      </c>
      <c r="I30" s="484">
        <v>4876</v>
      </c>
      <c r="J30" s="484">
        <v>8</v>
      </c>
      <c r="K30" s="484">
        <v>8250</v>
      </c>
      <c r="L30" s="484">
        <v>1</v>
      </c>
      <c r="M30" s="484">
        <v>0</v>
      </c>
      <c r="N30" s="484">
        <v>0</v>
      </c>
      <c r="O30" s="497">
        <v>0</v>
      </c>
      <c r="P30" s="489">
        <f>E30+J30+L30+N30</f>
        <v>11</v>
      </c>
      <c r="Q30" s="486" t="s">
        <v>779</v>
      </c>
      <c r="R30" s="487">
        <v>1</v>
      </c>
      <c r="S30" s="488" t="s">
        <v>780</v>
      </c>
      <c r="T30" s="484">
        <f>SUM(I30,K30,M30)</f>
        <v>13126</v>
      </c>
      <c r="U30" s="490">
        <f>T30/D30*100</f>
        <v>97.064260888856026</v>
      </c>
    </row>
    <row r="31" spans="1:21" ht="23.25" customHeight="1">
      <c r="A31" s="467"/>
      <c r="B31" s="502" t="s">
        <v>798</v>
      </c>
      <c r="C31" s="503" t="s">
        <v>799</v>
      </c>
      <c r="D31" s="496">
        <v>12508</v>
      </c>
      <c r="E31" s="485">
        <v>1</v>
      </c>
      <c r="F31" s="487"/>
      <c r="G31" s="487"/>
      <c r="H31" s="491"/>
      <c r="I31" s="484">
        <v>12508</v>
      </c>
      <c r="J31" s="484">
        <v>0</v>
      </c>
      <c r="K31" s="484">
        <v>0</v>
      </c>
      <c r="L31" s="484">
        <v>0</v>
      </c>
      <c r="M31" s="484">
        <v>0</v>
      </c>
      <c r="N31" s="484">
        <v>0</v>
      </c>
      <c r="O31" s="500">
        <v>0</v>
      </c>
      <c r="P31" s="489">
        <f>E31+J31+L31+N31</f>
        <v>1</v>
      </c>
      <c r="Q31" s="487"/>
      <c r="R31" s="487"/>
      <c r="S31" s="491"/>
      <c r="T31" s="484">
        <f>SUM(I31,K31,M31)</f>
        <v>12508</v>
      </c>
      <c r="U31" s="490">
        <f>T31/D31*100</f>
        <v>100</v>
      </c>
    </row>
    <row r="32" spans="1:21" ht="23.25" customHeight="1">
      <c r="A32" s="467"/>
      <c r="B32" s="502" t="s">
        <v>800</v>
      </c>
      <c r="C32" s="503" t="s">
        <v>801</v>
      </c>
      <c r="D32" s="496">
        <v>10985</v>
      </c>
      <c r="E32" s="485">
        <v>1</v>
      </c>
      <c r="F32" s="487"/>
      <c r="G32" s="487"/>
      <c r="H32" s="491"/>
      <c r="I32" s="484">
        <v>10572</v>
      </c>
      <c r="J32" s="484">
        <v>0</v>
      </c>
      <c r="K32" s="484">
        <v>0</v>
      </c>
      <c r="L32" s="484">
        <v>0</v>
      </c>
      <c r="M32" s="484">
        <v>0</v>
      </c>
      <c r="N32" s="484">
        <v>0</v>
      </c>
      <c r="O32" s="500">
        <v>0</v>
      </c>
      <c r="P32" s="489">
        <f>E32+J32+L32+N32</f>
        <v>1</v>
      </c>
      <c r="Q32" s="487"/>
      <c r="R32" s="487"/>
      <c r="S32" s="491"/>
      <c r="T32" s="484">
        <f>SUM(I32,K32,M32)</f>
        <v>10572</v>
      </c>
      <c r="U32" s="490">
        <f>T32/D32*100</f>
        <v>96.240327719617653</v>
      </c>
    </row>
    <row r="33" spans="1:21" ht="23.25" customHeight="1">
      <c r="A33" s="467"/>
      <c r="B33" s="502" t="s">
        <v>802</v>
      </c>
      <c r="C33" s="503" t="s">
        <v>803</v>
      </c>
      <c r="D33" s="496">
        <v>13429</v>
      </c>
      <c r="E33" s="485">
        <v>1</v>
      </c>
      <c r="F33" s="487"/>
      <c r="G33" s="487"/>
      <c r="H33" s="491"/>
      <c r="I33" s="484">
        <v>13369</v>
      </c>
      <c r="J33" s="484">
        <v>0</v>
      </c>
      <c r="K33" s="484">
        <v>0</v>
      </c>
      <c r="L33" s="484">
        <v>0</v>
      </c>
      <c r="M33" s="484">
        <v>0</v>
      </c>
      <c r="N33" s="484">
        <v>0</v>
      </c>
      <c r="O33" s="500">
        <v>0</v>
      </c>
      <c r="P33" s="489">
        <f>E33+J33+L33+N33</f>
        <v>1</v>
      </c>
      <c r="Q33" s="487"/>
      <c r="R33" s="487"/>
      <c r="S33" s="491"/>
      <c r="T33" s="484">
        <f>SUM(I33,K33,M33)</f>
        <v>13369</v>
      </c>
      <c r="U33" s="490">
        <f>T33/D33*100</f>
        <v>99.553205748752703</v>
      </c>
    </row>
    <row r="34" spans="1:21" ht="23.25" customHeight="1">
      <c r="A34" s="467"/>
      <c r="B34" s="502"/>
      <c r="C34" s="503"/>
      <c r="D34" s="496"/>
      <c r="E34" s="485"/>
      <c r="F34" s="487"/>
      <c r="G34" s="487"/>
      <c r="H34" s="491"/>
      <c r="I34" s="832"/>
      <c r="J34" s="484"/>
      <c r="K34" s="832"/>
      <c r="L34" s="832"/>
      <c r="M34" s="832"/>
      <c r="N34" s="832"/>
      <c r="O34" s="834"/>
      <c r="P34" s="489"/>
      <c r="Q34" s="487"/>
      <c r="R34" s="487"/>
      <c r="S34" s="491"/>
      <c r="T34" s="484"/>
      <c r="U34" s="490"/>
    </row>
    <row r="35" spans="1:21" ht="23.25" customHeight="1">
      <c r="A35" s="467"/>
      <c r="B35" s="502" t="s">
        <v>804</v>
      </c>
      <c r="C35" s="503" t="s">
        <v>805</v>
      </c>
      <c r="D35" s="496">
        <v>811</v>
      </c>
      <c r="E35" s="485">
        <v>0</v>
      </c>
      <c r="F35" s="487"/>
      <c r="G35" s="487"/>
      <c r="H35" s="491"/>
      <c r="I35" s="484">
        <v>0</v>
      </c>
      <c r="J35" s="484">
        <v>1</v>
      </c>
      <c r="K35" s="484">
        <v>773</v>
      </c>
      <c r="L35" s="484">
        <v>0</v>
      </c>
      <c r="M35" s="484">
        <v>0</v>
      </c>
      <c r="N35" s="484">
        <v>0</v>
      </c>
      <c r="O35" s="500">
        <v>0</v>
      </c>
      <c r="P35" s="489">
        <f>E35+J35+L35+N35</f>
        <v>1</v>
      </c>
      <c r="Q35" s="487"/>
      <c r="R35" s="487"/>
      <c r="S35" s="491"/>
      <c r="T35" s="484">
        <f>SUM(I35,K35,M35)</f>
        <v>773</v>
      </c>
      <c r="U35" s="490">
        <f>T35/D35*100</f>
        <v>95.314426633785459</v>
      </c>
    </row>
    <row r="36" spans="1:21" ht="23.25" customHeight="1">
      <c r="A36" s="467"/>
      <c r="B36" s="502" t="s">
        <v>806</v>
      </c>
      <c r="C36" s="503" t="s">
        <v>807</v>
      </c>
      <c r="D36" s="496">
        <v>12033</v>
      </c>
      <c r="E36" s="485">
        <v>1</v>
      </c>
      <c r="F36" s="487"/>
      <c r="G36" s="487"/>
      <c r="H36" s="491"/>
      <c r="I36" s="484">
        <v>11519</v>
      </c>
      <c r="J36" s="484">
        <v>0</v>
      </c>
      <c r="K36" s="484">
        <v>0</v>
      </c>
      <c r="L36" s="484">
        <v>0</v>
      </c>
      <c r="M36" s="484">
        <v>0</v>
      </c>
      <c r="N36" s="484">
        <v>0</v>
      </c>
      <c r="O36" s="500">
        <v>0</v>
      </c>
      <c r="P36" s="489">
        <f>E36+J36+L36+N36</f>
        <v>1</v>
      </c>
      <c r="Q36" s="487"/>
      <c r="R36" s="487"/>
      <c r="S36" s="491"/>
      <c r="T36" s="484">
        <f>SUM(I36,K36,M36)</f>
        <v>11519</v>
      </c>
      <c r="U36" s="490">
        <f>T36/D36*100</f>
        <v>95.728413529460653</v>
      </c>
    </row>
    <row r="37" spans="1:21" ht="23.25" customHeight="1">
      <c r="A37" s="467"/>
      <c r="B37" s="502" t="s">
        <v>808</v>
      </c>
      <c r="C37" s="503" t="s">
        <v>809</v>
      </c>
      <c r="D37" s="496">
        <v>10954</v>
      </c>
      <c r="E37" s="485">
        <v>1</v>
      </c>
      <c r="F37" s="487"/>
      <c r="G37" s="487"/>
      <c r="H37" s="491"/>
      <c r="I37" s="484">
        <v>10954</v>
      </c>
      <c r="J37" s="484">
        <v>0</v>
      </c>
      <c r="K37" s="484">
        <v>0</v>
      </c>
      <c r="L37" s="484">
        <v>0</v>
      </c>
      <c r="M37" s="484">
        <v>0</v>
      </c>
      <c r="N37" s="484">
        <v>1</v>
      </c>
      <c r="O37" s="500">
        <v>0</v>
      </c>
      <c r="P37" s="489">
        <f>E37+J37+L37+N37</f>
        <v>2</v>
      </c>
      <c r="Q37" s="487"/>
      <c r="R37" s="487"/>
      <c r="S37" s="491"/>
      <c r="T37" s="484">
        <f>SUM(I37,K37,M37)</f>
        <v>10954</v>
      </c>
      <c r="U37" s="490">
        <f>T37/D37*100</f>
        <v>100</v>
      </c>
    </row>
    <row r="38" spans="1:21" ht="23.25" customHeight="1">
      <c r="A38" s="467"/>
      <c r="B38" s="502"/>
      <c r="C38" s="503" t="s">
        <v>810</v>
      </c>
      <c r="D38" s="496">
        <v>5492</v>
      </c>
      <c r="E38" s="485">
        <v>1</v>
      </c>
      <c r="F38" s="487"/>
      <c r="G38" s="487"/>
      <c r="H38" s="491"/>
      <c r="I38" s="484">
        <v>5492</v>
      </c>
      <c r="J38" s="484">
        <v>0</v>
      </c>
      <c r="K38" s="484">
        <v>0</v>
      </c>
      <c r="L38" s="484">
        <v>0</v>
      </c>
      <c r="M38" s="484">
        <v>0</v>
      </c>
      <c r="N38" s="484">
        <v>1</v>
      </c>
      <c r="O38" s="500">
        <v>0</v>
      </c>
      <c r="P38" s="489">
        <f>E38+J38+L38+N38</f>
        <v>2</v>
      </c>
      <c r="Q38" s="487"/>
      <c r="R38" s="487"/>
      <c r="S38" s="491"/>
      <c r="T38" s="484">
        <f>SUM(I38,K38,M38)</f>
        <v>5492</v>
      </c>
      <c r="U38" s="490">
        <f>T38/D38*100</f>
        <v>100</v>
      </c>
    </row>
    <row r="39" spans="1:21" ht="23.25" customHeight="1">
      <c r="A39" s="467"/>
      <c r="B39" s="502"/>
      <c r="C39" s="503"/>
      <c r="D39" s="496"/>
      <c r="E39" s="485"/>
      <c r="F39" s="487"/>
      <c r="G39" s="487"/>
      <c r="H39" s="491"/>
      <c r="I39" s="832"/>
      <c r="J39" s="484"/>
      <c r="K39" s="832"/>
      <c r="L39" s="832"/>
      <c r="M39" s="832"/>
      <c r="N39" s="832"/>
      <c r="O39" s="834"/>
      <c r="P39" s="489"/>
      <c r="Q39" s="487"/>
      <c r="R39" s="487"/>
      <c r="S39" s="491"/>
      <c r="T39" s="484"/>
      <c r="U39" s="490"/>
    </row>
    <row r="40" spans="1:21" ht="23.25" customHeight="1">
      <c r="A40" s="467"/>
      <c r="B40" s="502" t="s">
        <v>811</v>
      </c>
      <c r="C40" s="503" t="s">
        <v>812</v>
      </c>
      <c r="D40" s="496">
        <v>1397</v>
      </c>
      <c r="E40" s="485">
        <v>0</v>
      </c>
      <c r="F40" s="487"/>
      <c r="G40" s="487"/>
      <c r="H40" s="491"/>
      <c r="I40" s="484">
        <v>0</v>
      </c>
      <c r="J40" s="484">
        <v>1</v>
      </c>
      <c r="K40" s="484">
        <v>1387</v>
      </c>
      <c r="L40" s="484">
        <v>0</v>
      </c>
      <c r="M40" s="484">
        <v>0</v>
      </c>
      <c r="N40" s="484">
        <v>0</v>
      </c>
      <c r="O40" s="500">
        <v>0</v>
      </c>
      <c r="P40" s="489">
        <f>E40+J40+L40+N40</f>
        <v>1</v>
      </c>
      <c r="Q40" s="487"/>
      <c r="R40" s="487"/>
      <c r="S40" s="491"/>
      <c r="T40" s="484">
        <f>SUM(I40,K40,M40)</f>
        <v>1387</v>
      </c>
      <c r="U40" s="490">
        <f>T40/D40*100</f>
        <v>99.284180386542587</v>
      </c>
    </row>
    <row r="41" spans="1:21" ht="23.25" customHeight="1">
      <c r="A41" s="467"/>
      <c r="B41" s="502" t="s">
        <v>813</v>
      </c>
      <c r="C41" s="503" t="s">
        <v>814</v>
      </c>
      <c r="D41" s="496">
        <v>4505</v>
      </c>
      <c r="E41" s="485">
        <v>0</v>
      </c>
      <c r="F41" s="487"/>
      <c r="G41" s="487"/>
      <c r="H41" s="491"/>
      <c r="I41" s="484">
        <v>0</v>
      </c>
      <c r="J41" s="484">
        <v>1</v>
      </c>
      <c r="K41" s="484">
        <v>4344</v>
      </c>
      <c r="L41" s="484">
        <v>0</v>
      </c>
      <c r="M41" s="484">
        <v>0</v>
      </c>
      <c r="N41" s="484">
        <v>0</v>
      </c>
      <c r="O41" s="500">
        <v>0</v>
      </c>
      <c r="P41" s="489">
        <f>E41+J41+L41+N41</f>
        <v>1</v>
      </c>
      <c r="Q41" s="487"/>
      <c r="R41" s="487"/>
      <c r="S41" s="491"/>
      <c r="T41" s="484">
        <f>SUM(I41,K41,M41)</f>
        <v>4344</v>
      </c>
      <c r="U41" s="490">
        <f>T41/D41*100</f>
        <v>96.426193118756942</v>
      </c>
    </row>
    <row r="42" spans="1:21" ht="23.25" customHeight="1">
      <c r="A42" s="467"/>
      <c r="B42" s="502"/>
      <c r="C42" s="503" t="s">
        <v>815</v>
      </c>
      <c r="D42" s="496">
        <v>13097</v>
      </c>
      <c r="E42" s="485">
        <v>1</v>
      </c>
      <c r="F42" s="486" t="s">
        <v>779</v>
      </c>
      <c r="G42" s="487">
        <v>1</v>
      </c>
      <c r="H42" s="488" t="s">
        <v>780</v>
      </c>
      <c r="I42" s="484">
        <v>130</v>
      </c>
      <c r="J42" s="484">
        <v>11</v>
      </c>
      <c r="K42" s="484">
        <v>12213</v>
      </c>
      <c r="L42" s="484">
        <v>0</v>
      </c>
      <c r="M42" s="484">
        <v>0</v>
      </c>
      <c r="N42" s="484">
        <v>1</v>
      </c>
      <c r="O42" s="500">
        <v>7</v>
      </c>
      <c r="P42" s="489">
        <f>E42+J42+L42+N42</f>
        <v>13</v>
      </c>
      <c r="Q42" s="486" t="s">
        <v>779</v>
      </c>
      <c r="R42" s="487">
        <v>1</v>
      </c>
      <c r="S42" s="488" t="s">
        <v>780</v>
      </c>
      <c r="T42" s="484">
        <f>SUM(I42,K42,M42)</f>
        <v>12343</v>
      </c>
      <c r="U42" s="490">
        <f>T42/D42*100</f>
        <v>94.24295640222951</v>
      </c>
    </row>
    <row r="43" spans="1:21" ht="23.25" customHeight="1" thickBot="1">
      <c r="A43" s="467"/>
      <c r="B43" s="504" t="s">
        <v>816</v>
      </c>
      <c r="C43" s="505" t="s">
        <v>817</v>
      </c>
      <c r="D43" s="506">
        <v>10665</v>
      </c>
      <c r="E43" s="507">
        <v>1</v>
      </c>
      <c r="F43" s="508"/>
      <c r="G43" s="508"/>
      <c r="H43" s="511"/>
      <c r="I43" s="509">
        <v>10635</v>
      </c>
      <c r="J43" s="509">
        <v>0</v>
      </c>
      <c r="K43" s="509">
        <v>0</v>
      </c>
      <c r="L43" s="509">
        <v>0</v>
      </c>
      <c r="M43" s="509">
        <v>0</v>
      </c>
      <c r="N43" s="509">
        <v>0</v>
      </c>
      <c r="O43" s="813">
        <v>0</v>
      </c>
      <c r="P43" s="510">
        <f>E43+J43+L43+N43</f>
        <v>1</v>
      </c>
      <c r="Q43" s="508"/>
      <c r="R43" s="508"/>
      <c r="S43" s="511"/>
      <c r="T43" s="509">
        <f>SUM(I43,K43,M43)</f>
        <v>10635</v>
      </c>
      <c r="U43" s="512">
        <f>T43/D43*100</f>
        <v>99.718706047819978</v>
      </c>
    </row>
    <row r="44" spans="1:21" ht="18.600000000000001" customHeight="1">
      <c r="B44" s="814" t="s">
        <v>818</v>
      </c>
      <c r="D44" s="513"/>
      <c r="E44" s="513"/>
      <c r="F44" s="513"/>
      <c r="G44" s="513"/>
      <c r="H44" s="513"/>
      <c r="I44" s="513"/>
      <c r="J44" s="513"/>
      <c r="K44" s="513"/>
      <c r="L44" s="513"/>
      <c r="M44" s="513"/>
      <c r="N44" s="513"/>
      <c r="O44" s="513"/>
      <c r="P44" s="513"/>
      <c r="Q44" s="513"/>
      <c r="R44" s="513"/>
      <c r="S44" s="513"/>
      <c r="T44" s="513"/>
      <c r="U44" s="514"/>
    </row>
    <row r="45" spans="1:21" ht="18.600000000000001" customHeight="1">
      <c r="B45" s="814" t="s">
        <v>819</v>
      </c>
      <c r="D45" s="513"/>
      <c r="E45" s="513"/>
      <c r="F45" s="513"/>
      <c r="G45" s="513"/>
      <c r="H45" s="513"/>
      <c r="I45" s="513"/>
      <c r="J45" s="513"/>
      <c r="K45" s="513"/>
      <c r="L45" s="513"/>
      <c r="M45" s="513"/>
      <c r="N45" s="513"/>
      <c r="O45" s="513"/>
      <c r="P45" s="513"/>
      <c r="Q45" s="513"/>
      <c r="R45" s="513"/>
      <c r="S45" s="513"/>
      <c r="T45" s="513"/>
      <c r="U45" s="514"/>
    </row>
    <row r="46" spans="1:21" ht="18.600000000000001" customHeight="1">
      <c r="B46" s="515" t="s">
        <v>820</v>
      </c>
      <c r="D46" s="515"/>
      <c r="E46" s="515"/>
      <c r="F46" s="515"/>
      <c r="G46" s="515"/>
      <c r="H46" s="515"/>
      <c r="I46" s="515"/>
      <c r="J46" s="515"/>
      <c r="K46" s="516"/>
      <c r="L46" s="515"/>
      <c r="M46" s="515"/>
      <c r="N46" s="515"/>
      <c r="O46" s="515"/>
      <c r="P46" s="515"/>
      <c r="Q46" s="515"/>
      <c r="R46" s="515"/>
      <c r="S46" s="515"/>
      <c r="T46" s="515"/>
      <c r="U46" s="517"/>
    </row>
    <row r="47" spans="1:21" ht="18.600000000000001" customHeight="1">
      <c r="B47" s="515" t="s">
        <v>821</v>
      </c>
      <c r="D47" s="515"/>
      <c r="E47" s="515"/>
      <c r="F47" s="515"/>
      <c r="G47" s="515"/>
      <c r="H47" s="515"/>
      <c r="I47" s="515"/>
      <c r="J47" s="515"/>
      <c r="K47" s="515"/>
      <c r="L47" s="515"/>
      <c r="M47" s="515"/>
      <c r="N47" s="515"/>
      <c r="O47" s="515"/>
      <c r="P47" s="515"/>
      <c r="Q47" s="515"/>
      <c r="R47" s="515"/>
      <c r="S47" s="515"/>
      <c r="T47" s="515"/>
      <c r="U47" s="517"/>
    </row>
    <row r="48" spans="1:21" ht="18.600000000000001" customHeight="1">
      <c r="C48" s="515"/>
      <c r="D48" s="515"/>
      <c r="E48" s="515"/>
      <c r="F48" s="515"/>
      <c r="G48" s="515"/>
      <c r="H48" s="515"/>
      <c r="I48" s="515"/>
      <c r="J48" s="515"/>
      <c r="K48" s="515"/>
      <c r="L48" s="515"/>
      <c r="M48" s="515"/>
      <c r="N48" s="515"/>
      <c r="O48" s="515"/>
      <c r="P48" s="515"/>
      <c r="Q48" s="515"/>
      <c r="R48" s="515"/>
      <c r="S48" s="515"/>
      <c r="T48" s="515"/>
      <c r="U48" s="517"/>
    </row>
    <row r="49" spans="3:21" ht="18.600000000000001" customHeight="1">
      <c r="C49" s="515"/>
      <c r="D49" s="515"/>
      <c r="E49" s="515"/>
      <c r="F49" s="515"/>
      <c r="G49" s="515"/>
      <c r="H49" s="515"/>
      <c r="I49" s="515"/>
      <c r="J49" s="515"/>
      <c r="K49" s="515"/>
      <c r="L49" s="515"/>
      <c r="M49" s="515"/>
      <c r="N49" s="515"/>
      <c r="O49" s="515"/>
      <c r="P49" s="515"/>
      <c r="Q49" s="515"/>
      <c r="R49" s="515"/>
      <c r="S49" s="515"/>
      <c r="T49" s="515"/>
      <c r="U49" s="517"/>
    </row>
    <row r="50" spans="3:21" ht="18.600000000000001" customHeight="1">
      <c r="C50" s="515"/>
      <c r="D50" s="515"/>
      <c r="E50" s="515"/>
      <c r="F50" s="515"/>
      <c r="G50" s="515"/>
      <c r="H50" s="515"/>
      <c r="I50" s="515"/>
      <c r="J50" s="515"/>
      <c r="K50" s="515"/>
      <c r="L50" s="515"/>
      <c r="M50" s="515"/>
      <c r="N50" s="515"/>
      <c r="O50" s="515"/>
      <c r="P50" s="515"/>
      <c r="Q50" s="515"/>
      <c r="R50" s="515"/>
      <c r="S50" s="515"/>
      <c r="T50" s="515"/>
      <c r="U50" s="517"/>
    </row>
    <row r="51" spans="3:21" ht="18.600000000000001" customHeight="1">
      <c r="C51" s="515"/>
      <c r="D51" s="515"/>
      <c r="E51" s="515"/>
      <c r="F51" s="515"/>
      <c r="G51" s="515"/>
      <c r="H51" s="515"/>
      <c r="I51" s="515"/>
      <c r="J51" s="515"/>
      <c r="K51" s="515"/>
      <c r="L51" s="515"/>
      <c r="M51" s="515"/>
      <c r="N51" s="515"/>
      <c r="O51" s="515"/>
      <c r="P51" s="515"/>
      <c r="Q51" s="515"/>
      <c r="R51" s="515"/>
      <c r="S51" s="515"/>
      <c r="T51" s="515"/>
      <c r="U51" s="517"/>
    </row>
    <row r="52" spans="3:21" ht="18.600000000000001" customHeight="1">
      <c r="C52" s="515"/>
      <c r="D52" s="515"/>
      <c r="E52" s="515"/>
      <c r="F52" s="515"/>
      <c r="G52" s="515"/>
      <c r="H52" s="515"/>
      <c r="I52" s="515"/>
      <c r="J52" s="515"/>
      <c r="K52" s="515"/>
      <c r="L52" s="515"/>
      <c r="M52" s="515"/>
      <c r="N52" s="515"/>
      <c r="O52" s="515"/>
      <c r="P52" s="515"/>
      <c r="Q52" s="515"/>
      <c r="R52" s="515"/>
      <c r="S52" s="515"/>
      <c r="T52" s="515"/>
      <c r="U52" s="517"/>
    </row>
    <row r="53" spans="3:21" ht="18.600000000000001" customHeight="1">
      <c r="C53" s="515"/>
      <c r="D53" s="515"/>
      <c r="E53" s="515"/>
      <c r="F53" s="515"/>
      <c r="G53" s="515"/>
      <c r="H53" s="515"/>
      <c r="I53" s="515"/>
      <c r="J53" s="515"/>
      <c r="K53" s="515"/>
      <c r="L53" s="515"/>
      <c r="M53" s="515"/>
      <c r="N53" s="515"/>
      <c r="O53" s="515"/>
      <c r="P53" s="515"/>
      <c r="Q53" s="515"/>
      <c r="R53" s="515"/>
      <c r="S53" s="515"/>
      <c r="T53" s="515"/>
      <c r="U53" s="517"/>
    </row>
    <row r="54" spans="3:21" ht="18.600000000000001" customHeight="1">
      <c r="C54" s="515"/>
      <c r="D54" s="515"/>
      <c r="E54" s="515"/>
      <c r="F54" s="515"/>
      <c r="G54" s="515"/>
      <c r="H54" s="515"/>
      <c r="I54" s="515"/>
      <c r="J54" s="515"/>
      <c r="K54" s="515"/>
      <c r="L54" s="515"/>
      <c r="M54" s="515"/>
      <c r="N54" s="515"/>
      <c r="O54" s="515"/>
      <c r="P54" s="515"/>
      <c r="Q54" s="515"/>
      <c r="R54" s="515"/>
      <c r="S54" s="515"/>
      <c r="T54" s="515"/>
      <c r="U54" s="517"/>
    </row>
    <row r="55" spans="3:21" ht="18.600000000000001" customHeight="1">
      <c r="C55" s="515"/>
      <c r="D55" s="515"/>
      <c r="E55" s="515"/>
      <c r="F55" s="515"/>
      <c r="G55" s="515"/>
      <c r="H55" s="515"/>
      <c r="I55" s="515"/>
      <c r="J55" s="515"/>
      <c r="K55" s="515"/>
      <c r="L55" s="515"/>
      <c r="M55" s="515"/>
      <c r="N55" s="515"/>
      <c r="O55" s="515"/>
      <c r="P55" s="515"/>
      <c r="Q55" s="515"/>
      <c r="R55" s="515"/>
      <c r="S55" s="515"/>
      <c r="T55" s="515"/>
      <c r="U55" s="517"/>
    </row>
    <row r="56" spans="3:21" ht="18.600000000000001" customHeight="1">
      <c r="C56" s="515"/>
      <c r="D56" s="515"/>
      <c r="E56" s="515"/>
      <c r="F56" s="515"/>
      <c r="G56" s="515"/>
      <c r="H56" s="515"/>
      <c r="I56" s="515"/>
      <c r="J56" s="515"/>
      <c r="K56" s="515"/>
      <c r="L56" s="515"/>
      <c r="M56" s="515"/>
      <c r="N56" s="515"/>
      <c r="O56" s="515"/>
      <c r="P56" s="515"/>
      <c r="Q56" s="515"/>
      <c r="R56" s="515"/>
      <c r="S56" s="515"/>
      <c r="T56" s="515"/>
      <c r="U56" s="517"/>
    </row>
    <row r="57" spans="3:21" ht="18.600000000000001" customHeight="1">
      <c r="C57" s="515"/>
      <c r="D57" s="515"/>
      <c r="E57" s="515"/>
      <c r="F57" s="515"/>
      <c r="G57" s="515"/>
      <c r="H57" s="515"/>
      <c r="I57" s="515"/>
      <c r="J57" s="515"/>
      <c r="K57" s="515"/>
      <c r="L57" s="515"/>
      <c r="M57" s="515"/>
      <c r="N57" s="515"/>
      <c r="O57" s="515"/>
      <c r="P57" s="515"/>
      <c r="Q57" s="515"/>
      <c r="R57" s="515"/>
      <c r="S57" s="515"/>
      <c r="T57" s="515"/>
      <c r="U57" s="517"/>
    </row>
    <row r="58" spans="3:21" ht="18.600000000000001" customHeight="1">
      <c r="C58" s="515"/>
      <c r="D58" s="515"/>
      <c r="E58" s="515"/>
      <c r="F58" s="515"/>
      <c r="G58" s="515"/>
      <c r="H58" s="515"/>
      <c r="I58" s="515"/>
      <c r="J58" s="515"/>
      <c r="K58" s="515"/>
      <c r="L58" s="515"/>
      <c r="M58" s="515"/>
      <c r="N58" s="515"/>
      <c r="O58" s="515"/>
      <c r="P58" s="515"/>
      <c r="Q58" s="515"/>
      <c r="R58" s="515"/>
      <c r="S58" s="515"/>
      <c r="T58" s="515"/>
      <c r="U58" s="517"/>
    </row>
    <row r="59" spans="3:21" ht="18.600000000000001" customHeight="1">
      <c r="C59" s="515"/>
      <c r="D59" s="515"/>
      <c r="E59" s="515"/>
      <c r="F59" s="515"/>
      <c r="G59" s="515"/>
      <c r="H59" s="515"/>
      <c r="I59" s="515"/>
      <c r="J59" s="515"/>
      <c r="K59" s="515"/>
      <c r="L59" s="515"/>
      <c r="M59" s="515"/>
      <c r="N59" s="515"/>
      <c r="O59" s="515"/>
      <c r="P59" s="515"/>
      <c r="Q59" s="515"/>
      <c r="R59" s="515"/>
      <c r="S59" s="515"/>
      <c r="T59" s="515"/>
      <c r="U59" s="517"/>
    </row>
    <row r="60" spans="3:21" ht="18.600000000000001" customHeight="1">
      <c r="C60" s="515"/>
      <c r="D60" s="515"/>
      <c r="E60" s="515"/>
      <c r="F60" s="515"/>
      <c r="G60" s="515"/>
      <c r="H60" s="515"/>
      <c r="I60" s="515"/>
      <c r="J60" s="515"/>
      <c r="K60" s="515"/>
      <c r="L60" s="515"/>
      <c r="M60" s="515"/>
      <c r="N60" s="515"/>
      <c r="O60" s="515"/>
      <c r="P60" s="515"/>
      <c r="Q60" s="515"/>
      <c r="R60" s="515"/>
      <c r="S60" s="515"/>
      <c r="T60" s="515"/>
      <c r="U60" s="517"/>
    </row>
    <row r="61" spans="3:21" ht="18.600000000000001" customHeight="1">
      <c r="C61" s="515"/>
      <c r="D61" s="515"/>
      <c r="E61" s="515"/>
      <c r="F61" s="515"/>
      <c r="G61" s="515"/>
      <c r="H61" s="515"/>
      <c r="I61" s="515"/>
      <c r="J61" s="515"/>
      <c r="K61" s="515"/>
      <c r="L61" s="515"/>
      <c r="M61" s="515"/>
      <c r="N61" s="515"/>
      <c r="O61" s="515"/>
      <c r="P61" s="515"/>
      <c r="Q61" s="515"/>
      <c r="R61" s="515"/>
      <c r="S61" s="515"/>
      <c r="T61" s="515"/>
      <c r="U61" s="517"/>
    </row>
    <row r="62" spans="3:21" ht="18.600000000000001" customHeight="1">
      <c r="C62" s="515"/>
      <c r="D62" s="515"/>
      <c r="E62" s="515"/>
      <c r="F62" s="515"/>
      <c r="G62" s="515"/>
      <c r="H62" s="515"/>
      <c r="I62" s="515"/>
      <c r="J62" s="515"/>
      <c r="K62" s="515"/>
      <c r="L62" s="515"/>
      <c r="M62" s="515"/>
      <c r="N62" s="515"/>
      <c r="O62" s="515"/>
      <c r="P62" s="515"/>
      <c r="Q62" s="515"/>
      <c r="R62" s="515"/>
      <c r="S62" s="515"/>
      <c r="T62" s="515"/>
      <c r="U62" s="517"/>
    </row>
    <row r="63" spans="3:21" ht="18.600000000000001" customHeight="1">
      <c r="C63" s="515"/>
      <c r="D63" s="515"/>
      <c r="E63" s="515"/>
      <c r="F63" s="515"/>
      <c r="G63" s="515"/>
      <c r="H63" s="515"/>
      <c r="I63" s="515"/>
      <c r="J63" s="515"/>
      <c r="K63" s="515"/>
      <c r="L63" s="515"/>
      <c r="M63" s="515"/>
      <c r="N63" s="515"/>
      <c r="O63" s="515"/>
      <c r="P63" s="515"/>
      <c r="Q63" s="515"/>
      <c r="R63" s="515"/>
      <c r="S63" s="515"/>
      <c r="T63" s="515"/>
      <c r="U63" s="517"/>
    </row>
    <row r="64" spans="3:21" ht="18.600000000000001" customHeight="1">
      <c r="C64" s="515"/>
      <c r="D64" s="515"/>
      <c r="E64" s="515"/>
      <c r="F64" s="515"/>
      <c r="G64" s="515"/>
      <c r="H64" s="515"/>
      <c r="I64" s="515"/>
      <c r="J64" s="515"/>
      <c r="K64" s="515"/>
      <c r="L64" s="515"/>
      <c r="M64" s="515"/>
      <c r="N64" s="515"/>
      <c r="O64" s="515"/>
      <c r="P64" s="515"/>
      <c r="Q64" s="515"/>
      <c r="R64" s="515"/>
      <c r="S64" s="515"/>
      <c r="T64" s="515"/>
      <c r="U64" s="517"/>
    </row>
    <row r="65" spans="3:21" ht="18.600000000000001" customHeight="1">
      <c r="C65" s="515"/>
      <c r="D65" s="515"/>
      <c r="E65" s="515"/>
      <c r="F65" s="515"/>
      <c r="G65" s="515"/>
      <c r="H65" s="515"/>
      <c r="I65" s="515"/>
      <c r="J65" s="515"/>
      <c r="K65" s="515"/>
      <c r="L65" s="515"/>
      <c r="M65" s="515"/>
      <c r="N65" s="515"/>
      <c r="O65" s="515"/>
      <c r="P65" s="515"/>
      <c r="Q65" s="515"/>
      <c r="R65" s="515"/>
      <c r="S65" s="515"/>
      <c r="T65" s="515"/>
      <c r="U65" s="517"/>
    </row>
    <row r="66" spans="3:21" ht="18.600000000000001" customHeight="1">
      <c r="C66" s="515"/>
      <c r="D66" s="515"/>
      <c r="E66" s="515"/>
      <c r="F66" s="515"/>
      <c r="G66" s="515"/>
      <c r="H66" s="515"/>
      <c r="I66" s="515"/>
      <c r="J66" s="515"/>
      <c r="K66" s="515"/>
      <c r="L66" s="515"/>
      <c r="M66" s="515"/>
      <c r="N66" s="515"/>
      <c r="O66" s="515"/>
      <c r="P66" s="515"/>
      <c r="Q66" s="515"/>
      <c r="R66" s="515"/>
      <c r="S66" s="515"/>
      <c r="T66" s="515"/>
      <c r="U66" s="517"/>
    </row>
    <row r="67" spans="3:21" ht="18.600000000000001" customHeight="1">
      <c r="C67" s="515"/>
      <c r="D67" s="515"/>
      <c r="E67" s="515"/>
      <c r="F67" s="515"/>
      <c r="G67" s="515"/>
      <c r="H67" s="515"/>
      <c r="I67" s="515"/>
      <c r="J67" s="515"/>
      <c r="K67" s="515"/>
      <c r="L67" s="515"/>
      <c r="M67" s="515"/>
      <c r="N67" s="515"/>
      <c r="O67" s="515"/>
      <c r="P67" s="515"/>
      <c r="Q67" s="515"/>
      <c r="R67" s="515"/>
      <c r="S67" s="515"/>
      <c r="T67" s="515"/>
      <c r="U67" s="517"/>
    </row>
    <row r="68" spans="3:21" ht="18.600000000000001" customHeight="1">
      <c r="C68" s="515"/>
      <c r="D68" s="515"/>
      <c r="E68" s="515"/>
      <c r="F68" s="515"/>
      <c r="G68" s="515"/>
      <c r="H68" s="515"/>
      <c r="I68" s="515"/>
      <c r="J68" s="515"/>
      <c r="K68" s="515"/>
      <c r="L68" s="515"/>
      <c r="M68" s="515"/>
      <c r="N68" s="515"/>
      <c r="O68" s="515"/>
      <c r="P68" s="515"/>
      <c r="Q68" s="515"/>
      <c r="R68" s="515"/>
      <c r="S68" s="515"/>
      <c r="T68" s="515"/>
      <c r="U68" s="517"/>
    </row>
    <row r="69" spans="3:21" ht="18.600000000000001" customHeight="1">
      <c r="C69" s="515"/>
      <c r="D69" s="515"/>
      <c r="E69" s="515"/>
      <c r="F69" s="515"/>
      <c r="G69" s="515"/>
      <c r="H69" s="515"/>
      <c r="I69" s="515"/>
      <c r="J69" s="515"/>
      <c r="K69" s="515"/>
      <c r="L69" s="515"/>
      <c r="M69" s="515"/>
      <c r="N69" s="515"/>
      <c r="O69" s="515"/>
      <c r="P69" s="515"/>
      <c r="Q69" s="515"/>
      <c r="R69" s="515"/>
      <c r="S69" s="515"/>
      <c r="T69" s="515"/>
      <c r="U69" s="517"/>
    </row>
    <row r="70" spans="3:21" ht="18.600000000000001" customHeight="1">
      <c r="C70" s="515"/>
      <c r="D70" s="515"/>
      <c r="E70" s="515"/>
      <c r="F70" s="515"/>
      <c r="G70" s="515"/>
      <c r="H70" s="515"/>
      <c r="I70" s="515"/>
      <c r="J70" s="515"/>
      <c r="K70" s="515"/>
      <c r="L70" s="515"/>
      <c r="M70" s="515"/>
      <c r="N70" s="515"/>
      <c r="O70" s="515"/>
      <c r="P70" s="515"/>
      <c r="Q70" s="515"/>
      <c r="R70" s="515"/>
      <c r="S70" s="515"/>
      <c r="T70" s="515"/>
      <c r="U70" s="517"/>
    </row>
    <row r="71" spans="3:21" ht="18.600000000000001" customHeight="1">
      <c r="C71" s="515"/>
      <c r="D71" s="515"/>
      <c r="E71" s="515"/>
      <c r="F71" s="515"/>
      <c r="G71" s="515"/>
      <c r="H71" s="515"/>
      <c r="I71" s="515"/>
      <c r="J71" s="515"/>
      <c r="K71" s="515"/>
      <c r="L71" s="515"/>
      <c r="M71" s="515"/>
      <c r="N71" s="515"/>
      <c r="O71" s="515"/>
      <c r="P71" s="515"/>
      <c r="Q71" s="515"/>
      <c r="R71" s="515"/>
      <c r="S71" s="515"/>
      <c r="T71" s="515"/>
      <c r="U71" s="517"/>
    </row>
    <row r="72" spans="3:21" ht="18.600000000000001" customHeight="1">
      <c r="C72" s="515"/>
      <c r="D72" s="515"/>
      <c r="E72" s="515"/>
      <c r="F72" s="515"/>
      <c r="G72" s="515"/>
      <c r="H72" s="515"/>
      <c r="I72" s="515"/>
      <c r="J72" s="515"/>
      <c r="K72" s="515"/>
      <c r="L72" s="515"/>
      <c r="M72" s="515"/>
      <c r="N72" s="515"/>
      <c r="O72" s="515"/>
      <c r="P72" s="515"/>
      <c r="Q72" s="515"/>
      <c r="R72" s="515"/>
      <c r="S72" s="515"/>
      <c r="T72" s="515"/>
      <c r="U72" s="517"/>
    </row>
    <row r="73" spans="3:21" ht="18.600000000000001" customHeight="1">
      <c r="C73" s="515"/>
      <c r="D73" s="515"/>
      <c r="E73" s="515"/>
      <c r="F73" s="515"/>
      <c r="G73" s="515"/>
      <c r="H73" s="515"/>
      <c r="I73" s="515"/>
      <c r="J73" s="515"/>
      <c r="K73" s="515"/>
      <c r="L73" s="515"/>
      <c r="M73" s="515"/>
      <c r="N73" s="515"/>
      <c r="O73" s="515"/>
      <c r="P73" s="515"/>
      <c r="Q73" s="515"/>
      <c r="R73" s="515"/>
      <c r="S73" s="515"/>
      <c r="T73" s="515"/>
      <c r="U73" s="517"/>
    </row>
    <row r="74" spans="3:21" ht="18.600000000000001" customHeight="1">
      <c r="C74" s="515"/>
      <c r="D74" s="515"/>
      <c r="E74" s="515"/>
      <c r="F74" s="515"/>
      <c r="G74" s="515"/>
      <c r="H74" s="515"/>
      <c r="I74" s="515"/>
      <c r="J74" s="515"/>
      <c r="K74" s="515"/>
      <c r="L74" s="515"/>
      <c r="M74" s="515"/>
      <c r="N74" s="515"/>
      <c r="O74" s="515"/>
      <c r="P74" s="515"/>
      <c r="Q74" s="515"/>
      <c r="R74" s="515"/>
      <c r="S74" s="515"/>
      <c r="T74" s="515"/>
      <c r="U74" s="517"/>
    </row>
    <row r="75" spans="3:21" ht="18.600000000000001" customHeight="1">
      <c r="C75" s="515"/>
      <c r="D75" s="515"/>
      <c r="E75" s="515"/>
      <c r="F75" s="515"/>
      <c r="G75" s="515"/>
      <c r="H75" s="515"/>
      <c r="I75" s="515"/>
      <c r="J75" s="515"/>
      <c r="K75" s="515"/>
      <c r="L75" s="515"/>
      <c r="M75" s="515"/>
      <c r="N75" s="515"/>
      <c r="O75" s="515"/>
      <c r="P75" s="515"/>
      <c r="Q75" s="515"/>
      <c r="R75" s="515"/>
      <c r="S75" s="515"/>
      <c r="T75" s="515"/>
      <c r="U75" s="517"/>
    </row>
    <row r="76" spans="3:21" ht="18.600000000000001" customHeight="1">
      <c r="C76" s="515"/>
      <c r="D76" s="515"/>
      <c r="E76" s="515"/>
      <c r="F76" s="515"/>
      <c r="G76" s="515"/>
      <c r="H76" s="515"/>
      <c r="I76" s="515"/>
      <c r="J76" s="515"/>
      <c r="K76" s="515"/>
      <c r="L76" s="515"/>
      <c r="M76" s="515"/>
      <c r="N76" s="515"/>
      <c r="O76" s="515"/>
      <c r="P76" s="515"/>
      <c r="Q76" s="515"/>
      <c r="R76" s="515"/>
      <c r="S76" s="515"/>
      <c r="T76" s="515"/>
      <c r="U76" s="517"/>
    </row>
    <row r="77" spans="3:21" ht="18.600000000000001" customHeight="1">
      <c r="C77" s="515"/>
      <c r="D77" s="515"/>
      <c r="E77" s="515"/>
      <c r="F77" s="515"/>
      <c r="G77" s="515"/>
      <c r="H77" s="515"/>
      <c r="I77" s="515"/>
      <c r="J77" s="515"/>
      <c r="K77" s="515"/>
      <c r="L77" s="515"/>
      <c r="M77" s="515"/>
      <c r="N77" s="515"/>
      <c r="O77" s="515"/>
      <c r="P77" s="515"/>
      <c r="Q77" s="515"/>
      <c r="R77" s="515"/>
      <c r="S77" s="515"/>
      <c r="T77" s="515"/>
      <c r="U77" s="517"/>
    </row>
    <row r="78" spans="3:21" ht="18.600000000000001" customHeight="1">
      <c r="C78" s="515"/>
      <c r="D78" s="515"/>
      <c r="E78" s="515"/>
      <c r="F78" s="515"/>
      <c r="G78" s="515"/>
      <c r="H78" s="515"/>
      <c r="I78" s="515"/>
      <c r="J78" s="515"/>
      <c r="K78" s="515"/>
      <c r="L78" s="515"/>
      <c r="M78" s="515"/>
      <c r="N78" s="515"/>
      <c r="O78" s="515"/>
      <c r="P78" s="515"/>
      <c r="Q78" s="515"/>
      <c r="R78" s="515"/>
      <c r="S78" s="515"/>
      <c r="T78" s="515"/>
      <c r="U78" s="517"/>
    </row>
    <row r="79" spans="3:21" ht="18.600000000000001" customHeight="1">
      <c r="C79" s="515"/>
      <c r="D79" s="515"/>
      <c r="E79" s="515"/>
      <c r="F79" s="515"/>
      <c r="G79" s="515"/>
      <c r="H79" s="515"/>
      <c r="I79" s="515"/>
      <c r="J79" s="515"/>
      <c r="K79" s="515"/>
      <c r="L79" s="515"/>
      <c r="M79" s="515"/>
      <c r="N79" s="515"/>
      <c r="O79" s="515"/>
      <c r="P79" s="515"/>
      <c r="Q79" s="515"/>
      <c r="R79" s="515"/>
      <c r="S79" s="515"/>
      <c r="T79" s="515"/>
      <c r="U79" s="517"/>
    </row>
    <row r="80" spans="3:21" ht="18.600000000000001" customHeight="1">
      <c r="C80" s="515"/>
      <c r="D80" s="515"/>
      <c r="E80" s="515"/>
      <c r="F80" s="515"/>
      <c r="G80" s="515"/>
      <c r="H80" s="515"/>
      <c r="I80" s="515"/>
      <c r="J80" s="515"/>
      <c r="K80" s="515"/>
      <c r="L80" s="515"/>
      <c r="M80" s="515"/>
      <c r="N80" s="515"/>
      <c r="O80" s="515"/>
      <c r="P80" s="515"/>
      <c r="Q80" s="515"/>
      <c r="R80" s="515"/>
      <c r="S80" s="515"/>
      <c r="T80" s="515"/>
      <c r="U80" s="517"/>
    </row>
    <row r="81" spans="3:21" ht="18.600000000000001" customHeight="1">
      <c r="C81" s="515"/>
      <c r="D81" s="515"/>
      <c r="E81" s="515"/>
      <c r="F81" s="515"/>
      <c r="G81" s="515"/>
      <c r="H81" s="515"/>
      <c r="I81" s="515"/>
      <c r="J81" s="515"/>
      <c r="K81" s="515"/>
      <c r="L81" s="515"/>
      <c r="M81" s="515"/>
      <c r="N81" s="515"/>
      <c r="O81" s="515"/>
      <c r="P81" s="515"/>
      <c r="Q81" s="515"/>
      <c r="R81" s="515"/>
      <c r="S81" s="515"/>
      <c r="T81" s="515"/>
      <c r="U81" s="517"/>
    </row>
    <row r="82" spans="3:21" ht="18.600000000000001" customHeight="1">
      <c r="C82" s="515"/>
      <c r="D82" s="515"/>
      <c r="E82" s="515"/>
      <c r="F82" s="515"/>
      <c r="G82" s="515"/>
      <c r="H82" s="515"/>
      <c r="I82" s="515"/>
      <c r="J82" s="515"/>
      <c r="K82" s="515"/>
      <c r="L82" s="515"/>
      <c r="M82" s="515"/>
      <c r="N82" s="515"/>
      <c r="O82" s="515"/>
      <c r="P82" s="515"/>
      <c r="Q82" s="515"/>
      <c r="R82" s="515"/>
      <c r="S82" s="515"/>
      <c r="T82" s="515"/>
      <c r="U82" s="517"/>
    </row>
    <row r="83" spans="3:21" ht="18.600000000000001" customHeight="1">
      <c r="C83" s="515"/>
      <c r="D83" s="515"/>
      <c r="E83" s="515"/>
      <c r="F83" s="515"/>
      <c r="G83" s="515"/>
      <c r="H83" s="515"/>
      <c r="I83" s="515"/>
      <c r="J83" s="515"/>
      <c r="K83" s="515"/>
      <c r="L83" s="515"/>
      <c r="M83" s="515"/>
      <c r="N83" s="515"/>
      <c r="O83" s="515"/>
      <c r="P83" s="515"/>
      <c r="Q83" s="515"/>
      <c r="R83" s="515"/>
      <c r="S83" s="515"/>
      <c r="T83" s="515"/>
      <c r="U83" s="517"/>
    </row>
    <row r="84" spans="3:21" ht="18.600000000000001" customHeight="1">
      <c r="C84" s="515"/>
      <c r="D84" s="515"/>
      <c r="E84" s="515"/>
      <c r="F84" s="515"/>
      <c r="G84" s="515"/>
      <c r="H84" s="515"/>
      <c r="I84" s="515"/>
      <c r="J84" s="515"/>
      <c r="K84" s="515"/>
      <c r="L84" s="515"/>
      <c r="M84" s="515"/>
      <c r="N84" s="515"/>
      <c r="O84" s="515"/>
      <c r="P84" s="515"/>
      <c r="Q84" s="515"/>
      <c r="R84" s="515"/>
      <c r="S84" s="515"/>
      <c r="T84" s="515"/>
      <c r="U84" s="517"/>
    </row>
    <row r="85" spans="3:21" ht="18.600000000000001" customHeight="1">
      <c r="C85" s="515"/>
      <c r="D85" s="515"/>
      <c r="E85" s="515"/>
      <c r="F85" s="515"/>
      <c r="G85" s="515"/>
      <c r="H85" s="515"/>
      <c r="I85" s="515"/>
      <c r="J85" s="515"/>
      <c r="K85" s="515"/>
      <c r="L85" s="515"/>
      <c r="M85" s="515"/>
      <c r="N85" s="515"/>
      <c r="O85" s="515"/>
      <c r="P85" s="515"/>
      <c r="Q85" s="515"/>
      <c r="R85" s="515"/>
      <c r="S85" s="515"/>
      <c r="T85" s="515"/>
      <c r="U85" s="517"/>
    </row>
    <row r="86" spans="3:21" ht="18.600000000000001" customHeight="1">
      <c r="C86" s="515"/>
      <c r="D86" s="515"/>
      <c r="E86" s="515"/>
      <c r="F86" s="515"/>
      <c r="G86" s="515"/>
      <c r="H86" s="515"/>
      <c r="I86" s="515"/>
      <c r="J86" s="515"/>
      <c r="K86" s="515"/>
      <c r="L86" s="515"/>
      <c r="M86" s="515"/>
      <c r="N86" s="515"/>
      <c r="O86" s="515"/>
      <c r="P86" s="515"/>
      <c r="Q86" s="515"/>
      <c r="R86" s="515"/>
      <c r="S86" s="515"/>
      <c r="T86" s="515"/>
      <c r="U86" s="517"/>
    </row>
    <row r="87" spans="3:21" ht="18.600000000000001" customHeight="1">
      <c r="C87" s="515"/>
      <c r="D87" s="515"/>
      <c r="E87" s="515"/>
      <c r="F87" s="515"/>
      <c r="G87" s="515"/>
      <c r="H87" s="515"/>
      <c r="I87" s="515"/>
      <c r="J87" s="515"/>
      <c r="K87" s="515"/>
      <c r="L87" s="515"/>
      <c r="M87" s="515"/>
      <c r="N87" s="515"/>
      <c r="O87" s="515"/>
      <c r="P87" s="515"/>
      <c r="Q87" s="515"/>
      <c r="R87" s="515"/>
      <c r="S87" s="515"/>
      <c r="T87" s="515"/>
      <c r="U87" s="517"/>
    </row>
    <row r="88" spans="3:21" ht="18.600000000000001" customHeight="1">
      <c r="C88" s="515"/>
      <c r="D88" s="515"/>
      <c r="E88" s="515"/>
      <c r="F88" s="515"/>
      <c r="G88" s="515"/>
      <c r="H88" s="515"/>
      <c r="I88" s="515"/>
      <c r="J88" s="515"/>
      <c r="K88" s="515"/>
      <c r="L88" s="515"/>
      <c r="M88" s="515"/>
      <c r="N88" s="515"/>
      <c r="O88" s="515"/>
      <c r="P88" s="515"/>
      <c r="Q88" s="515"/>
      <c r="R88" s="515"/>
      <c r="S88" s="515"/>
      <c r="T88" s="515"/>
      <c r="U88" s="517"/>
    </row>
    <row r="89" spans="3:21" ht="18.600000000000001" customHeight="1">
      <c r="C89" s="515"/>
      <c r="D89" s="515"/>
      <c r="E89" s="515"/>
      <c r="F89" s="515"/>
      <c r="G89" s="515"/>
      <c r="H89" s="515"/>
      <c r="I89" s="515"/>
      <c r="J89" s="515"/>
      <c r="K89" s="515"/>
      <c r="L89" s="515"/>
      <c r="M89" s="515"/>
      <c r="N89" s="515"/>
      <c r="O89" s="515"/>
      <c r="P89" s="515"/>
      <c r="Q89" s="515"/>
      <c r="R89" s="515"/>
      <c r="S89" s="515"/>
      <c r="T89" s="515"/>
      <c r="U89" s="517"/>
    </row>
    <row r="90" spans="3:21" ht="18.600000000000001" customHeight="1">
      <c r="C90" s="515"/>
      <c r="D90" s="515"/>
      <c r="E90" s="515"/>
      <c r="F90" s="515"/>
      <c r="G90" s="515"/>
      <c r="H90" s="515"/>
      <c r="I90" s="515"/>
      <c r="J90" s="515"/>
      <c r="K90" s="515"/>
      <c r="L90" s="515"/>
      <c r="M90" s="515"/>
      <c r="N90" s="515"/>
      <c r="O90" s="515"/>
      <c r="P90" s="515"/>
      <c r="Q90" s="515"/>
      <c r="R90" s="515"/>
      <c r="S90" s="515"/>
      <c r="T90" s="515"/>
      <c r="U90" s="517"/>
    </row>
    <row r="91" spans="3:21" ht="18.600000000000001" customHeight="1">
      <c r="C91" s="515"/>
      <c r="D91" s="515"/>
      <c r="E91" s="515"/>
      <c r="F91" s="515"/>
      <c r="G91" s="515"/>
      <c r="H91" s="515"/>
      <c r="I91" s="515"/>
      <c r="J91" s="515"/>
      <c r="K91" s="515"/>
      <c r="L91" s="515"/>
      <c r="M91" s="515"/>
      <c r="N91" s="515"/>
      <c r="O91" s="515"/>
      <c r="P91" s="515"/>
      <c r="Q91" s="515"/>
      <c r="R91" s="515"/>
      <c r="S91" s="515"/>
      <c r="T91" s="515"/>
      <c r="U91" s="517"/>
    </row>
    <row r="92" spans="3:21" ht="18.600000000000001" customHeight="1">
      <c r="C92" s="515"/>
      <c r="D92" s="515"/>
      <c r="E92" s="515"/>
      <c r="F92" s="515"/>
      <c r="G92" s="515"/>
      <c r="H92" s="515"/>
      <c r="I92" s="515"/>
      <c r="J92" s="515"/>
      <c r="K92" s="515"/>
      <c r="L92" s="515"/>
      <c r="M92" s="515"/>
      <c r="N92" s="515"/>
      <c r="O92" s="515"/>
      <c r="P92" s="515"/>
      <c r="Q92" s="515"/>
      <c r="R92" s="515"/>
      <c r="S92" s="515"/>
      <c r="T92" s="515"/>
      <c r="U92" s="517"/>
    </row>
    <row r="93" spans="3:21" ht="18.600000000000001" customHeight="1">
      <c r="C93" s="515"/>
      <c r="D93" s="515"/>
      <c r="E93" s="515"/>
      <c r="F93" s="515"/>
      <c r="G93" s="515"/>
      <c r="H93" s="515"/>
      <c r="I93" s="515"/>
      <c r="J93" s="515"/>
      <c r="K93" s="515"/>
      <c r="L93" s="515"/>
      <c r="M93" s="515"/>
      <c r="N93" s="515"/>
      <c r="O93" s="515"/>
      <c r="P93" s="515"/>
      <c r="Q93" s="515"/>
      <c r="R93" s="515"/>
      <c r="S93" s="515"/>
      <c r="T93" s="515"/>
      <c r="U93" s="517"/>
    </row>
    <row r="94" spans="3:21" ht="18.600000000000001" customHeight="1">
      <c r="C94" s="515"/>
      <c r="D94" s="515"/>
      <c r="E94" s="515"/>
      <c r="F94" s="515"/>
      <c r="G94" s="515"/>
      <c r="H94" s="515"/>
      <c r="I94" s="515"/>
      <c r="J94" s="515"/>
      <c r="K94" s="515"/>
      <c r="L94" s="515"/>
      <c r="M94" s="515"/>
      <c r="N94" s="515"/>
      <c r="O94" s="515"/>
      <c r="P94" s="515"/>
      <c r="Q94" s="515"/>
      <c r="R94" s="515"/>
      <c r="S94" s="515"/>
      <c r="T94" s="515"/>
      <c r="U94" s="517"/>
    </row>
    <row r="95" spans="3:21" ht="18.600000000000001" customHeight="1">
      <c r="C95" s="515"/>
      <c r="D95" s="515"/>
      <c r="E95" s="515"/>
      <c r="F95" s="515"/>
      <c r="G95" s="515"/>
      <c r="H95" s="515"/>
      <c r="I95" s="515"/>
      <c r="J95" s="515"/>
      <c r="K95" s="515"/>
      <c r="L95" s="515"/>
      <c r="M95" s="515"/>
      <c r="N95" s="515"/>
      <c r="O95" s="515"/>
      <c r="P95" s="515"/>
      <c r="Q95" s="515"/>
      <c r="R95" s="515"/>
      <c r="S95" s="515"/>
      <c r="T95" s="515"/>
      <c r="U95" s="517"/>
    </row>
    <row r="96" spans="3:21" ht="18.600000000000001" customHeight="1">
      <c r="C96" s="515"/>
      <c r="D96" s="515"/>
      <c r="E96" s="515"/>
      <c r="F96" s="515"/>
      <c r="G96" s="515"/>
      <c r="H96" s="515"/>
      <c r="I96" s="515"/>
      <c r="J96" s="515"/>
      <c r="K96" s="515"/>
      <c r="L96" s="515"/>
      <c r="M96" s="515"/>
      <c r="N96" s="515"/>
      <c r="O96" s="515"/>
      <c r="P96" s="515"/>
      <c r="Q96" s="515"/>
      <c r="R96" s="515"/>
      <c r="S96" s="515"/>
      <c r="T96" s="515"/>
      <c r="U96" s="517"/>
    </row>
    <row r="97" spans="3:21" ht="18.600000000000001" customHeight="1">
      <c r="C97" s="515"/>
      <c r="D97" s="515"/>
      <c r="E97" s="515"/>
      <c r="F97" s="515"/>
      <c r="G97" s="515"/>
      <c r="H97" s="515"/>
      <c r="I97" s="515"/>
      <c r="J97" s="515"/>
      <c r="K97" s="515"/>
      <c r="L97" s="515"/>
      <c r="M97" s="515"/>
      <c r="N97" s="515"/>
      <c r="O97" s="515"/>
      <c r="P97" s="515"/>
      <c r="Q97" s="515"/>
      <c r="R97" s="515"/>
      <c r="S97" s="515"/>
      <c r="T97" s="515"/>
      <c r="U97" s="517"/>
    </row>
    <row r="98" spans="3:21" ht="18.600000000000001" customHeight="1">
      <c r="C98" s="515"/>
      <c r="D98" s="515"/>
      <c r="E98" s="515"/>
      <c r="F98" s="515"/>
      <c r="G98" s="515"/>
      <c r="H98" s="515"/>
      <c r="I98" s="515"/>
      <c r="J98" s="515"/>
      <c r="K98" s="515"/>
      <c r="L98" s="515"/>
      <c r="M98" s="515"/>
      <c r="N98" s="515"/>
      <c r="O98" s="515"/>
      <c r="P98" s="515"/>
      <c r="Q98" s="515"/>
      <c r="R98" s="515"/>
      <c r="S98" s="515"/>
      <c r="T98" s="515"/>
      <c r="U98" s="517"/>
    </row>
    <row r="99" spans="3:21" ht="18.600000000000001" customHeight="1">
      <c r="C99" s="515"/>
      <c r="D99" s="515"/>
      <c r="E99" s="515"/>
      <c r="F99" s="515"/>
      <c r="G99" s="515"/>
      <c r="H99" s="515"/>
      <c r="I99" s="515"/>
      <c r="J99" s="515"/>
      <c r="K99" s="515"/>
      <c r="L99" s="515"/>
      <c r="M99" s="515"/>
      <c r="N99" s="515"/>
      <c r="O99" s="515"/>
      <c r="P99" s="515"/>
      <c r="Q99" s="515"/>
      <c r="R99" s="515"/>
      <c r="S99" s="515"/>
      <c r="T99" s="515"/>
      <c r="U99" s="517"/>
    </row>
    <row r="100" spans="3:21" ht="18.600000000000001" customHeight="1">
      <c r="C100" s="515"/>
      <c r="D100" s="515"/>
      <c r="E100" s="515"/>
      <c r="F100" s="515"/>
      <c r="G100" s="515"/>
      <c r="H100" s="515"/>
      <c r="I100" s="515"/>
      <c r="J100" s="515"/>
      <c r="K100" s="515"/>
      <c r="L100" s="515"/>
      <c r="M100" s="515"/>
      <c r="N100" s="515"/>
      <c r="O100" s="515"/>
      <c r="P100" s="515"/>
      <c r="Q100" s="515"/>
      <c r="R100" s="515"/>
      <c r="S100" s="515"/>
      <c r="T100" s="515"/>
      <c r="U100" s="517"/>
    </row>
    <row r="101" spans="3:21" ht="18.600000000000001" customHeight="1">
      <c r="C101" s="515"/>
      <c r="D101" s="515"/>
      <c r="E101" s="515"/>
      <c r="F101" s="515"/>
      <c r="G101" s="515"/>
      <c r="H101" s="515"/>
      <c r="I101" s="515"/>
      <c r="J101" s="515"/>
      <c r="K101" s="515"/>
      <c r="L101" s="515"/>
      <c r="M101" s="515"/>
      <c r="N101" s="515"/>
      <c r="O101" s="515"/>
      <c r="P101" s="515"/>
      <c r="Q101" s="515"/>
      <c r="R101" s="515"/>
      <c r="S101" s="515"/>
      <c r="T101" s="515"/>
      <c r="U101" s="517"/>
    </row>
    <row r="102" spans="3:21" ht="18.600000000000001" customHeight="1">
      <c r="C102" s="515"/>
      <c r="D102" s="515"/>
      <c r="E102" s="515"/>
      <c r="F102" s="515"/>
      <c r="G102" s="515"/>
      <c r="H102" s="515"/>
      <c r="I102" s="515"/>
      <c r="J102" s="515"/>
      <c r="K102" s="515"/>
      <c r="L102" s="515"/>
      <c r="M102" s="515"/>
      <c r="N102" s="515"/>
      <c r="O102" s="515"/>
      <c r="P102" s="515"/>
      <c r="Q102" s="515"/>
      <c r="R102" s="515"/>
      <c r="S102" s="515"/>
      <c r="T102" s="515"/>
      <c r="U102" s="517"/>
    </row>
    <row r="103" spans="3:21" ht="18.600000000000001" customHeight="1">
      <c r="C103" s="515"/>
      <c r="D103" s="515"/>
      <c r="E103" s="515"/>
      <c r="F103" s="515"/>
      <c r="G103" s="515"/>
      <c r="H103" s="515"/>
      <c r="I103" s="515"/>
      <c r="J103" s="515"/>
      <c r="K103" s="515"/>
      <c r="L103" s="515"/>
      <c r="M103" s="515"/>
      <c r="N103" s="515"/>
      <c r="O103" s="515"/>
      <c r="P103" s="515"/>
      <c r="Q103" s="515"/>
      <c r="R103" s="515"/>
      <c r="S103" s="515"/>
      <c r="T103" s="515"/>
      <c r="U103" s="517"/>
    </row>
    <row r="104" spans="3:21" ht="18.600000000000001" customHeight="1">
      <c r="C104" s="515"/>
      <c r="D104" s="515"/>
      <c r="E104" s="515"/>
      <c r="F104" s="515"/>
      <c r="G104" s="515"/>
      <c r="H104" s="515"/>
      <c r="I104" s="515"/>
      <c r="J104" s="515"/>
      <c r="K104" s="515"/>
      <c r="L104" s="515"/>
      <c r="M104" s="515"/>
      <c r="N104" s="515"/>
      <c r="O104" s="515"/>
      <c r="P104" s="515"/>
      <c r="Q104" s="515"/>
      <c r="R104" s="515"/>
      <c r="S104" s="515"/>
      <c r="T104" s="515"/>
      <c r="U104" s="517"/>
    </row>
    <row r="105" spans="3:21" ht="18.600000000000001" customHeight="1">
      <c r="C105" s="515"/>
      <c r="D105" s="515"/>
      <c r="E105" s="515"/>
      <c r="F105" s="515"/>
      <c r="G105" s="515"/>
      <c r="H105" s="515"/>
      <c r="I105" s="515"/>
      <c r="J105" s="515"/>
      <c r="K105" s="515"/>
      <c r="L105" s="515"/>
      <c r="M105" s="515"/>
      <c r="N105" s="515"/>
      <c r="O105" s="515"/>
      <c r="P105" s="515"/>
      <c r="Q105" s="515"/>
      <c r="R105" s="515"/>
      <c r="S105" s="515"/>
      <c r="T105" s="515"/>
      <c r="U105" s="517"/>
    </row>
    <row r="106" spans="3:21" ht="18.600000000000001" customHeight="1">
      <c r="C106" s="515"/>
      <c r="D106" s="515"/>
      <c r="E106" s="515"/>
      <c r="F106" s="515"/>
      <c r="G106" s="515"/>
      <c r="H106" s="515"/>
      <c r="I106" s="515"/>
      <c r="J106" s="515"/>
      <c r="K106" s="515"/>
      <c r="L106" s="515"/>
      <c r="M106" s="515"/>
      <c r="N106" s="515"/>
      <c r="O106" s="515"/>
      <c r="P106" s="515"/>
      <c r="Q106" s="515"/>
      <c r="R106" s="515"/>
      <c r="S106" s="515"/>
      <c r="T106" s="515"/>
      <c r="U106" s="517"/>
    </row>
    <row r="107" spans="3:21" ht="18.600000000000001" customHeight="1">
      <c r="C107" s="515"/>
      <c r="D107" s="515"/>
      <c r="E107" s="515"/>
      <c r="F107" s="515"/>
      <c r="G107" s="515"/>
      <c r="H107" s="515"/>
      <c r="I107" s="515"/>
      <c r="J107" s="515"/>
      <c r="K107" s="515"/>
      <c r="L107" s="515"/>
      <c r="M107" s="515"/>
      <c r="N107" s="515"/>
      <c r="O107" s="515"/>
      <c r="P107" s="515"/>
      <c r="Q107" s="515"/>
      <c r="R107" s="515"/>
      <c r="S107" s="515"/>
      <c r="T107" s="515"/>
      <c r="U107" s="517"/>
    </row>
    <row r="108" spans="3:21" ht="18.600000000000001" customHeight="1">
      <c r="C108" s="515"/>
      <c r="D108" s="515"/>
      <c r="E108" s="515"/>
      <c r="F108" s="515"/>
      <c r="G108" s="515"/>
      <c r="H108" s="515"/>
      <c r="I108" s="515"/>
      <c r="J108" s="515"/>
      <c r="K108" s="515"/>
      <c r="L108" s="515"/>
      <c r="M108" s="515"/>
      <c r="N108" s="515"/>
      <c r="O108" s="515"/>
      <c r="P108" s="515"/>
      <c r="Q108" s="515"/>
      <c r="R108" s="515"/>
      <c r="S108" s="515"/>
      <c r="T108" s="515"/>
      <c r="U108" s="517"/>
    </row>
    <row r="109" spans="3:21" ht="18.600000000000001" customHeight="1">
      <c r="C109" s="515"/>
      <c r="D109" s="515"/>
      <c r="E109" s="515"/>
      <c r="F109" s="515"/>
      <c r="G109" s="515"/>
      <c r="H109" s="515"/>
      <c r="I109" s="515"/>
      <c r="J109" s="515"/>
      <c r="K109" s="515"/>
      <c r="L109" s="515"/>
      <c r="M109" s="515"/>
      <c r="N109" s="515"/>
      <c r="O109" s="515"/>
      <c r="P109" s="515"/>
      <c r="Q109" s="515"/>
      <c r="R109" s="515"/>
      <c r="S109" s="515"/>
      <c r="T109" s="515"/>
      <c r="U109" s="517"/>
    </row>
    <row r="110" spans="3:21" ht="18.600000000000001" customHeight="1">
      <c r="C110" s="515"/>
      <c r="D110" s="515"/>
      <c r="E110" s="515"/>
      <c r="F110" s="515"/>
      <c r="G110" s="515"/>
      <c r="H110" s="515"/>
      <c r="I110" s="515"/>
      <c r="J110" s="515"/>
      <c r="K110" s="515"/>
      <c r="L110" s="515"/>
      <c r="M110" s="515"/>
      <c r="N110" s="515"/>
      <c r="O110" s="515"/>
      <c r="P110" s="515"/>
      <c r="Q110" s="515"/>
      <c r="R110" s="515"/>
      <c r="S110" s="515"/>
      <c r="T110" s="515"/>
      <c r="U110" s="517"/>
    </row>
    <row r="111" spans="3:21" ht="18.600000000000001" customHeight="1">
      <c r="C111" s="515"/>
      <c r="D111" s="515"/>
      <c r="E111" s="515"/>
      <c r="F111" s="515"/>
      <c r="G111" s="515"/>
      <c r="H111" s="515"/>
      <c r="I111" s="515"/>
      <c r="J111" s="515"/>
      <c r="K111" s="515"/>
      <c r="L111" s="515"/>
      <c r="M111" s="515"/>
      <c r="N111" s="515"/>
      <c r="O111" s="515"/>
      <c r="P111" s="515"/>
      <c r="Q111" s="515"/>
      <c r="R111" s="515"/>
      <c r="S111" s="515"/>
      <c r="T111" s="515"/>
      <c r="U111" s="517"/>
    </row>
    <row r="112" spans="3:21" ht="18.600000000000001" customHeight="1">
      <c r="C112" s="515"/>
      <c r="D112" s="515"/>
      <c r="E112" s="515"/>
      <c r="F112" s="515"/>
      <c r="G112" s="515"/>
      <c r="H112" s="515"/>
      <c r="I112" s="515"/>
      <c r="J112" s="515"/>
      <c r="K112" s="515"/>
      <c r="L112" s="515"/>
      <c r="M112" s="515"/>
      <c r="N112" s="515"/>
      <c r="O112" s="515"/>
      <c r="P112" s="515"/>
      <c r="Q112" s="515"/>
      <c r="R112" s="515"/>
      <c r="S112" s="515"/>
      <c r="T112" s="515"/>
      <c r="U112" s="517"/>
    </row>
    <row r="113" spans="3:21" ht="18.600000000000001" customHeight="1">
      <c r="C113" s="515"/>
      <c r="D113" s="515"/>
      <c r="E113" s="515"/>
      <c r="F113" s="515"/>
      <c r="G113" s="515"/>
      <c r="H113" s="515"/>
      <c r="I113" s="515"/>
      <c r="J113" s="515"/>
      <c r="K113" s="515"/>
      <c r="L113" s="515"/>
      <c r="M113" s="515"/>
      <c r="N113" s="515"/>
      <c r="O113" s="515"/>
      <c r="P113" s="515"/>
      <c r="Q113" s="515"/>
      <c r="R113" s="515"/>
      <c r="S113" s="515"/>
      <c r="T113" s="515"/>
      <c r="U113" s="517"/>
    </row>
    <row r="114" spans="3:21" ht="18.600000000000001" customHeight="1">
      <c r="C114" s="515"/>
      <c r="D114" s="515"/>
      <c r="E114" s="515"/>
      <c r="F114" s="515"/>
      <c r="G114" s="515"/>
      <c r="H114" s="515"/>
      <c r="I114" s="515"/>
      <c r="J114" s="515"/>
      <c r="K114" s="515"/>
      <c r="L114" s="515"/>
      <c r="M114" s="515"/>
      <c r="N114" s="515"/>
      <c r="O114" s="515"/>
      <c r="P114" s="515"/>
      <c r="Q114" s="515"/>
      <c r="R114" s="515"/>
      <c r="S114" s="515"/>
      <c r="T114" s="515"/>
      <c r="U114" s="517"/>
    </row>
    <row r="115" spans="3:21" ht="18.600000000000001" customHeight="1">
      <c r="C115" s="515"/>
      <c r="D115" s="515"/>
      <c r="E115" s="515"/>
      <c r="F115" s="515"/>
      <c r="G115" s="515"/>
      <c r="H115" s="515"/>
      <c r="I115" s="515"/>
      <c r="J115" s="515"/>
      <c r="K115" s="515"/>
      <c r="L115" s="515"/>
      <c r="M115" s="515"/>
      <c r="N115" s="515"/>
      <c r="O115" s="515"/>
      <c r="P115" s="515"/>
      <c r="Q115" s="515"/>
      <c r="R115" s="515"/>
      <c r="S115" s="515"/>
      <c r="T115" s="515"/>
      <c r="U115" s="517"/>
    </row>
    <row r="116" spans="3:21" ht="18.600000000000001" customHeight="1">
      <c r="C116" s="515"/>
      <c r="D116" s="515"/>
      <c r="E116" s="515"/>
      <c r="F116" s="515"/>
      <c r="G116" s="515"/>
      <c r="H116" s="515"/>
      <c r="I116" s="515"/>
      <c r="J116" s="515"/>
      <c r="K116" s="515"/>
      <c r="L116" s="515"/>
      <c r="M116" s="515"/>
      <c r="N116" s="515"/>
      <c r="O116" s="515"/>
      <c r="P116" s="515"/>
      <c r="Q116" s="515"/>
      <c r="R116" s="515"/>
      <c r="S116" s="515"/>
      <c r="T116" s="515"/>
      <c r="U116" s="517"/>
    </row>
    <row r="117" spans="3:21" ht="18.600000000000001" customHeight="1">
      <c r="C117" s="515"/>
      <c r="D117" s="515"/>
      <c r="E117" s="515"/>
      <c r="F117" s="515"/>
      <c r="G117" s="515"/>
      <c r="H117" s="515"/>
      <c r="I117" s="515"/>
      <c r="J117" s="515"/>
      <c r="K117" s="515"/>
      <c r="L117" s="515"/>
      <c r="M117" s="515"/>
      <c r="N117" s="515"/>
      <c r="O117" s="515"/>
      <c r="P117" s="515"/>
      <c r="Q117" s="515"/>
      <c r="R117" s="515"/>
      <c r="S117" s="515"/>
      <c r="T117" s="515"/>
      <c r="U117" s="517"/>
    </row>
    <row r="118" spans="3:21" ht="18.600000000000001" customHeight="1">
      <c r="C118" s="515"/>
      <c r="D118" s="515"/>
      <c r="E118" s="515"/>
      <c r="F118" s="515"/>
      <c r="G118" s="515"/>
      <c r="H118" s="515"/>
      <c r="I118" s="515"/>
      <c r="J118" s="515"/>
      <c r="K118" s="515"/>
      <c r="L118" s="515"/>
      <c r="M118" s="515"/>
      <c r="N118" s="515"/>
      <c r="O118" s="515"/>
      <c r="P118" s="515"/>
      <c r="Q118" s="515"/>
      <c r="R118" s="515"/>
      <c r="S118" s="515"/>
      <c r="T118" s="515"/>
      <c r="U118" s="517"/>
    </row>
    <row r="119" spans="3:21" ht="18.600000000000001" customHeight="1">
      <c r="C119" s="515"/>
      <c r="D119" s="515"/>
      <c r="E119" s="515"/>
      <c r="F119" s="515"/>
      <c r="G119" s="515"/>
      <c r="H119" s="515"/>
      <c r="I119" s="515"/>
      <c r="J119" s="515"/>
      <c r="K119" s="515"/>
      <c r="L119" s="515"/>
      <c r="M119" s="515"/>
      <c r="N119" s="515"/>
      <c r="O119" s="515"/>
      <c r="P119" s="515"/>
      <c r="Q119" s="515"/>
      <c r="R119" s="515"/>
      <c r="S119" s="515"/>
      <c r="T119" s="515"/>
      <c r="U119" s="517"/>
    </row>
    <row r="120" spans="3:21" ht="18.600000000000001" customHeight="1">
      <c r="C120" s="515"/>
      <c r="D120" s="515"/>
      <c r="E120" s="515"/>
      <c r="F120" s="515"/>
      <c r="G120" s="515"/>
      <c r="H120" s="515"/>
      <c r="I120" s="515"/>
      <c r="J120" s="515"/>
      <c r="K120" s="515"/>
      <c r="L120" s="515"/>
      <c r="M120" s="515"/>
      <c r="N120" s="515"/>
      <c r="O120" s="515"/>
      <c r="P120" s="515"/>
      <c r="Q120" s="515"/>
      <c r="R120" s="515"/>
      <c r="S120" s="515"/>
      <c r="T120" s="515"/>
      <c r="U120" s="517"/>
    </row>
    <row r="121" spans="3:21" ht="18.600000000000001" customHeight="1">
      <c r="C121" s="515"/>
      <c r="D121" s="515"/>
      <c r="E121" s="515"/>
      <c r="F121" s="515"/>
      <c r="G121" s="515"/>
      <c r="H121" s="515"/>
      <c r="I121" s="515"/>
      <c r="J121" s="515"/>
      <c r="K121" s="515"/>
      <c r="L121" s="515"/>
      <c r="M121" s="515"/>
      <c r="N121" s="515"/>
      <c r="O121" s="515"/>
      <c r="P121" s="515"/>
      <c r="Q121" s="515"/>
      <c r="R121" s="515"/>
      <c r="S121" s="515"/>
      <c r="T121" s="515"/>
      <c r="U121" s="517"/>
    </row>
    <row r="122" spans="3:21" ht="18.600000000000001" customHeight="1">
      <c r="C122" s="515"/>
      <c r="D122" s="515"/>
      <c r="E122" s="515"/>
      <c r="F122" s="515"/>
      <c r="G122" s="515"/>
      <c r="H122" s="515"/>
      <c r="I122" s="515"/>
      <c r="J122" s="515"/>
      <c r="K122" s="515"/>
      <c r="L122" s="515"/>
      <c r="M122" s="515"/>
      <c r="N122" s="515"/>
      <c r="O122" s="515"/>
      <c r="P122" s="515"/>
      <c r="Q122" s="515"/>
      <c r="R122" s="515"/>
      <c r="S122" s="515"/>
      <c r="T122" s="515"/>
      <c r="U122" s="517"/>
    </row>
    <row r="123" spans="3:21" ht="18.600000000000001" customHeight="1">
      <c r="C123" s="515"/>
      <c r="D123" s="515"/>
      <c r="E123" s="515"/>
      <c r="F123" s="515"/>
      <c r="G123" s="515"/>
      <c r="H123" s="515"/>
      <c r="I123" s="515"/>
      <c r="J123" s="515"/>
      <c r="K123" s="515"/>
      <c r="L123" s="515"/>
      <c r="M123" s="515"/>
      <c r="N123" s="515"/>
      <c r="O123" s="515"/>
      <c r="P123" s="515"/>
      <c r="Q123" s="515"/>
      <c r="R123" s="515"/>
      <c r="S123" s="515"/>
      <c r="T123" s="515"/>
      <c r="U123" s="517"/>
    </row>
    <row r="124" spans="3:21" ht="18.600000000000001" customHeight="1">
      <c r="C124" s="515"/>
      <c r="D124" s="515"/>
      <c r="E124" s="515"/>
      <c r="F124" s="515"/>
      <c r="G124" s="515"/>
      <c r="H124" s="515"/>
      <c r="I124" s="515"/>
      <c r="J124" s="515"/>
      <c r="K124" s="515"/>
      <c r="L124" s="515"/>
      <c r="M124" s="515"/>
      <c r="N124" s="515"/>
      <c r="O124" s="515"/>
      <c r="P124" s="515"/>
      <c r="Q124" s="515"/>
      <c r="R124" s="515"/>
      <c r="S124" s="515"/>
      <c r="T124" s="515"/>
      <c r="U124" s="517"/>
    </row>
    <row r="125" spans="3:21" ht="18.600000000000001" customHeight="1">
      <c r="C125" s="515"/>
      <c r="D125" s="515"/>
      <c r="E125" s="515"/>
      <c r="F125" s="515"/>
      <c r="G125" s="515"/>
      <c r="H125" s="515"/>
      <c r="I125" s="515"/>
      <c r="J125" s="515"/>
      <c r="K125" s="515"/>
      <c r="L125" s="515"/>
      <c r="M125" s="515"/>
      <c r="N125" s="515"/>
      <c r="O125" s="515"/>
      <c r="P125" s="515"/>
      <c r="Q125" s="515"/>
      <c r="R125" s="515"/>
      <c r="S125" s="515"/>
      <c r="T125" s="515"/>
      <c r="U125" s="517"/>
    </row>
    <row r="126" spans="3:21" ht="18.600000000000001" customHeight="1">
      <c r="C126" s="515"/>
      <c r="D126" s="515"/>
      <c r="E126" s="515"/>
      <c r="F126" s="515"/>
      <c r="G126" s="515"/>
      <c r="H126" s="515"/>
      <c r="I126" s="515"/>
      <c r="J126" s="515"/>
      <c r="K126" s="515"/>
      <c r="L126" s="515"/>
      <c r="M126" s="515"/>
      <c r="N126" s="515"/>
      <c r="O126" s="515"/>
      <c r="P126" s="515"/>
      <c r="Q126" s="515"/>
      <c r="R126" s="515"/>
      <c r="S126" s="515"/>
      <c r="T126" s="515"/>
      <c r="U126" s="517"/>
    </row>
    <row r="127" spans="3:21" ht="18.600000000000001" customHeight="1">
      <c r="C127" s="515"/>
      <c r="D127" s="515"/>
      <c r="E127" s="515"/>
      <c r="F127" s="515"/>
      <c r="G127" s="515"/>
      <c r="H127" s="515"/>
      <c r="I127" s="515"/>
      <c r="J127" s="515"/>
      <c r="K127" s="515"/>
      <c r="L127" s="515"/>
      <c r="M127" s="515"/>
      <c r="N127" s="515"/>
      <c r="O127" s="515"/>
      <c r="P127" s="515"/>
      <c r="Q127" s="515"/>
      <c r="R127" s="515"/>
      <c r="S127" s="515"/>
      <c r="T127" s="515"/>
      <c r="U127" s="517"/>
    </row>
    <row r="128" spans="3:21" ht="18.600000000000001" customHeight="1">
      <c r="C128" s="515"/>
      <c r="D128" s="515"/>
      <c r="E128" s="515"/>
      <c r="F128" s="515"/>
      <c r="G128" s="515"/>
      <c r="H128" s="515"/>
      <c r="I128" s="515"/>
      <c r="J128" s="515"/>
      <c r="K128" s="515"/>
      <c r="L128" s="515"/>
      <c r="M128" s="515"/>
      <c r="N128" s="515"/>
      <c r="O128" s="515"/>
      <c r="P128" s="515"/>
      <c r="Q128" s="515"/>
      <c r="R128" s="515"/>
      <c r="S128" s="515"/>
      <c r="T128" s="515"/>
      <c r="U128" s="517"/>
    </row>
    <row r="129" spans="3:21" ht="18.600000000000001" customHeight="1">
      <c r="C129" s="515"/>
      <c r="D129" s="515"/>
      <c r="E129" s="515"/>
      <c r="F129" s="515"/>
      <c r="G129" s="515"/>
      <c r="H129" s="515"/>
      <c r="I129" s="515"/>
      <c r="J129" s="515"/>
      <c r="K129" s="515"/>
      <c r="L129" s="515"/>
      <c r="M129" s="515"/>
      <c r="N129" s="515"/>
      <c r="O129" s="515"/>
      <c r="P129" s="515"/>
      <c r="Q129" s="515"/>
      <c r="R129" s="515"/>
      <c r="S129" s="515"/>
      <c r="T129" s="515"/>
      <c r="U129" s="517"/>
    </row>
    <row r="130" spans="3:21" ht="18.600000000000001" customHeight="1">
      <c r="C130" s="515"/>
      <c r="D130" s="515"/>
      <c r="E130" s="515"/>
      <c r="F130" s="515"/>
      <c r="G130" s="515"/>
      <c r="H130" s="515"/>
      <c r="I130" s="515"/>
      <c r="J130" s="515"/>
      <c r="K130" s="515"/>
      <c r="L130" s="515"/>
      <c r="M130" s="515"/>
      <c r="N130" s="515"/>
      <c r="O130" s="515"/>
      <c r="P130" s="515"/>
      <c r="Q130" s="515"/>
      <c r="R130" s="515"/>
      <c r="S130" s="515"/>
      <c r="T130" s="515"/>
      <c r="U130" s="517"/>
    </row>
    <row r="131" spans="3:21" ht="18.600000000000001" customHeight="1">
      <c r="C131" s="515"/>
      <c r="D131" s="515"/>
      <c r="E131" s="515"/>
      <c r="F131" s="515"/>
      <c r="G131" s="515"/>
      <c r="H131" s="515"/>
      <c r="I131" s="515"/>
      <c r="J131" s="515"/>
      <c r="K131" s="515"/>
      <c r="L131" s="515"/>
      <c r="M131" s="515"/>
      <c r="N131" s="515"/>
      <c r="O131" s="515"/>
      <c r="P131" s="515"/>
      <c r="Q131" s="515"/>
      <c r="R131" s="515"/>
      <c r="S131" s="515"/>
      <c r="T131" s="515"/>
      <c r="U131" s="517"/>
    </row>
    <row r="132" spans="3:21" ht="18.600000000000001" customHeight="1">
      <c r="C132" s="515"/>
      <c r="D132" s="515"/>
      <c r="E132" s="515"/>
      <c r="F132" s="515"/>
      <c r="G132" s="515"/>
      <c r="H132" s="515"/>
      <c r="I132" s="515"/>
      <c r="J132" s="515"/>
      <c r="K132" s="515"/>
      <c r="L132" s="515"/>
      <c r="M132" s="515"/>
      <c r="N132" s="515"/>
      <c r="O132" s="515"/>
      <c r="P132" s="515"/>
      <c r="Q132" s="515"/>
      <c r="R132" s="515"/>
      <c r="S132" s="515"/>
      <c r="T132" s="515"/>
      <c r="U132" s="517"/>
    </row>
    <row r="133" spans="3:21" ht="18.600000000000001" customHeight="1">
      <c r="C133" s="515"/>
      <c r="D133" s="515"/>
      <c r="E133" s="515"/>
      <c r="F133" s="515"/>
      <c r="G133" s="515"/>
      <c r="H133" s="515"/>
      <c r="I133" s="515"/>
      <c r="J133" s="515"/>
      <c r="K133" s="515"/>
      <c r="L133" s="515"/>
      <c r="M133" s="515"/>
      <c r="N133" s="515"/>
      <c r="O133" s="515"/>
      <c r="P133" s="515"/>
      <c r="Q133" s="515"/>
      <c r="R133" s="515"/>
      <c r="S133" s="515"/>
      <c r="T133" s="515"/>
      <c r="U133" s="517"/>
    </row>
    <row r="134" spans="3:21" ht="18.600000000000001" customHeight="1">
      <c r="C134" s="515"/>
      <c r="D134" s="515"/>
      <c r="E134" s="515"/>
      <c r="F134" s="515"/>
      <c r="G134" s="515"/>
      <c r="H134" s="515"/>
      <c r="I134" s="515"/>
      <c r="J134" s="515"/>
      <c r="K134" s="515"/>
      <c r="L134" s="515"/>
      <c r="M134" s="515"/>
      <c r="N134" s="515"/>
      <c r="O134" s="515"/>
      <c r="P134" s="515"/>
      <c r="Q134" s="515"/>
      <c r="R134" s="515"/>
      <c r="S134" s="515"/>
      <c r="T134" s="515"/>
      <c r="U134" s="517"/>
    </row>
    <row r="135" spans="3:21" ht="18.600000000000001" customHeight="1">
      <c r="C135" s="515"/>
      <c r="D135" s="515"/>
      <c r="E135" s="515"/>
      <c r="F135" s="515"/>
      <c r="G135" s="515"/>
      <c r="H135" s="515"/>
      <c r="I135" s="515"/>
      <c r="J135" s="515"/>
      <c r="K135" s="515"/>
      <c r="L135" s="515"/>
      <c r="M135" s="515"/>
      <c r="N135" s="515"/>
      <c r="O135" s="515"/>
      <c r="P135" s="515"/>
      <c r="Q135" s="515"/>
      <c r="R135" s="515"/>
      <c r="S135" s="515"/>
      <c r="T135" s="515"/>
      <c r="U135" s="517"/>
    </row>
    <row r="136" spans="3:21" ht="18.600000000000001" customHeight="1">
      <c r="C136" s="515"/>
      <c r="D136" s="515"/>
      <c r="E136" s="515"/>
      <c r="F136" s="515"/>
      <c r="G136" s="515"/>
      <c r="H136" s="515"/>
      <c r="I136" s="515"/>
      <c r="J136" s="515"/>
      <c r="K136" s="515"/>
      <c r="L136" s="515"/>
      <c r="M136" s="515"/>
      <c r="N136" s="515"/>
      <c r="O136" s="515"/>
      <c r="P136" s="515"/>
      <c r="Q136" s="515"/>
      <c r="R136" s="515"/>
      <c r="S136" s="515"/>
      <c r="T136" s="515"/>
      <c r="U136" s="517"/>
    </row>
    <row r="137" spans="3:21" ht="18.600000000000001" customHeight="1">
      <c r="C137" s="515"/>
      <c r="D137" s="515"/>
      <c r="E137" s="515"/>
      <c r="F137" s="515"/>
      <c r="G137" s="515"/>
      <c r="H137" s="515"/>
      <c r="I137" s="515"/>
      <c r="J137" s="515"/>
      <c r="K137" s="515"/>
      <c r="L137" s="515"/>
      <c r="M137" s="515"/>
      <c r="N137" s="515"/>
      <c r="O137" s="515"/>
      <c r="P137" s="515"/>
      <c r="Q137" s="515"/>
      <c r="R137" s="515"/>
      <c r="S137" s="515"/>
      <c r="T137" s="515"/>
      <c r="U137" s="517"/>
    </row>
    <row r="138" spans="3:21" ht="18.600000000000001" customHeight="1">
      <c r="C138" s="515"/>
      <c r="D138" s="515"/>
      <c r="E138" s="515"/>
      <c r="F138" s="515"/>
      <c r="G138" s="515"/>
      <c r="H138" s="515"/>
      <c r="I138" s="515"/>
      <c r="J138" s="515"/>
      <c r="K138" s="515"/>
      <c r="L138" s="515"/>
      <c r="M138" s="515"/>
      <c r="N138" s="515"/>
      <c r="O138" s="515"/>
      <c r="P138" s="515"/>
      <c r="Q138" s="515"/>
      <c r="R138" s="515"/>
      <c r="S138" s="515"/>
      <c r="T138" s="515"/>
      <c r="U138" s="517"/>
    </row>
    <row r="139" spans="3:21" ht="18.600000000000001" customHeight="1">
      <c r="C139" s="515"/>
      <c r="D139" s="515"/>
      <c r="E139" s="515"/>
      <c r="F139" s="515"/>
      <c r="G139" s="515"/>
      <c r="H139" s="515"/>
      <c r="I139" s="515"/>
      <c r="J139" s="515"/>
      <c r="K139" s="515"/>
      <c r="L139" s="515"/>
      <c r="M139" s="515"/>
      <c r="N139" s="515"/>
      <c r="O139" s="515"/>
      <c r="P139" s="515"/>
      <c r="Q139" s="515"/>
      <c r="R139" s="515"/>
      <c r="S139" s="515"/>
      <c r="T139" s="515"/>
      <c r="U139" s="517"/>
    </row>
    <row r="140" spans="3:21" ht="18.600000000000001" customHeight="1">
      <c r="C140" s="515"/>
      <c r="D140" s="515"/>
      <c r="E140" s="515"/>
      <c r="F140" s="515"/>
      <c r="G140" s="515"/>
      <c r="H140" s="515"/>
      <c r="I140" s="515"/>
      <c r="J140" s="515"/>
      <c r="K140" s="515"/>
      <c r="L140" s="515"/>
      <c r="M140" s="515"/>
      <c r="N140" s="515"/>
      <c r="O140" s="515"/>
      <c r="P140" s="515"/>
      <c r="Q140" s="515"/>
      <c r="R140" s="515"/>
      <c r="S140" s="515"/>
      <c r="T140" s="515"/>
      <c r="U140" s="517"/>
    </row>
    <row r="141" spans="3:21" ht="18.600000000000001" customHeight="1">
      <c r="C141" s="515"/>
      <c r="D141" s="515"/>
      <c r="E141" s="515"/>
      <c r="F141" s="515"/>
      <c r="G141" s="515"/>
      <c r="H141" s="515"/>
      <c r="I141" s="515"/>
      <c r="J141" s="515"/>
      <c r="K141" s="515"/>
      <c r="L141" s="515"/>
      <c r="M141" s="515"/>
      <c r="N141" s="515"/>
      <c r="O141" s="515"/>
      <c r="P141" s="515"/>
      <c r="Q141" s="515"/>
      <c r="R141" s="515"/>
      <c r="S141" s="515"/>
      <c r="T141" s="515"/>
      <c r="U141" s="517"/>
    </row>
    <row r="142" spans="3:21" ht="18.600000000000001" customHeight="1">
      <c r="C142" s="515"/>
      <c r="D142" s="515"/>
      <c r="E142" s="515"/>
      <c r="F142" s="515"/>
      <c r="G142" s="515"/>
      <c r="H142" s="515"/>
      <c r="I142" s="515"/>
      <c r="J142" s="515"/>
      <c r="K142" s="515"/>
      <c r="L142" s="515"/>
      <c r="M142" s="515"/>
      <c r="N142" s="515"/>
      <c r="O142" s="515"/>
      <c r="P142" s="515"/>
      <c r="Q142" s="515"/>
      <c r="R142" s="515"/>
      <c r="S142" s="515"/>
      <c r="T142" s="515"/>
      <c r="U142" s="517"/>
    </row>
    <row r="143" spans="3:21" ht="18.600000000000001" customHeight="1">
      <c r="C143" s="515"/>
      <c r="D143" s="515"/>
      <c r="E143" s="515"/>
      <c r="F143" s="515"/>
      <c r="G143" s="515"/>
      <c r="H143" s="515"/>
      <c r="I143" s="515"/>
      <c r="J143" s="515"/>
      <c r="K143" s="515"/>
      <c r="L143" s="515"/>
      <c r="M143" s="515"/>
      <c r="N143" s="515"/>
      <c r="O143" s="515"/>
      <c r="P143" s="515"/>
      <c r="Q143" s="515"/>
      <c r="R143" s="515"/>
      <c r="S143" s="515"/>
      <c r="T143" s="515"/>
      <c r="U143" s="517"/>
    </row>
    <row r="144" spans="3:21" ht="18.600000000000001" customHeight="1">
      <c r="C144" s="515"/>
      <c r="D144" s="515"/>
      <c r="E144" s="515"/>
      <c r="F144" s="515"/>
      <c r="G144" s="515"/>
      <c r="H144" s="515"/>
      <c r="I144" s="515"/>
      <c r="J144" s="515"/>
      <c r="K144" s="515"/>
      <c r="L144" s="515"/>
      <c r="M144" s="515"/>
      <c r="N144" s="515"/>
      <c r="O144" s="515"/>
      <c r="P144" s="515"/>
      <c r="Q144" s="515"/>
      <c r="R144" s="515"/>
      <c r="S144" s="515"/>
      <c r="T144" s="515"/>
      <c r="U144" s="517"/>
    </row>
    <row r="145" spans="3:21" ht="18.600000000000001" customHeight="1">
      <c r="C145" s="515"/>
      <c r="D145" s="515"/>
      <c r="E145" s="515"/>
      <c r="F145" s="515"/>
      <c r="G145" s="515"/>
      <c r="H145" s="515"/>
      <c r="I145" s="515"/>
      <c r="J145" s="515"/>
      <c r="K145" s="515"/>
      <c r="L145" s="515"/>
      <c r="M145" s="515"/>
      <c r="N145" s="515"/>
      <c r="O145" s="515"/>
      <c r="P145" s="515"/>
      <c r="Q145" s="515"/>
      <c r="R145" s="515"/>
      <c r="S145" s="515"/>
      <c r="T145" s="515"/>
      <c r="U145" s="517"/>
    </row>
    <row r="146" spans="3:21" ht="18.600000000000001" customHeight="1">
      <c r="C146" s="515"/>
      <c r="D146" s="515"/>
      <c r="E146" s="515"/>
      <c r="F146" s="515"/>
      <c r="G146" s="515"/>
      <c r="H146" s="515"/>
      <c r="I146" s="515"/>
      <c r="J146" s="515"/>
      <c r="K146" s="515"/>
      <c r="L146" s="515"/>
      <c r="M146" s="515"/>
      <c r="N146" s="515"/>
      <c r="O146" s="515"/>
      <c r="P146" s="515"/>
      <c r="Q146" s="515"/>
      <c r="R146" s="515"/>
      <c r="S146" s="515"/>
      <c r="T146" s="515"/>
      <c r="U146" s="517"/>
    </row>
    <row r="147" spans="3:21" ht="18.600000000000001" customHeight="1">
      <c r="C147" s="515"/>
      <c r="D147" s="515"/>
      <c r="E147" s="515"/>
      <c r="F147" s="515"/>
      <c r="G147" s="515"/>
      <c r="H147" s="515"/>
      <c r="I147" s="515"/>
      <c r="J147" s="515"/>
      <c r="K147" s="515"/>
      <c r="L147" s="515"/>
      <c r="M147" s="515"/>
      <c r="N147" s="515"/>
      <c r="O147" s="515"/>
      <c r="P147" s="515"/>
      <c r="Q147" s="515"/>
      <c r="R147" s="515"/>
      <c r="S147" s="515"/>
      <c r="T147" s="515"/>
      <c r="U147" s="517"/>
    </row>
    <row r="148" spans="3:21" ht="18.600000000000001" customHeight="1">
      <c r="C148" s="515"/>
      <c r="D148" s="515"/>
      <c r="E148" s="515"/>
      <c r="F148" s="515"/>
      <c r="G148" s="515"/>
      <c r="H148" s="515"/>
      <c r="I148" s="515"/>
      <c r="J148" s="515"/>
      <c r="K148" s="515"/>
      <c r="L148" s="515"/>
      <c r="M148" s="515"/>
      <c r="N148" s="515"/>
      <c r="O148" s="515"/>
      <c r="P148" s="515"/>
      <c r="Q148" s="515"/>
      <c r="R148" s="515"/>
      <c r="S148" s="515"/>
      <c r="T148" s="515"/>
      <c r="U148" s="517"/>
    </row>
    <row r="149" spans="3:21" ht="18.600000000000001" customHeight="1">
      <c r="C149" s="515"/>
      <c r="D149" s="515"/>
      <c r="E149" s="515"/>
      <c r="F149" s="515"/>
      <c r="G149" s="515"/>
      <c r="H149" s="515"/>
      <c r="I149" s="515"/>
      <c r="J149" s="515"/>
      <c r="K149" s="515"/>
      <c r="L149" s="515"/>
      <c r="M149" s="515"/>
      <c r="N149" s="515"/>
      <c r="O149" s="515"/>
      <c r="P149" s="515"/>
      <c r="Q149" s="515"/>
      <c r="R149" s="515"/>
      <c r="S149" s="515"/>
      <c r="T149" s="515"/>
      <c r="U149" s="517"/>
    </row>
    <row r="150" spans="3:21" ht="18.600000000000001" customHeight="1">
      <c r="C150" s="515"/>
      <c r="D150" s="515"/>
      <c r="E150" s="515"/>
      <c r="F150" s="515"/>
      <c r="G150" s="515"/>
      <c r="H150" s="515"/>
      <c r="I150" s="515"/>
      <c r="J150" s="515"/>
      <c r="K150" s="515"/>
      <c r="L150" s="515"/>
      <c r="M150" s="515"/>
      <c r="N150" s="515"/>
      <c r="O150" s="515"/>
      <c r="P150" s="515"/>
      <c r="Q150" s="515"/>
      <c r="R150" s="515"/>
      <c r="S150" s="515"/>
      <c r="T150" s="515"/>
      <c r="U150" s="517"/>
    </row>
    <row r="151" spans="3:21" ht="18.600000000000001" customHeight="1">
      <c r="C151" s="515"/>
      <c r="D151" s="515"/>
      <c r="E151" s="515"/>
      <c r="F151" s="515"/>
      <c r="G151" s="515"/>
      <c r="H151" s="515"/>
      <c r="I151" s="515"/>
      <c r="J151" s="515"/>
      <c r="K151" s="515"/>
      <c r="L151" s="515"/>
      <c r="M151" s="515"/>
      <c r="N151" s="515"/>
      <c r="O151" s="515"/>
      <c r="P151" s="515"/>
      <c r="Q151" s="515"/>
      <c r="R151" s="515"/>
      <c r="S151" s="515"/>
      <c r="T151" s="515"/>
      <c r="U151" s="517"/>
    </row>
    <row r="152" spans="3:21" ht="18.600000000000001" customHeight="1">
      <c r="C152" s="515"/>
      <c r="D152" s="515"/>
      <c r="E152" s="515"/>
      <c r="F152" s="515"/>
      <c r="G152" s="515"/>
      <c r="H152" s="515"/>
      <c r="I152" s="515"/>
      <c r="J152" s="515"/>
      <c r="K152" s="515"/>
      <c r="L152" s="515"/>
      <c r="M152" s="515"/>
      <c r="N152" s="515"/>
      <c r="O152" s="515"/>
      <c r="P152" s="515"/>
      <c r="Q152" s="515"/>
      <c r="R152" s="515"/>
      <c r="S152" s="515"/>
      <c r="T152" s="515"/>
      <c r="U152" s="517"/>
    </row>
    <row r="153" spans="3:21" ht="18.600000000000001" customHeight="1">
      <c r="C153" s="515"/>
      <c r="D153" s="515"/>
      <c r="E153" s="515"/>
      <c r="F153" s="515"/>
      <c r="G153" s="515"/>
      <c r="H153" s="515"/>
      <c r="I153" s="515"/>
      <c r="J153" s="515"/>
      <c r="K153" s="515"/>
      <c r="L153" s="515"/>
      <c r="M153" s="515"/>
      <c r="N153" s="515"/>
      <c r="O153" s="515"/>
      <c r="P153" s="515"/>
      <c r="Q153" s="515"/>
      <c r="R153" s="515"/>
      <c r="S153" s="515"/>
      <c r="T153" s="515"/>
      <c r="U153" s="517"/>
    </row>
    <row r="154" spans="3:21" ht="18.600000000000001" customHeight="1">
      <c r="C154" s="515"/>
      <c r="D154" s="515"/>
      <c r="E154" s="515"/>
      <c r="F154" s="515"/>
      <c r="G154" s="515"/>
      <c r="H154" s="515"/>
      <c r="I154" s="515"/>
      <c r="J154" s="515"/>
      <c r="K154" s="515"/>
      <c r="L154" s="515"/>
      <c r="M154" s="515"/>
      <c r="N154" s="515"/>
      <c r="O154" s="515"/>
      <c r="P154" s="515"/>
      <c r="Q154" s="515"/>
      <c r="R154" s="515"/>
      <c r="S154" s="515"/>
      <c r="T154" s="515"/>
      <c r="U154" s="517"/>
    </row>
    <row r="155" spans="3:21" ht="18.600000000000001" customHeight="1">
      <c r="C155" s="515"/>
      <c r="D155" s="515"/>
      <c r="E155" s="515"/>
      <c r="F155" s="515"/>
      <c r="G155" s="515"/>
      <c r="H155" s="515"/>
      <c r="I155" s="515"/>
      <c r="J155" s="515"/>
      <c r="K155" s="515"/>
      <c r="L155" s="515"/>
      <c r="M155" s="515"/>
      <c r="N155" s="515"/>
      <c r="O155" s="515"/>
      <c r="P155" s="515"/>
      <c r="Q155" s="515"/>
      <c r="R155" s="515"/>
      <c r="S155" s="515"/>
      <c r="T155" s="515"/>
      <c r="U155" s="517"/>
    </row>
    <row r="156" spans="3:21" ht="18.600000000000001" customHeight="1">
      <c r="C156" s="515"/>
      <c r="D156" s="515"/>
      <c r="E156" s="515"/>
      <c r="F156" s="515"/>
      <c r="G156" s="515"/>
      <c r="H156" s="515"/>
      <c r="I156" s="515"/>
      <c r="J156" s="515"/>
      <c r="K156" s="515"/>
      <c r="L156" s="515"/>
      <c r="M156" s="515"/>
      <c r="N156" s="515"/>
      <c r="O156" s="515"/>
      <c r="P156" s="515"/>
      <c r="Q156" s="515"/>
      <c r="R156" s="515"/>
      <c r="S156" s="515"/>
      <c r="T156" s="515"/>
      <c r="U156" s="517"/>
    </row>
    <row r="157" spans="3:21" ht="18.600000000000001" customHeight="1">
      <c r="C157" s="515"/>
      <c r="D157" s="515"/>
      <c r="E157" s="515"/>
      <c r="F157" s="515"/>
      <c r="G157" s="515"/>
      <c r="H157" s="515"/>
      <c r="I157" s="515"/>
      <c r="J157" s="515"/>
      <c r="K157" s="515"/>
      <c r="L157" s="515"/>
      <c r="M157" s="515"/>
      <c r="N157" s="515"/>
      <c r="O157" s="515"/>
      <c r="P157" s="515"/>
      <c r="Q157" s="515"/>
      <c r="R157" s="515"/>
      <c r="S157" s="515"/>
      <c r="T157" s="515"/>
      <c r="U157" s="517"/>
    </row>
    <row r="158" spans="3:21" ht="18.600000000000001" customHeight="1">
      <c r="C158" s="515"/>
      <c r="D158" s="515"/>
      <c r="E158" s="515"/>
      <c r="F158" s="515"/>
      <c r="G158" s="515"/>
      <c r="H158" s="515"/>
      <c r="I158" s="515"/>
      <c r="J158" s="515"/>
      <c r="K158" s="515"/>
      <c r="L158" s="515"/>
      <c r="M158" s="515"/>
      <c r="N158" s="515"/>
      <c r="O158" s="515"/>
      <c r="P158" s="515"/>
      <c r="Q158" s="515"/>
      <c r="R158" s="515"/>
      <c r="S158" s="515"/>
      <c r="T158" s="515"/>
      <c r="U158" s="517"/>
    </row>
    <row r="159" spans="3:21" ht="18.600000000000001" customHeight="1">
      <c r="C159" s="515"/>
      <c r="D159" s="515"/>
      <c r="E159" s="515"/>
      <c r="F159" s="515"/>
      <c r="G159" s="515"/>
      <c r="H159" s="515"/>
      <c r="I159" s="515"/>
      <c r="J159" s="515"/>
      <c r="K159" s="515"/>
      <c r="L159" s="515"/>
      <c r="M159" s="515"/>
      <c r="N159" s="515"/>
      <c r="O159" s="515"/>
      <c r="P159" s="515"/>
      <c r="Q159" s="515"/>
      <c r="R159" s="515"/>
      <c r="S159" s="515"/>
      <c r="T159" s="515"/>
      <c r="U159" s="517"/>
    </row>
    <row r="160" spans="3:21" ht="18.600000000000001" customHeight="1">
      <c r="C160" s="515"/>
      <c r="D160" s="515"/>
      <c r="E160" s="515"/>
      <c r="F160" s="515"/>
      <c r="G160" s="515"/>
      <c r="H160" s="515"/>
      <c r="I160" s="515"/>
      <c r="J160" s="515"/>
      <c r="K160" s="515"/>
      <c r="L160" s="515"/>
      <c r="M160" s="515"/>
      <c r="N160" s="515"/>
      <c r="O160" s="515"/>
      <c r="P160" s="515"/>
      <c r="Q160" s="515"/>
      <c r="R160" s="515"/>
      <c r="S160" s="515"/>
      <c r="T160" s="515"/>
      <c r="U160" s="517"/>
    </row>
    <row r="161" spans="3:21" ht="18.600000000000001" customHeight="1">
      <c r="C161" s="515"/>
      <c r="D161" s="515"/>
      <c r="E161" s="515"/>
      <c r="F161" s="515"/>
      <c r="G161" s="515"/>
      <c r="H161" s="515"/>
      <c r="I161" s="515"/>
      <c r="J161" s="515"/>
      <c r="K161" s="515"/>
      <c r="L161" s="515"/>
      <c r="M161" s="515"/>
      <c r="N161" s="515"/>
      <c r="O161" s="515"/>
      <c r="P161" s="515"/>
      <c r="Q161" s="515"/>
      <c r="R161" s="515"/>
      <c r="S161" s="515"/>
      <c r="T161" s="515"/>
      <c r="U161" s="517"/>
    </row>
    <row r="162" spans="3:21" ht="18.600000000000001" customHeight="1">
      <c r="C162" s="515"/>
      <c r="D162" s="515"/>
      <c r="E162" s="515"/>
      <c r="F162" s="515"/>
      <c r="G162" s="515"/>
      <c r="H162" s="515"/>
      <c r="I162" s="515"/>
      <c r="J162" s="515"/>
      <c r="K162" s="515"/>
      <c r="L162" s="515"/>
      <c r="M162" s="515"/>
      <c r="N162" s="515"/>
      <c r="O162" s="515"/>
      <c r="P162" s="515"/>
      <c r="Q162" s="515"/>
      <c r="R162" s="515"/>
      <c r="S162" s="515"/>
      <c r="T162" s="515"/>
      <c r="U162" s="517"/>
    </row>
    <row r="163" spans="3:21" ht="18.600000000000001" customHeight="1">
      <c r="C163" s="515"/>
      <c r="D163" s="515"/>
      <c r="E163" s="515"/>
      <c r="F163" s="515"/>
      <c r="G163" s="515"/>
      <c r="H163" s="515"/>
      <c r="I163" s="515"/>
      <c r="J163" s="515"/>
      <c r="K163" s="515"/>
      <c r="L163" s="515"/>
      <c r="M163" s="515"/>
      <c r="N163" s="515"/>
      <c r="O163" s="515"/>
      <c r="P163" s="515"/>
      <c r="Q163" s="515"/>
      <c r="R163" s="515"/>
      <c r="S163" s="515"/>
      <c r="T163" s="515"/>
      <c r="U163" s="517"/>
    </row>
    <row r="164" spans="3:21" ht="18.600000000000001" customHeight="1">
      <c r="C164" s="515"/>
      <c r="D164" s="515"/>
      <c r="E164" s="515"/>
      <c r="F164" s="515"/>
      <c r="G164" s="515"/>
      <c r="H164" s="515"/>
      <c r="I164" s="515"/>
      <c r="J164" s="515"/>
      <c r="K164" s="515"/>
      <c r="L164" s="515"/>
      <c r="M164" s="515"/>
      <c r="N164" s="515"/>
      <c r="O164" s="515"/>
      <c r="P164" s="515"/>
      <c r="Q164" s="515"/>
      <c r="R164" s="515"/>
      <c r="S164" s="515"/>
      <c r="T164" s="515"/>
      <c r="U164" s="517"/>
    </row>
    <row r="165" spans="3:21" ht="18.600000000000001" customHeight="1">
      <c r="C165" s="515"/>
      <c r="D165" s="515"/>
      <c r="E165" s="515"/>
      <c r="F165" s="515"/>
      <c r="G165" s="515"/>
      <c r="H165" s="515"/>
      <c r="I165" s="515"/>
      <c r="J165" s="515"/>
      <c r="K165" s="515"/>
      <c r="L165" s="515"/>
      <c r="M165" s="515"/>
      <c r="N165" s="515"/>
      <c r="O165" s="515"/>
      <c r="P165" s="515"/>
      <c r="Q165" s="515"/>
      <c r="R165" s="515"/>
      <c r="S165" s="515"/>
      <c r="T165" s="515"/>
      <c r="U165" s="517"/>
    </row>
    <row r="166" spans="3:21" ht="18.600000000000001" customHeight="1">
      <c r="C166" s="515"/>
      <c r="D166" s="515"/>
      <c r="E166" s="515"/>
      <c r="F166" s="515"/>
      <c r="G166" s="515"/>
      <c r="H166" s="515"/>
      <c r="I166" s="515"/>
      <c r="J166" s="515"/>
      <c r="K166" s="515"/>
      <c r="L166" s="515"/>
      <c r="M166" s="515"/>
      <c r="N166" s="515"/>
      <c r="O166" s="515"/>
      <c r="P166" s="515"/>
      <c r="Q166" s="515"/>
      <c r="R166" s="515"/>
      <c r="S166" s="515"/>
      <c r="T166" s="515"/>
      <c r="U166" s="517"/>
    </row>
    <row r="167" spans="3:21" ht="18.600000000000001" customHeight="1">
      <c r="C167" s="515"/>
      <c r="D167" s="515"/>
      <c r="E167" s="515"/>
      <c r="F167" s="515"/>
      <c r="G167" s="515"/>
      <c r="H167" s="515"/>
      <c r="I167" s="515"/>
      <c r="J167" s="515"/>
      <c r="K167" s="515"/>
      <c r="L167" s="515"/>
      <c r="M167" s="515"/>
      <c r="N167" s="515"/>
      <c r="O167" s="515"/>
      <c r="P167" s="515"/>
      <c r="Q167" s="515"/>
      <c r="R167" s="515"/>
      <c r="S167" s="515"/>
      <c r="T167" s="515"/>
      <c r="U167" s="517"/>
    </row>
    <row r="168" spans="3:21" ht="18.600000000000001" customHeight="1">
      <c r="C168" s="515"/>
      <c r="D168" s="515"/>
      <c r="E168" s="515"/>
      <c r="F168" s="515"/>
      <c r="G168" s="515"/>
      <c r="H168" s="515"/>
      <c r="I168" s="515"/>
      <c r="J168" s="515"/>
      <c r="K168" s="515"/>
      <c r="L168" s="515"/>
      <c r="M168" s="515"/>
      <c r="N168" s="515"/>
      <c r="O168" s="515"/>
      <c r="P168" s="515"/>
      <c r="Q168" s="515"/>
      <c r="R168" s="515"/>
      <c r="S168" s="515"/>
      <c r="T168" s="515"/>
      <c r="U168" s="517"/>
    </row>
    <row r="169" spans="3:21" ht="18.600000000000001" customHeight="1">
      <c r="C169" s="515"/>
      <c r="D169" s="515"/>
      <c r="E169" s="515"/>
      <c r="F169" s="515"/>
      <c r="G169" s="515"/>
      <c r="H169" s="515"/>
      <c r="I169" s="515"/>
      <c r="J169" s="515"/>
      <c r="K169" s="515"/>
      <c r="L169" s="515"/>
      <c r="M169" s="515"/>
      <c r="N169" s="515"/>
      <c r="O169" s="515"/>
      <c r="P169" s="515"/>
      <c r="Q169" s="515"/>
      <c r="R169" s="515"/>
      <c r="S169" s="515"/>
      <c r="T169" s="515"/>
      <c r="U169" s="517"/>
    </row>
    <row r="170" spans="3:21" ht="18.600000000000001" customHeight="1">
      <c r="C170" s="515"/>
      <c r="D170" s="515"/>
      <c r="E170" s="515"/>
      <c r="F170" s="515"/>
      <c r="G170" s="515"/>
      <c r="H170" s="515"/>
      <c r="I170" s="515"/>
      <c r="J170" s="515"/>
      <c r="K170" s="515"/>
      <c r="L170" s="515"/>
      <c r="M170" s="515"/>
      <c r="N170" s="515"/>
      <c r="O170" s="515"/>
      <c r="P170" s="515"/>
      <c r="Q170" s="515"/>
      <c r="R170" s="515"/>
      <c r="S170" s="515"/>
      <c r="T170" s="515"/>
      <c r="U170" s="517"/>
    </row>
    <row r="171" spans="3:21" ht="18.600000000000001" customHeight="1">
      <c r="C171" s="515"/>
      <c r="D171" s="515"/>
      <c r="E171" s="515"/>
      <c r="F171" s="515"/>
      <c r="G171" s="515"/>
      <c r="H171" s="515"/>
      <c r="I171" s="515"/>
      <c r="J171" s="515"/>
      <c r="K171" s="515"/>
      <c r="L171" s="515"/>
      <c r="M171" s="515"/>
      <c r="N171" s="515"/>
      <c r="O171" s="515"/>
      <c r="P171" s="515"/>
      <c r="Q171" s="515"/>
      <c r="R171" s="515"/>
      <c r="S171" s="515"/>
      <c r="T171" s="515"/>
      <c r="U171" s="517"/>
    </row>
    <row r="172" spans="3:21" ht="18.600000000000001" customHeight="1">
      <c r="C172" s="515"/>
      <c r="D172" s="515"/>
      <c r="E172" s="515"/>
      <c r="F172" s="515"/>
      <c r="G172" s="515"/>
      <c r="H172" s="515"/>
      <c r="I172" s="515"/>
      <c r="J172" s="515"/>
      <c r="K172" s="515"/>
      <c r="L172" s="515"/>
      <c r="M172" s="515"/>
      <c r="N172" s="515"/>
      <c r="O172" s="515"/>
      <c r="P172" s="515"/>
      <c r="Q172" s="515"/>
      <c r="R172" s="515"/>
      <c r="S172" s="515"/>
      <c r="T172" s="515"/>
      <c r="U172" s="517"/>
    </row>
  </sheetData>
  <mergeCells count="17">
    <mergeCell ref="S2:U2"/>
    <mergeCell ref="D3:D5"/>
    <mergeCell ref="E3:I4"/>
    <mergeCell ref="J3:K4"/>
    <mergeCell ref="L3:O3"/>
    <mergeCell ref="P3:T4"/>
    <mergeCell ref="U3:U5"/>
    <mergeCell ref="L4:M4"/>
    <mergeCell ref="N4:O4"/>
    <mergeCell ref="E5:H5"/>
    <mergeCell ref="B11:C11"/>
    <mergeCell ref="P5:S5"/>
    <mergeCell ref="B6:C6"/>
    <mergeCell ref="B7:C7"/>
    <mergeCell ref="B8:C8"/>
    <mergeCell ref="B9:C9"/>
    <mergeCell ref="B10:C10"/>
  </mergeCells>
  <phoneticPr fontId="3"/>
  <pageMargins left="0.51181102362204722" right="0.39" top="0.55118110236220474" bottom="0.39370078740157483" header="0.51181102362204722" footer="0.43307086614173229"/>
  <pageSetup paperSize="9" scale="56" firstPageNumber="66" orientation="portrait" useFirstPageNumber="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Q51"/>
  <sheetViews>
    <sheetView showGridLines="0" zoomScaleNormal="100" workbookViewId="0"/>
  </sheetViews>
  <sheetFormatPr defaultColWidth="10.625" defaultRowHeight="19.5" customHeight="1"/>
  <cols>
    <col min="1" max="1" width="2.625" style="519" customWidth="1"/>
    <col min="2" max="2" width="32.75" style="519" customWidth="1"/>
    <col min="3" max="6" width="17.625" style="519" customWidth="1"/>
    <col min="7" max="8" width="2.625" style="520" customWidth="1"/>
    <col min="9" max="16" width="11.25" style="519" customWidth="1"/>
    <col min="17" max="17" width="13.25" style="519" customWidth="1"/>
    <col min="18" max="18" width="2.625" style="519" customWidth="1"/>
    <col min="19" max="16384" width="10.625" style="519"/>
  </cols>
  <sheetData>
    <row r="1" spans="2:17" ht="19.5" customHeight="1">
      <c r="B1" s="518" t="s">
        <v>822</v>
      </c>
    </row>
    <row r="2" spans="2:17" ht="19.5" customHeight="1" thickBot="1">
      <c r="B2" s="520"/>
      <c r="C2" s="520"/>
      <c r="D2" s="520"/>
      <c r="E2" s="520"/>
      <c r="F2" s="520"/>
      <c r="I2" s="521"/>
      <c r="J2" s="520"/>
      <c r="K2" s="521"/>
      <c r="L2" s="520"/>
      <c r="M2" s="521"/>
      <c r="N2" s="520"/>
      <c r="O2" s="521"/>
      <c r="P2" s="1276" t="s">
        <v>823</v>
      </c>
      <c r="Q2" s="1276"/>
    </row>
    <row r="3" spans="2:17" ht="19.5" customHeight="1">
      <c r="B3" s="522"/>
      <c r="C3" s="1277" t="s">
        <v>824</v>
      </c>
      <c r="D3" s="1279" t="s">
        <v>825</v>
      </c>
      <c r="E3" s="1280"/>
      <c r="F3" s="1282" t="s">
        <v>826</v>
      </c>
      <c r="G3" s="523"/>
      <c r="I3" s="1277" t="s">
        <v>827</v>
      </c>
      <c r="J3" s="1284"/>
      <c r="K3" s="1284"/>
      <c r="L3" s="1284"/>
      <c r="M3" s="1284"/>
      <c r="N3" s="1285"/>
      <c r="O3" s="1277" t="s">
        <v>828</v>
      </c>
      <c r="P3" s="1285"/>
      <c r="Q3" s="1288" t="s">
        <v>829</v>
      </c>
    </row>
    <row r="4" spans="2:17" ht="19.5" customHeight="1">
      <c r="B4" s="524"/>
      <c r="C4" s="1278"/>
      <c r="D4" s="1281"/>
      <c r="E4" s="1281"/>
      <c r="F4" s="1283"/>
      <c r="G4" s="525"/>
      <c r="I4" s="1278"/>
      <c r="J4" s="1286"/>
      <c r="K4" s="1286"/>
      <c r="L4" s="1286"/>
      <c r="M4" s="1286"/>
      <c r="N4" s="1287"/>
      <c r="O4" s="1278"/>
      <c r="P4" s="1287"/>
      <c r="Q4" s="1289"/>
    </row>
    <row r="5" spans="2:17" ht="19.5" customHeight="1">
      <c r="B5" s="524"/>
      <c r="C5" s="1290" t="s">
        <v>830</v>
      </c>
      <c r="D5" s="1281" t="s">
        <v>831</v>
      </c>
      <c r="E5" s="1281" t="s">
        <v>832</v>
      </c>
      <c r="F5" s="1295" t="s">
        <v>833</v>
      </c>
      <c r="G5" s="526"/>
      <c r="I5" s="1294" t="s">
        <v>834</v>
      </c>
      <c r="J5" s="1292" t="s">
        <v>835</v>
      </c>
      <c r="K5" s="1294" t="s">
        <v>836</v>
      </c>
      <c r="L5" s="1292" t="s">
        <v>837</v>
      </c>
      <c r="M5" s="1294" t="s">
        <v>838</v>
      </c>
      <c r="N5" s="1292" t="s">
        <v>86</v>
      </c>
      <c r="O5" s="1294" t="s">
        <v>839</v>
      </c>
      <c r="P5" s="1292" t="s">
        <v>643</v>
      </c>
      <c r="Q5" s="1289"/>
    </row>
    <row r="6" spans="2:17" ht="19.5" customHeight="1" thickBot="1">
      <c r="B6" s="527"/>
      <c r="C6" s="1291"/>
      <c r="D6" s="1281"/>
      <c r="E6" s="1281"/>
      <c r="F6" s="1296"/>
      <c r="G6" s="528"/>
      <c r="I6" s="1293"/>
      <c r="J6" s="1293"/>
      <c r="K6" s="1293"/>
      <c r="L6" s="1293"/>
      <c r="M6" s="1293"/>
      <c r="N6" s="1293"/>
      <c r="O6" s="1293"/>
      <c r="P6" s="1293"/>
      <c r="Q6" s="529" t="s">
        <v>35</v>
      </c>
    </row>
    <row r="7" spans="2:17" ht="19.5" customHeight="1">
      <c r="B7" s="530" t="s">
        <v>36</v>
      </c>
      <c r="C7" s="531">
        <f>SUM(C10:C50)</f>
        <v>35524</v>
      </c>
      <c r="D7" s="532">
        <f>SUM(D9,D14:D50)</f>
        <v>4633</v>
      </c>
      <c r="E7" s="532">
        <f>SUM(E9,E14:E50)</f>
        <v>3142</v>
      </c>
      <c r="F7" s="533">
        <f>SUM(F10:F50)</f>
        <v>3919</v>
      </c>
      <c r="G7" s="534"/>
      <c r="H7" s="534"/>
      <c r="I7" s="535">
        <f>SUM(I10:I50)</f>
        <v>0</v>
      </c>
      <c r="J7" s="535">
        <f t="shared" ref="J7:P7" si="0">SUM(J10:J50)</f>
        <v>0</v>
      </c>
      <c r="K7" s="535">
        <f t="shared" si="0"/>
        <v>4</v>
      </c>
      <c r="L7" s="535">
        <f t="shared" si="0"/>
        <v>0</v>
      </c>
      <c r="M7" s="535">
        <f t="shared" si="0"/>
        <v>0</v>
      </c>
      <c r="N7" s="535">
        <f>SUM(N10:N50)</f>
        <v>3</v>
      </c>
      <c r="O7" s="535">
        <f t="shared" si="0"/>
        <v>0</v>
      </c>
      <c r="P7" s="535">
        <f t="shared" si="0"/>
        <v>0</v>
      </c>
      <c r="Q7" s="536">
        <f>SUM(Q10:Q50)</f>
        <v>10482</v>
      </c>
    </row>
    <row r="8" spans="2:17" ht="19.5" customHeight="1">
      <c r="B8" s="537"/>
      <c r="C8" s="534"/>
      <c r="D8" s="538"/>
      <c r="E8" s="539"/>
      <c r="F8" s="538"/>
      <c r="G8" s="534"/>
      <c r="H8" s="540"/>
      <c r="I8" s="538"/>
      <c r="J8" s="538"/>
      <c r="K8" s="538"/>
      <c r="L8" s="538"/>
      <c r="M8" s="538"/>
      <c r="N8" s="538"/>
      <c r="O8" s="538"/>
      <c r="P8" s="538"/>
      <c r="Q8" s="541"/>
    </row>
    <row r="9" spans="2:17" ht="19.5" customHeight="1">
      <c r="B9" s="537" t="s">
        <v>840</v>
      </c>
      <c r="C9" s="534">
        <f>SUM(C10:C13)</f>
        <v>18562</v>
      </c>
      <c r="D9" s="539">
        <f>SUM(D10:D13)</f>
        <v>2378</v>
      </c>
      <c r="E9" s="539">
        <f>SUM(E10:E13)</f>
        <v>1735</v>
      </c>
      <c r="F9" s="538">
        <f>SUM(F10:F13)</f>
        <v>1985</v>
      </c>
      <c r="G9" s="534"/>
      <c r="H9" s="534"/>
      <c r="I9" s="538">
        <v>0</v>
      </c>
      <c r="J9" s="538">
        <v>0</v>
      </c>
      <c r="K9" s="538">
        <f>SUM(K10:K13)</f>
        <v>4</v>
      </c>
      <c r="L9" s="538">
        <f t="shared" ref="L9:P9" si="1">SUM(L10:L13)</f>
        <v>0</v>
      </c>
      <c r="M9" s="538">
        <f t="shared" si="1"/>
        <v>0</v>
      </c>
      <c r="N9" s="538">
        <f t="shared" si="1"/>
        <v>1</v>
      </c>
      <c r="O9" s="538">
        <f t="shared" si="1"/>
        <v>0</v>
      </c>
      <c r="P9" s="538">
        <f t="shared" si="1"/>
        <v>0</v>
      </c>
      <c r="Q9" s="541">
        <f>SUM(Q10:Q13)</f>
        <v>5297</v>
      </c>
    </row>
    <row r="10" spans="2:17" ht="19.5" customHeight="1">
      <c r="B10" s="542" t="s">
        <v>841</v>
      </c>
      <c r="C10" s="534">
        <v>9183</v>
      </c>
      <c r="D10" s="539">
        <v>1306</v>
      </c>
      <c r="E10" s="539">
        <v>653</v>
      </c>
      <c r="F10" s="538">
        <v>863</v>
      </c>
      <c r="G10" s="534"/>
      <c r="H10" s="540"/>
      <c r="I10" s="538">
        <v>0</v>
      </c>
      <c r="J10" s="538">
        <v>0</v>
      </c>
      <c r="K10" s="538">
        <v>1</v>
      </c>
      <c r="L10" s="538">
        <v>0</v>
      </c>
      <c r="M10" s="538">
        <v>0</v>
      </c>
      <c r="N10" s="538">
        <v>0</v>
      </c>
      <c r="O10" s="538">
        <v>0</v>
      </c>
      <c r="P10" s="538">
        <v>0</v>
      </c>
      <c r="Q10" s="543">
        <v>2768</v>
      </c>
    </row>
    <row r="11" spans="2:17" ht="19.5" customHeight="1">
      <c r="B11" s="542" t="s">
        <v>842</v>
      </c>
      <c r="C11" s="544">
        <v>1446</v>
      </c>
      <c r="D11" s="539">
        <v>209</v>
      </c>
      <c r="E11" s="539">
        <v>135</v>
      </c>
      <c r="F11" s="538">
        <v>132</v>
      </c>
      <c r="G11" s="534"/>
      <c r="H11" s="540"/>
      <c r="I11" s="538">
        <v>0</v>
      </c>
      <c r="J11" s="538">
        <v>0</v>
      </c>
      <c r="K11" s="538">
        <v>1</v>
      </c>
      <c r="L11" s="538">
        <v>0</v>
      </c>
      <c r="M11" s="538">
        <v>0</v>
      </c>
      <c r="N11" s="538">
        <v>0</v>
      </c>
      <c r="O11" s="538">
        <v>0</v>
      </c>
      <c r="P11" s="538">
        <v>0</v>
      </c>
      <c r="Q11" s="541">
        <v>497</v>
      </c>
    </row>
    <row r="12" spans="2:17" ht="19.5" customHeight="1">
      <c r="B12" s="542" t="s">
        <v>843</v>
      </c>
      <c r="C12" s="544">
        <v>520</v>
      </c>
      <c r="D12" s="539">
        <v>104</v>
      </c>
      <c r="E12" s="539">
        <v>21</v>
      </c>
      <c r="F12" s="538">
        <v>35</v>
      </c>
      <c r="G12" s="534"/>
      <c r="H12" s="540"/>
      <c r="I12" s="538">
        <v>0</v>
      </c>
      <c r="J12" s="538">
        <v>0</v>
      </c>
      <c r="K12" s="538">
        <v>0</v>
      </c>
      <c r="L12" s="538">
        <v>0</v>
      </c>
      <c r="M12" s="538">
        <v>0</v>
      </c>
      <c r="N12" s="538">
        <v>0</v>
      </c>
      <c r="O12" s="538">
        <v>0</v>
      </c>
      <c r="P12" s="538">
        <v>0</v>
      </c>
      <c r="Q12" s="541">
        <v>133</v>
      </c>
    </row>
    <row r="13" spans="2:17" ht="19.5" customHeight="1">
      <c r="B13" s="542" t="s">
        <v>844</v>
      </c>
      <c r="C13" s="544">
        <v>7413</v>
      </c>
      <c r="D13" s="539">
        <v>759</v>
      </c>
      <c r="E13" s="539">
        <v>926</v>
      </c>
      <c r="F13" s="538">
        <v>955</v>
      </c>
      <c r="G13" s="534"/>
      <c r="H13" s="540"/>
      <c r="I13" s="538">
        <v>0</v>
      </c>
      <c r="J13" s="538">
        <v>0</v>
      </c>
      <c r="K13" s="538">
        <v>2</v>
      </c>
      <c r="L13" s="538">
        <v>0</v>
      </c>
      <c r="M13" s="538">
        <v>0</v>
      </c>
      <c r="N13" s="538">
        <v>1</v>
      </c>
      <c r="O13" s="538">
        <v>0</v>
      </c>
      <c r="P13" s="538">
        <v>0</v>
      </c>
      <c r="Q13" s="541">
        <v>1899</v>
      </c>
    </row>
    <row r="14" spans="2:17" ht="19.5" customHeight="1">
      <c r="B14" s="537" t="s">
        <v>845</v>
      </c>
      <c r="C14" s="544">
        <v>2977</v>
      </c>
      <c r="D14" s="539">
        <v>372</v>
      </c>
      <c r="E14" s="539">
        <v>363</v>
      </c>
      <c r="F14" s="538">
        <v>310</v>
      </c>
      <c r="G14" s="534"/>
      <c r="H14" s="540"/>
      <c r="I14" s="538">
        <v>0</v>
      </c>
      <c r="J14" s="538">
        <v>0</v>
      </c>
      <c r="K14" s="538">
        <v>0</v>
      </c>
      <c r="L14" s="538">
        <v>0</v>
      </c>
      <c r="M14" s="538">
        <v>0</v>
      </c>
      <c r="N14" s="538">
        <v>0</v>
      </c>
      <c r="O14" s="538">
        <v>0</v>
      </c>
      <c r="P14" s="538">
        <v>0</v>
      </c>
      <c r="Q14" s="541">
        <v>864</v>
      </c>
    </row>
    <row r="15" spans="2:17" ht="19.5" customHeight="1">
      <c r="B15" s="537" t="s">
        <v>846</v>
      </c>
      <c r="C15" s="544">
        <v>7</v>
      </c>
      <c r="D15" s="539">
        <v>2</v>
      </c>
      <c r="E15" s="539">
        <v>0</v>
      </c>
      <c r="F15" s="538">
        <v>0</v>
      </c>
      <c r="G15" s="534"/>
      <c r="H15" s="540"/>
      <c r="I15" s="538">
        <v>0</v>
      </c>
      <c r="J15" s="538">
        <v>0</v>
      </c>
      <c r="K15" s="538">
        <v>0</v>
      </c>
      <c r="L15" s="538">
        <v>0</v>
      </c>
      <c r="M15" s="538">
        <v>0</v>
      </c>
      <c r="N15" s="538">
        <v>0</v>
      </c>
      <c r="O15" s="538">
        <v>0</v>
      </c>
      <c r="P15" s="538">
        <v>0</v>
      </c>
      <c r="Q15" s="541">
        <v>5</v>
      </c>
    </row>
    <row r="16" spans="2:17" ht="19.5" customHeight="1">
      <c r="B16" s="537" t="s">
        <v>847</v>
      </c>
      <c r="C16" s="534">
        <v>0</v>
      </c>
      <c r="D16" s="539">
        <v>0</v>
      </c>
      <c r="E16" s="539">
        <v>0</v>
      </c>
      <c r="F16" s="538">
        <v>0</v>
      </c>
      <c r="G16" s="534"/>
      <c r="H16" s="540"/>
      <c r="I16" s="538">
        <v>0</v>
      </c>
      <c r="J16" s="538">
        <v>0</v>
      </c>
      <c r="K16" s="538">
        <v>0</v>
      </c>
      <c r="L16" s="538">
        <v>0</v>
      </c>
      <c r="M16" s="538">
        <v>0</v>
      </c>
      <c r="N16" s="538">
        <v>0</v>
      </c>
      <c r="O16" s="538">
        <v>0</v>
      </c>
      <c r="P16" s="538">
        <v>0</v>
      </c>
      <c r="Q16" s="541">
        <v>0</v>
      </c>
    </row>
    <row r="17" spans="2:17" ht="19.5" customHeight="1">
      <c r="B17" s="537" t="s">
        <v>848</v>
      </c>
      <c r="C17" s="544">
        <v>37</v>
      </c>
      <c r="D17" s="539">
        <v>3</v>
      </c>
      <c r="E17" s="539">
        <v>3</v>
      </c>
      <c r="F17" s="538">
        <v>0</v>
      </c>
      <c r="G17" s="534"/>
      <c r="H17" s="540"/>
      <c r="I17" s="538">
        <v>0</v>
      </c>
      <c r="J17" s="538">
        <v>0</v>
      </c>
      <c r="K17" s="538">
        <v>0</v>
      </c>
      <c r="L17" s="538">
        <v>0</v>
      </c>
      <c r="M17" s="538">
        <v>0</v>
      </c>
      <c r="N17" s="538">
        <v>0</v>
      </c>
      <c r="O17" s="538">
        <v>0</v>
      </c>
      <c r="P17" s="538">
        <v>0</v>
      </c>
      <c r="Q17" s="541">
        <v>14</v>
      </c>
    </row>
    <row r="18" spans="2:17" ht="19.5" customHeight="1">
      <c r="B18" s="537" t="s">
        <v>849</v>
      </c>
      <c r="C18" s="544">
        <v>2</v>
      </c>
      <c r="D18" s="539">
        <v>1</v>
      </c>
      <c r="E18" s="539">
        <v>0</v>
      </c>
      <c r="F18" s="538">
        <v>0</v>
      </c>
      <c r="G18" s="534"/>
      <c r="H18" s="540"/>
      <c r="I18" s="538">
        <v>0</v>
      </c>
      <c r="J18" s="538">
        <v>0</v>
      </c>
      <c r="K18" s="538">
        <v>0</v>
      </c>
      <c r="L18" s="538">
        <v>0</v>
      </c>
      <c r="M18" s="538">
        <v>0</v>
      </c>
      <c r="N18" s="538">
        <v>0</v>
      </c>
      <c r="O18" s="538">
        <v>0</v>
      </c>
      <c r="P18" s="538">
        <v>0</v>
      </c>
      <c r="Q18" s="541">
        <v>2</v>
      </c>
    </row>
    <row r="19" spans="2:17" ht="19.5" customHeight="1">
      <c r="B19" s="537" t="s">
        <v>850</v>
      </c>
      <c r="C19" s="544">
        <v>2547</v>
      </c>
      <c r="D19" s="539">
        <v>373</v>
      </c>
      <c r="E19" s="539">
        <v>163</v>
      </c>
      <c r="F19" s="538">
        <v>226</v>
      </c>
      <c r="G19" s="534"/>
      <c r="H19" s="540"/>
      <c r="I19" s="538">
        <v>0</v>
      </c>
      <c r="J19" s="538">
        <v>0</v>
      </c>
      <c r="K19" s="538">
        <v>0</v>
      </c>
      <c r="L19" s="538">
        <v>0</v>
      </c>
      <c r="M19" s="538">
        <v>0</v>
      </c>
      <c r="N19" s="538">
        <v>1</v>
      </c>
      <c r="O19" s="538">
        <v>0</v>
      </c>
      <c r="P19" s="538">
        <v>0</v>
      </c>
      <c r="Q19" s="541">
        <v>1080</v>
      </c>
    </row>
    <row r="20" spans="2:17" ht="19.5" customHeight="1">
      <c r="B20" s="537" t="s">
        <v>851</v>
      </c>
      <c r="C20" s="544">
        <v>19</v>
      </c>
      <c r="D20" s="539">
        <v>3</v>
      </c>
      <c r="E20" s="539">
        <v>1</v>
      </c>
      <c r="F20" s="538">
        <v>2</v>
      </c>
      <c r="G20" s="534"/>
      <c r="H20" s="540"/>
      <c r="I20" s="538">
        <v>0</v>
      </c>
      <c r="J20" s="538">
        <v>0</v>
      </c>
      <c r="K20" s="538">
        <v>0</v>
      </c>
      <c r="L20" s="538">
        <v>0</v>
      </c>
      <c r="M20" s="538">
        <v>0</v>
      </c>
      <c r="N20" s="538">
        <v>0</v>
      </c>
      <c r="O20" s="538">
        <v>0</v>
      </c>
      <c r="P20" s="538">
        <v>0</v>
      </c>
      <c r="Q20" s="541">
        <v>52</v>
      </c>
    </row>
    <row r="21" spans="2:17" ht="19.5" customHeight="1">
      <c r="B21" s="537" t="s">
        <v>852</v>
      </c>
      <c r="C21" s="544">
        <v>13</v>
      </c>
      <c r="D21" s="539">
        <v>5</v>
      </c>
      <c r="E21" s="539">
        <v>0</v>
      </c>
      <c r="F21" s="538">
        <v>2</v>
      </c>
      <c r="G21" s="534"/>
      <c r="H21" s="540"/>
      <c r="I21" s="538">
        <v>0</v>
      </c>
      <c r="J21" s="538">
        <v>0</v>
      </c>
      <c r="K21" s="538">
        <v>0</v>
      </c>
      <c r="L21" s="538">
        <v>0</v>
      </c>
      <c r="M21" s="538">
        <v>0</v>
      </c>
      <c r="N21" s="538">
        <v>0</v>
      </c>
      <c r="O21" s="538">
        <v>0</v>
      </c>
      <c r="P21" s="538">
        <v>0</v>
      </c>
      <c r="Q21" s="541">
        <v>11</v>
      </c>
    </row>
    <row r="22" spans="2:17" ht="19.5" customHeight="1">
      <c r="B22" s="537" t="s">
        <v>853</v>
      </c>
      <c r="C22" s="544">
        <v>175</v>
      </c>
      <c r="D22" s="539">
        <v>31</v>
      </c>
      <c r="E22" s="539">
        <v>19</v>
      </c>
      <c r="F22" s="538">
        <v>5</v>
      </c>
      <c r="G22" s="534"/>
      <c r="H22" s="540"/>
      <c r="I22" s="538">
        <v>0</v>
      </c>
      <c r="J22" s="538">
        <v>0</v>
      </c>
      <c r="K22" s="538">
        <v>0</v>
      </c>
      <c r="L22" s="538">
        <v>0</v>
      </c>
      <c r="M22" s="538">
        <v>0</v>
      </c>
      <c r="N22" s="538">
        <v>0</v>
      </c>
      <c r="O22" s="538">
        <v>0</v>
      </c>
      <c r="P22" s="538">
        <v>0</v>
      </c>
      <c r="Q22" s="541">
        <v>78</v>
      </c>
    </row>
    <row r="23" spans="2:17" ht="19.5" customHeight="1">
      <c r="B23" s="537" t="s">
        <v>854</v>
      </c>
      <c r="C23" s="544">
        <v>229</v>
      </c>
      <c r="D23" s="539">
        <v>31</v>
      </c>
      <c r="E23" s="539">
        <v>21</v>
      </c>
      <c r="F23" s="538">
        <v>14</v>
      </c>
      <c r="G23" s="534"/>
      <c r="H23" s="540"/>
      <c r="I23" s="538">
        <v>0</v>
      </c>
      <c r="J23" s="538">
        <v>0</v>
      </c>
      <c r="K23" s="538">
        <v>0</v>
      </c>
      <c r="L23" s="538">
        <v>0</v>
      </c>
      <c r="M23" s="538">
        <v>0</v>
      </c>
      <c r="N23" s="538">
        <v>0</v>
      </c>
      <c r="O23" s="538">
        <v>0</v>
      </c>
      <c r="P23" s="538">
        <v>0</v>
      </c>
      <c r="Q23" s="541">
        <v>72</v>
      </c>
    </row>
    <row r="24" spans="2:17" ht="19.5" customHeight="1">
      <c r="B24" s="537" t="s">
        <v>855</v>
      </c>
      <c r="C24" s="545"/>
      <c r="D24" s="538"/>
      <c r="E24" s="538"/>
      <c r="F24" s="538"/>
      <c r="G24" s="534"/>
      <c r="H24" s="540"/>
      <c r="I24" s="538"/>
      <c r="J24" s="538"/>
      <c r="K24" s="538"/>
      <c r="L24" s="538"/>
      <c r="M24" s="538"/>
      <c r="N24" s="538"/>
      <c r="O24" s="538"/>
      <c r="P24" s="538"/>
      <c r="Q24" s="541"/>
    </row>
    <row r="25" spans="2:17" ht="19.5" customHeight="1">
      <c r="B25" s="537"/>
      <c r="C25" s="545"/>
      <c r="D25" s="538"/>
      <c r="E25" s="538"/>
      <c r="F25" s="538"/>
      <c r="G25" s="534"/>
      <c r="H25" s="540"/>
      <c r="I25" s="538"/>
      <c r="J25" s="538"/>
      <c r="K25" s="538"/>
      <c r="L25" s="538"/>
      <c r="M25" s="538"/>
      <c r="N25" s="538"/>
      <c r="O25" s="538"/>
      <c r="P25" s="538"/>
      <c r="Q25" s="541"/>
    </row>
    <row r="26" spans="2:17" ht="19.5" customHeight="1">
      <c r="B26" s="537" t="s">
        <v>856</v>
      </c>
      <c r="C26" s="545">
        <v>3615</v>
      </c>
      <c r="D26" s="538">
        <v>322</v>
      </c>
      <c r="E26" s="538">
        <v>281</v>
      </c>
      <c r="F26" s="538">
        <v>666</v>
      </c>
      <c r="G26" s="534"/>
      <c r="H26" s="540"/>
      <c r="I26" s="538">
        <v>0</v>
      </c>
      <c r="J26" s="538">
        <v>0</v>
      </c>
      <c r="K26" s="538">
        <v>0</v>
      </c>
      <c r="L26" s="538">
        <v>0</v>
      </c>
      <c r="M26" s="538">
        <v>0</v>
      </c>
      <c r="N26" s="538">
        <v>0</v>
      </c>
      <c r="O26" s="538">
        <v>0</v>
      </c>
      <c r="P26" s="538">
        <v>0</v>
      </c>
      <c r="Q26" s="541">
        <v>538</v>
      </c>
    </row>
    <row r="27" spans="2:17" ht="19.5" customHeight="1">
      <c r="B27" s="537" t="s">
        <v>857</v>
      </c>
      <c r="C27" s="544">
        <v>15</v>
      </c>
      <c r="D27" s="538">
        <v>2</v>
      </c>
      <c r="E27" s="538">
        <v>0</v>
      </c>
      <c r="F27" s="538">
        <v>1</v>
      </c>
      <c r="G27" s="534"/>
      <c r="H27" s="540"/>
      <c r="I27" s="538">
        <v>0</v>
      </c>
      <c r="J27" s="538">
        <v>0</v>
      </c>
      <c r="K27" s="538">
        <v>0</v>
      </c>
      <c r="L27" s="538">
        <v>0</v>
      </c>
      <c r="M27" s="538">
        <v>0</v>
      </c>
      <c r="N27" s="538">
        <v>0</v>
      </c>
      <c r="O27" s="538">
        <v>0</v>
      </c>
      <c r="P27" s="538">
        <v>0</v>
      </c>
      <c r="Q27" s="541">
        <v>9</v>
      </c>
    </row>
    <row r="28" spans="2:17" ht="19.5" customHeight="1">
      <c r="B28" s="537" t="s">
        <v>858</v>
      </c>
      <c r="C28" s="544">
        <v>32</v>
      </c>
      <c r="D28" s="538">
        <v>5</v>
      </c>
      <c r="E28" s="538">
        <v>3</v>
      </c>
      <c r="F28" s="538">
        <v>2</v>
      </c>
      <c r="G28" s="534"/>
      <c r="H28" s="540"/>
      <c r="I28" s="538">
        <v>0</v>
      </c>
      <c r="J28" s="538">
        <v>0</v>
      </c>
      <c r="K28" s="538">
        <v>0</v>
      </c>
      <c r="L28" s="538">
        <v>0</v>
      </c>
      <c r="M28" s="538">
        <v>0</v>
      </c>
      <c r="N28" s="538">
        <v>1</v>
      </c>
      <c r="O28" s="538">
        <v>0</v>
      </c>
      <c r="P28" s="538">
        <v>0</v>
      </c>
      <c r="Q28" s="541">
        <v>27</v>
      </c>
    </row>
    <row r="29" spans="2:17" ht="19.5" customHeight="1">
      <c r="B29" s="537" t="s">
        <v>859</v>
      </c>
      <c r="C29" s="544">
        <v>3446</v>
      </c>
      <c r="D29" s="538">
        <v>511</v>
      </c>
      <c r="E29" s="538">
        <v>207</v>
      </c>
      <c r="F29" s="538">
        <v>389</v>
      </c>
      <c r="G29" s="534"/>
      <c r="H29" s="540"/>
      <c r="I29" s="538">
        <v>0</v>
      </c>
      <c r="J29" s="538">
        <v>0</v>
      </c>
      <c r="K29" s="538">
        <v>0</v>
      </c>
      <c r="L29" s="538">
        <v>0</v>
      </c>
      <c r="M29" s="538">
        <v>0</v>
      </c>
      <c r="N29" s="538">
        <v>0</v>
      </c>
      <c r="O29" s="538">
        <v>0</v>
      </c>
      <c r="P29" s="538">
        <v>0</v>
      </c>
      <c r="Q29" s="541">
        <v>927</v>
      </c>
    </row>
    <row r="30" spans="2:17" ht="19.5" customHeight="1">
      <c r="B30" s="537" t="s">
        <v>860</v>
      </c>
      <c r="C30" s="544">
        <v>102</v>
      </c>
      <c r="D30" s="538">
        <v>12</v>
      </c>
      <c r="E30" s="538">
        <v>5</v>
      </c>
      <c r="F30" s="538">
        <v>4</v>
      </c>
      <c r="G30" s="534"/>
      <c r="H30" s="540"/>
      <c r="I30" s="538">
        <v>0</v>
      </c>
      <c r="J30" s="538">
        <v>0</v>
      </c>
      <c r="K30" s="538">
        <v>0</v>
      </c>
      <c r="L30" s="538">
        <v>0</v>
      </c>
      <c r="M30" s="538">
        <v>0</v>
      </c>
      <c r="N30" s="538">
        <v>0</v>
      </c>
      <c r="O30" s="538">
        <v>0</v>
      </c>
      <c r="P30" s="538">
        <v>0</v>
      </c>
      <c r="Q30" s="541">
        <v>40</v>
      </c>
    </row>
    <row r="31" spans="2:17" ht="19.5" customHeight="1">
      <c r="B31" s="537" t="s">
        <v>861</v>
      </c>
      <c r="C31" s="544">
        <v>2469</v>
      </c>
      <c r="D31" s="538">
        <v>363</v>
      </c>
      <c r="E31" s="538">
        <v>259</v>
      </c>
      <c r="F31" s="538">
        <v>232</v>
      </c>
      <c r="G31" s="534"/>
      <c r="H31" s="540"/>
      <c r="I31" s="538">
        <v>0</v>
      </c>
      <c r="J31" s="538">
        <v>0</v>
      </c>
      <c r="K31" s="538">
        <v>0</v>
      </c>
      <c r="L31" s="538">
        <v>0</v>
      </c>
      <c r="M31" s="538">
        <v>0</v>
      </c>
      <c r="N31" s="538">
        <v>0</v>
      </c>
      <c r="O31" s="538">
        <v>0</v>
      </c>
      <c r="P31" s="538">
        <v>0</v>
      </c>
      <c r="Q31" s="541">
        <v>905</v>
      </c>
    </row>
    <row r="32" spans="2:17" ht="19.5" customHeight="1">
      <c r="B32" s="537" t="s">
        <v>862</v>
      </c>
      <c r="C32" s="544">
        <v>45</v>
      </c>
      <c r="D32" s="538">
        <v>6</v>
      </c>
      <c r="E32" s="538">
        <v>3</v>
      </c>
      <c r="F32" s="538">
        <v>1</v>
      </c>
      <c r="G32" s="534"/>
      <c r="H32" s="540"/>
      <c r="I32" s="538">
        <v>0</v>
      </c>
      <c r="J32" s="538">
        <v>0</v>
      </c>
      <c r="K32" s="538">
        <v>0</v>
      </c>
      <c r="L32" s="538">
        <v>0</v>
      </c>
      <c r="M32" s="538">
        <v>0</v>
      </c>
      <c r="N32" s="538">
        <v>0</v>
      </c>
      <c r="O32" s="538">
        <v>0</v>
      </c>
      <c r="P32" s="538">
        <v>0</v>
      </c>
      <c r="Q32" s="541">
        <v>26</v>
      </c>
    </row>
    <row r="33" spans="2:17" ht="19.5" customHeight="1">
      <c r="B33" s="537" t="s">
        <v>863</v>
      </c>
      <c r="C33" s="544">
        <v>14</v>
      </c>
      <c r="D33" s="538">
        <v>2</v>
      </c>
      <c r="E33" s="538">
        <v>0</v>
      </c>
      <c r="F33" s="538">
        <v>0</v>
      </c>
      <c r="G33" s="534"/>
      <c r="H33" s="540"/>
      <c r="I33" s="538">
        <v>0</v>
      </c>
      <c r="J33" s="538">
        <v>0</v>
      </c>
      <c r="K33" s="538">
        <v>0</v>
      </c>
      <c r="L33" s="538">
        <v>0</v>
      </c>
      <c r="M33" s="538">
        <v>0</v>
      </c>
      <c r="N33" s="538">
        <v>0</v>
      </c>
      <c r="O33" s="538">
        <v>0</v>
      </c>
      <c r="P33" s="538">
        <v>0</v>
      </c>
      <c r="Q33" s="541">
        <v>6</v>
      </c>
    </row>
    <row r="34" spans="2:17" ht="19.5" customHeight="1">
      <c r="B34" s="537" t="s">
        <v>864</v>
      </c>
      <c r="C34" s="544">
        <v>15</v>
      </c>
      <c r="D34" s="538">
        <v>3</v>
      </c>
      <c r="E34" s="538">
        <v>2</v>
      </c>
      <c r="F34" s="538">
        <v>2</v>
      </c>
      <c r="G34" s="534"/>
      <c r="H34" s="540"/>
      <c r="I34" s="538">
        <v>0</v>
      </c>
      <c r="J34" s="538">
        <v>0</v>
      </c>
      <c r="K34" s="538">
        <v>0</v>
      </c>
      <c r="L34" s="538">
        <v>0</v>
      </c>
      <c r="M34" s="538">
        <v>0</v>
      </c>
      <c r="N34" s="538">
        <v>0</v>
      </c>
      <c r="O34" s="538">
        <v>0</v>
      </c>
      <c r="P34" s="538">
        <v>0</v>
      </c>
      <c r="Q34" s="541">
        <v>7</v>
      </c>
    </row>
    <row r="35" spans="2:17" ht="19.5" customHeight="1">
      <c r="B35" s="546" t="s">
        <v>865</v>
      </c>
      <c r="C35" s="544">
        <v>0</v>
      </c>
      <c r="D35" s="538">
        <v>0</v>
      </c>
      <c r="E35" s="538">
        <v>0</v>
      </c>
      <c r="F35" s="538">
        <v>0</v>
      </c>
      <c r="G35" s="534"/>
      <c r="H35" s="540"/>
      <c r="I35" s="538">
        <v>0</v>
      </c>
      <c r="J35" s="538">
        <v>0</v>
      </c>
      <c r="K35" s="538">
        <v>0</v>
      </c>
      <c r="L35" s="538">
        <v>0</v>
      </c>
      <c r="M35" s="538">
        <v>0</v>
      </c>
      <c r="N35" s="538">
        <v>0</v>
      </c>
      <c r="O35" s="538">
        <v>0</v>
      </c>
      <c r="P35" s="538">
        <v>0</v>
      </c>
      <c r="Q35" s="541">
        <v>0</v>
      </c>
    </row>
    <row r="36" spans="2:17" ht="19.5" customHeight="1">
      <c r="B36" s="537" t="s">
        <v>866</v>
      </c>
      <c r="C36" s="544">
        <v>140</v>
      </c>
      <c r="D36" s="538">
        <v>26</v>
      </c>
      <c r="E36" s="538">
        <v>4</v>
      </c>
      <c r="F36" s="538">
        <v>7</v>
      </c>
      <c r="G36" s="534"/>
      <c r="H36" s="540"/>
      <c r="I36" s="538">
        <v>0</v>
      </c>
      <c r="J36" s="538">
        <v>0</v>
      </c>
      <c r="K36" s="538">
        <v>0</v>
      </c>
      <c r="L36" s="538">
        <v>0</v>
      </c>
      <c r="M36" s="538">
        <v>0</v>
      </c>
      <c r="N36" s="538">
        <v>0</v>
      </c>
      <c r="O36" s="538">
        <v>0</v>
      </c>
      <c r="P36" s="538">
        <v>0</v>
      </c>
      <c r="Q36" s="541">
        <v>34</v>
      </c>
    </row>
    <row r="37" spans="2:17" ht="19.5" customHeight="1">
      <c r="B37" s="537" t="s">
        <v>867</v>
      </c>
      <c r="C37" s="544">
        <v>47</v>
      </c>
      <c r="D37" s="538">
        <v>7</v>
      </c>
      <c r="E37" s="538">
        <v>1</v>
      </c>
      <c r="F37" s="538">
        <v>2</v>
      </c>
      <c r="G37" s="534"/>
      <c r="H37" s="540"/>
      <c r="I37" s="538">
        <v>0</v>
      </c>
      <c r="J37" s="538">
        <v>0</v>
      </c>
      <c r="K37" s="538">
        <v>0</v>
      </c>
      <c r="L37" s="538">
        <v>0</v>
      </c>
      <c r="M37" s="538">
        <v>0</v>
      </c>
      <c r="N37" s="538">
        <v>0</v>
      </c>
      <c r="O37" s="538">
        <v>0</v>
      </c>
      <c r="P37" s="538">
        <v>0</v>
      </c>
      <c r="Q37" s="541">
        <v>19</v>
      </c>
    </row>
    <row r="38" spans="2:17" ht="19.5" customHeight="1">
      <c r="B38" s="537" t="s">
        <v>868</v>
      </c>
      <c r="C38" s="544">
        <v>74</v>
      </c>
      <c r="D38" s="538">
        <v>12</v>
      </c>
      <c r="E38" s="538">
        <v>3</v>
      </c>
      <c r="F38" s="538">
        <v>6</v>
      </c>
      <c r="G38" s="534"/>
      <c r="H38" s="540"/>
      <c r="I38" s="538">
        <v>0</v>
      </c>
      <c r="J38" s="538">
        <v>0</v>
      </c>
      <c r="K38" s="538">
        <v>0</v>
      </c>
      <c r="L38" s="538">
        <v>0</v>
      </c>
      <c r="M38" s="538">
        <v>0</v>
      </c>
      <c r="N38" s="538">
        <v>0</v>
      </c>
      <c r="O38" s="538">
        <v>0</v>
      </c>
      <c r="P38" s="538">
        <v>0</v>
      </c>
      <c r="Q38" s="541">
        <v>25</v>
      </c>
    </row>
    <row r="39" spans="2:17" ht="19.5" customHeight="1">
      <c r="B39" s="537" t="s">
        <v>869</v>
      </c>
      <c r="C39" s="544">
        <v>68</v>
      </c>
      <c r="D39" s="538">
        <v>17</v>
      </c>
      <c r="E39" s="538">
        <v>5</v>
      </c>
      <c r="F39" s="538">
        <v>1</v>
      </c>
      <c r="G39" s="534"/>
      <c r="H39" s="540"/>
      <c r="I39" s="538">
        <v>0</v>
      </c>
      <c r="J39" s="538">
        <v>0</v>
      </c>
      <c r="K39" s="538">
        <v>0</v>
      </c>
      <c r="L39" s="538">
        <v>0</v>
      </c>
      <c r="M39" s="538">
        <v>0</v>
      </c>
      <c r="N39" s="538">
        <v>0</v>
      </c>
      <c r="O39" s="538">
        <v>0</v>
      </c>
      <c r="P39" s="538">
        <v>0</v>
      </c>
      <c r="Q39" s="541">
        <v>25</v>
      </c>
    </row>
    <row r="40" spans="2:17" ht="19.5" customHeight="1">
      <c r="B40" s="537" t="s">
        <v>870</v>
      </c>
      <c r="C40" s="544">
        <v>83</v>
      </c>
      <c r="D40" s="538">
        <v>20</v>
      </c>
      <c r="E40" s="538">
        <v>1</v>
      </c>
      <c r="F40" s="538">
        <v>8</v>
      </c>
      <c r="G40" s="534"/>
      <c r="H40" s="540"/>
      <c r="I40" s="538">
        <v>0</v>
      </c>
      <c r="J40" s="538">
        <v>0</v>
      </c>
      <c r="K40" s="538">
        <v>0</v>
      </c>
      <c r="L40" s="538">
        <v>0</v>
      </c>
      <c r="M40" s="538">
        <v>0</v>
      </c>
      <c r="N40" s="538">
        <v>0</v>
      </c>
      <c r="O40" s="538">
        <v>0</v>
      </c>
      <c r="P40" s="538">
        <v>0</v>
      </c>
      <c r="Q40" s="541">
        <v>35</v>
      </c>
    </row>
    <row r="41" spans="2:17" ht="19.5" customHeight="1">
      <c r="B41" s="537" t="s">
        <v>871</v>
      </c>
      <c r="C41" s="544">
        <v>5</v>
      </c>
      <c r="D41" s="538">
        <v>2</v>
      </c>
      <c r="E41" s="538">
        <v>0</v>
      </c>
      <c r="F41" s="538">
        <v>0</v>
      </c>
      <c r="G41" s="534"/>
      <c r="H41" s="540"/>
      <c r="I41" s="538">
        <v>0</v>
      </c>
      <c r="J41" s="538">
        <v>0</v>
      </c>
      <c r="K41" s="538">
        <v>0</v>
      </c>
      <c r="L41" s="538">
        <v>0</v>
      </c>
      <c r="M41" s="538">
        <v>0</v>
      </c>
      <c r="N41" s="538">
        <v>0</v>
      </c>
      <c r="O41" s="538">
        <v>0</v>
      </c>
      <c r="P41" s="538">
        <v>0</v>
      </c>
      <c r="Q41" s="541">
        <v>1</v>
      </c>
    </row>
    <row r="42" spans="2:17" ht="19.5" customHeight="1">
      <c r="B42" s="537" t="s">
        <v>872</v>
      </c>
      <c r="C42" s="544">
        <v>171</v>
      </c>
      <c r="D42" s="538">
        <v>38</v>
      </c>
      <c r="E42" s="538">
        <v>15</v>
      </c>
      <c r="F42" s="538">
        <v>13</v>
      </c>
      <c r="G42" s="534"/>
      <c r="H42" s="540"/>
      <c r="I42" s="538">
        <v>0</v>
      </c>
      <c r="J42" s="538">
        <v>0</v>
      </c>
      <c r="K42" s="538">
        <v>0</v>
      </c>
      <c r="L42" s="538">
        <v>0</v>
      </c>
      <c r="M42" s="538">
        <v>0</v>
      </c>
      <c r="N42" s="538">
        <v>0</v>
      </c>
      <c r="O42" s="538">
        <v>0</v>
      </c>
      <c r="P42" s="538">
        <v>0</v>
      </c>
      <c r="Q42" s="541">
        <v>84</v>
      </c>
    </row>
    <row r="43" spans="2:17" ht="19.5" customHeight="1">
      <c r="B43" s="537" t="s">
        <v>873</v>
      </c>
      <c r="C43" s="544">
        <v>491</v>
      </c>
      <c r="D43" s="538">
        <v>65</v>
      </c>
      <c r="E43" s="538">
        <v>46</v>
      </c>
      <c r="F43" s="538">
        <v>34</v>
      </c>
      <c r="G43" s="534"/>
      <c r="H43" s="540"/>
      <c r="I43" s="538">
        <v>0</v>
      </c>
      <c r="J43" s="538">
        <v>0</v>
      </c>
      <c r="K43" s="538">
        <v>0</v>
      </c>
      <c r="L43" s="538">
        <v>0</v>
      </c>
      <c r="M43" s="538">
        <v>0</v>
      </c>
      <c r="N43" s="538">
        <v>0</v>
      </c>
      <c r="O43" s="538">
        <v>0</v>
      </c>
      <c r="P43" s="538">
        <v>0</v>
      </c>
      <c r="Q43" s="541">
        <v>248</v>
      </c>
    </row>
    <row r="44" spans="2:17" ht="28.5" customHeight="1">
      <c r="B44" s="547" t="s">
        <v>874</v>
      </c>
      <c r="C44" s="544">
        <v>50</v>
      </c>
      <c r="D44" s="538">
        <v>12</v>
      </c>
      <c r="E44" s="538">
        <v>1</v>
      </c>
      <c r="F44" s="538">
        <v>2</v>
      </c>
      <c r="G44" s="534"/>
      <c r="H44" s="540"/>
      <c r="I44" s="538">
        <v>0</v>
      </c>
      <c r="J44" s="538">
        <v>0</v>
      </c>
      <c r="K44" s="538">
        <v>0</v>
      </c>
      <c r="L44" s="538">
        <v>0</v>
      </c>
      <c r="M44" s="538">
        <v>0</v>
      </c>
      <c r="N44" s="538">
        <v>0</v>
      </c>
      <c r="O44" s="538">
        <v>0</v>
      </c>
      <c r="P44" s="538">
        <v>0</v>
      </c>
      <c r="Q44" s="541">
        <v>20</v>
      </c>
    </row>
    <row r="45" spans="2:17" ht="19.5" customHeight="1">
      <c r="B45" s="537"/>
      <c r="C45" s="545"/>
      <c r="D45" s="538"/>
      <c r="E45" s="538"/>
      <c r="F45" s="538"/>
      <c r="G45" s="534"/>
      <c r="H45" s="540"/>
      <c r="I45" s="538"/>
      <c r="J45" s="538"/>
      <c r="K45" s="538"/>
      <c r="L45" s="538"/>
      <c r="M45" s="538"/>
      <c r="N45" s="538"/>
      <c r="O45" s="538"/>
      <c r="P45" s="538"/>
      <c r="Q45" s="541"/>
    </row>
    <row r="46" spans="2:17" ht="19.5" customHeight="1">
      <c r="B46" s="537" t="s">
        <v>875</v>
      </c>
      <c r="C46" s="545">
        <v>0</v>
      </c>
      <c r="D46" s="538">
        <v>0</v>
      </c>
      <c r="E46" s="538">
        <v>0</v>
      </c>
      <c r="F46" s="538">
        <v>0</v>
      </c>
      <c r="G46" s="534"/>
      <c r="H46" s="540"/>
      <c r="I46" s="538">
        <v>0</v>
      </c>
      <c r="J46" s="538">
        <v>0</v>
      </c>
      <c r="K46" s="538">
        <v>0</v>
      </c>
      <c r="L46" s="538">
        <v>0</v>
      </c>
      <c r="M46" s="538">
        <v>0</v>
      </c>
      <c r="N46" s="538">
        <v>0</v>
      </c>
      <c r="O46" s="538">
        <v>0</v>
      </c>
      <c r="P46" s="538">
        <v>0</v>
      </c>
      <c r="Q46" s="541">
        <v>0</v>
      </c>
    </row>
    <row r="47" spans="2:17" ht="19.5" customHeight="1">
      <c r="B47" s="537" t="s">
        <v>876</v>
      </c>
      <c r="C47" s="544">
        <v>55</v>
      </c>
      <c r="D47" s="538">
        <v>4</v>
      </c>
      <c r="E47" s="538">
        <v>1</v>
      </c>
      <c r="F47" s="538">
        <v>3</v>
      </c>
      <c r="G47" s="534"/>
      <c r="H47" s="540"/>
      <c r="I47" s="538">
        <v>0</v>
      </c>
      <c r="J47" s="538">
        <v>0</v>
      </c>
      <c r="K47" s="538">
        <v>0</v>
      </c>
      <c r="L47" s="538">
        <v>0</v>
      </c>
      <c r="M47" s="538">
        <v>0</v>
      </c>
      <c r="N47" s="538">
        <v>0</v>
      </c>
      <c r="O47" s="538">
        <v>0</v>
      </c>
      <c r="P47" s="538">
        <v>0</v>
      </c>
      <c r="Q47" s="541">
        <v>24</v>
      </c>
    </row>
    <row r="48" spans="2:17" ht="19.5" customHeight="1">
      <c r="B48" s="537"/>
      <c r="C48" s="545"/>
      <c r="D48" s="538"/>
      <c r="E48" s="538"/>
      <c r="F48" s="538"/>
      <c r="G48" s="534"/>
      <c r="H48" s="540"/>
      <c r="I48" s="538"/>
      <c r="J48" s="538"/>
      <c r="K48" s="538"/>
      <c r="L48" s="538"/>
      <c r="M48" s="538"/>
      <c r="N48" s="538"/>
      <c r="O48" s="538"/>
      <c r="P48" s="538"/>
      <c r="Q48" s="541"/>
    </row>
    <row r="49" spans="2:17" ht="19.5" customHeight="1">
      <c r="B49" s="537" t="s">
        <v>877</v>
      </c>
      <c r="C49" s="545">
        <v>8</v>
      </c>
      <c r="D49" s="538">
        <v>3</v>
      </c>
      <c r="E49" s="538">
        <v>0</v>
      </c>
      <c r="F49" s="538">
        <v>1</v>
      </c>
      <c r="G49" s="534"/>
      <c r="H49" s="540"/>
      <c r="I49" s="538">
        <v>0</v>
      </c>
      <c r="J49" s="538">
        <v>0</v>
      </c>
      <c r="K49" s="538">
        <v>0</v>
      </c>
      <c r="L49" s="538">
        <v>0</v>
      </c>
      <c r="M49" s="538">
        <v>0</v>
      </c>
      <c r="N49" s="538">
        <v>0</v>
      </c>
      <c r="O49" s="538">
        <v>0</v>
      </c>
      <c r="P49" s="538">
        <v>0</v>
      </c>
      <c r="Q49" s="541">
        <v>4</v>
      </c>
    </row>
    <row r="50" spans="2:17" ht="19.5" customHeight="1" thickBot="1">
      <c r="B50" s="548" t="s">
        <v>878</v>
      </c>
      <c r="C50" s="549">
        <v>11</v>
      </c>
      <c r="D50" s="550">
        <v>2</v>
      </c>
      <c r="E50" s="550">
        <v>0</v>
      </c>
      <c r="F50" s="550">
        <v>1</v>
      </c>
      <c r="G50" s="534"/>
      <c r="H50" s="540"/>
      <c r="I50" s="550">
        <v>0</v>
      </c>
      <c r="J50" s="550">
        <v>0</v>
      </c>
      <c r="K50" s="550">
        <v>0</v>
      </c>
      <c r="L50" s="550">
        <v>0</v>
      </c>
      <c r="M50" s="550">
        <v>0</v>
      </c>
      <c r="N50" s="550">
        <v>0</v>
      </c>
      <c r="O50" s="550">
        <v>0</v>
      </c>
      <c r="P50" s="550">
        <v>0</v>
      </c>
      <c r="Q50" s="551">
        <v>3</v>
      </c>
    </row>
    <row r="51" spans="2:17" ht="19.5" customHeight="1">
      <c r="B51" s="552" t="s">
        <v>879</v>
      </c>
      <c r="C51" s="553"/>
      <c r="D51" s="553"/>
      <c r="E51" s="553"/>
      <c r="F51" s="553"/>
      <c r="G51" s="554"/>
      <c r="H51" s="554"/>
      <c r="I51" s="553"/>
      <c r="J51" s="553"/>
      <c r="K51" s="553"/>
      <c r="L51" s="553"/>
      <c r="M51" s="553"/>
      <c r="N51" s="553"/>
      <c r="O51" s="553"/>
      <c r="P51" s="553"/>
      <c r="Q51" s="553"/>
    </row>
  </sheetData>
  <mergeCells count="19">
    <mergeCell ref="K5:K6"/>
    <mergeCell ref="L5:L6"/>
    <mergeCell ref="M5:M6"/>
    <mergeCell ref="P2:Q2"/>
    <mergeCell ref="C3:C4"/>
    <mergeCell ref="D3:E4"/>
    <mergeCell ref="F3:F4"/>
    <mergeCell ref="I3:N4"/>
    <mergeCell ref="O3:P4"/>
    <mergeCell ref="Q3:Q5"/>
    <mergeCell ref="C5:C6"/>
    <mergeCell ref="D5:D6"/>
    <mergeCell ref="E5:E6"/>
    <mergeCell ref="N5:N6"/>
    <mergeCell ref="O5:O6"/>
    <mergeCell ref="P5:P6"/>
    <mergeCell ref="F5:F6"/>
    <mergeCell ref="I5:I6"/>
    <mergeCell ref="J5:J6"/>
  </mergeCells>
  <phoneticPr fontId="3"/>
  <printOptions gridLinesSet="0"/>
  <pageMargins left="0.51181102362204722" right="0.51181102362204722" top="0.55118110236220474" bottom="0.39370078740157483" header="0.51181102362204722" footer="0.51181102362204722"/>
  <pageSetup paperSize="9" scale="78" firstPageNumber="168" orientation="portrait" useFirstPageNumber="1" r:id="rId1"/>
  <headerFooter alignWithMargins="0"/>
  <colBreaks count="1" manualBreakCount="1">
    <brk id="7" max="5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I24"/>
  <sheetViews>
    <sheetView showGridLines="0" zoomScaleNormal="100" zoomScaleSheetLayoutView="100" workbookViewId="0"/>
  </sheetViews>
  <sheetFormatPr defaultColWidth="10.625" defaultRowHeight="41.1" customHeight="1"/>
  <cols>
    <col min="1" max="1" width="2.625" style="519" customWidth="1"/>
    <col min="2" max="2" width="29.625" style="519" customWidth="1"/>
    <col min="3" max="3" width="14.125" style="519" customWidth="1"/>
    <col min="4" max="8" width="9.625" style="519" customWidth="1"/>
    <col min="9" max="9" width="11.375" style="519" customWidth="1"/>
    <col min="10" max="10" width="2.625" style="519" customWidth="1"/>
    <col min="11" max="13" width="10.625" style="519" customWidth="1"/>
    <col min="14" max="16384" width="10.625" style="519"/>
  </cols>
  <sheetData>
    <row r="1" spans="2:9" ht="18" customHeight="1">
      <c r="B1" s="518" t="s">
        <v>880</v>
      </c>
    </row>
    <row r="2" spans="2:9" ht="18" customHeight="1" thickBot="1">
      <c r="B2" s="520"/>
      <c r="C2" s="520"/>
      <c r="D2" s="520"/>
      <c r="E2" s="521"/>
      <c r="F2" s="521"/>
      <c r="G2" s="520"/>
      <c r="H2" s="1276" t="s">
        <v>881</v>
      </c>
      <c r="I2" s="1276"/>
    </row>
    <row r="3" spans="2:9" ht="18" customHeight="1">
      <c r="B3" s="522"/>
      <c r="C3" s="1277" t="s">
        <v>824</v>
      </c>
      <c r="D3" s="1277" t="s">
        <v>827</v>
      </c>
      <c r="E3" s="1284"/>
      <c r="F3" s="1284"/>
      <c r="G3" s="1285"/>
      <c r="H3" s="1300" t="s">
        <v>882</v>
      </c>
      <c r="I3" s="1302" t="s">
        <v>883</v>
      </c>
    </row>
    <row r="4" spans="2:9" ht="18" customHeight="1">
      <c r="B4" s="524"/>
      <c r="C4" s="1278"/>
      <c r="D4" s="1291"/>
      <c r="E4" s="1298"/>
      <c r="F4" s="1298"/>
      <c r="G4" s="1299"/>
      <c r="H4" s="1293"/>
      <c r="I4" s="1289"/>
    </row>
    <row r="5" spans="2:9" ht="18" customHeight="1">
      <c r="B5" s="524"/>
      <c r="C5" s="1303" t="s">
        <v>830</v>
      </c>
      <c r="D5" s="1292" t="s">
        <v>884</v>
      </c>
      <c r="E5" s="1294" t="s">
        <v>885</v>
      </c>
      <c r="F5" s="1294" t="s">
        <v>886</v>
      </c>
      <c r="G5" s="1292" t="s">
        <v>86</v>
      </c>
      <c r="H5" s="1293"/>
      <c r="I5" s="1289"/>
    </row>
    <row r="6" spans="2:9" ht="18" customHeight="1">
      <c r="B6" s="527"/>
      <c r="C6" s="1304"/>
      <c r="D6" s="1301"/>
      <c r="E6" s="1301"/>
      <c r="F6" s="1301"/>
      <c r="G6" s="1301"/>
      <c r="H6" s="1301"/>
      <c r="I6" s="555" t="s">
        <v>35</v>
      </c>
    </row>
    <row r="7" spans="2:9" ht="36" customHeight="1">
      <c r="B7" s="556" t="s">
        <v>36</v>
      </c>
      <c r="C7" s="532">
        <f>SUM(C9,C14:C23)</f>
        <v>15466</v>
      </c>
      <c r="D7" s="532">
        <f t="shared" ref="D7:I7" si="0">SUM(D9,D14:D23)</f>
        <v>0</v>
      </c>
      <c r="E7" s="532">
        <f t="shared" si="0"/>
        <v>0</v>
      </c>
      <c r="F7" s="532">
        <f t="shared" si="0"/>
        <v>0</v>
      </c>
      <c r="G7" s="532">
        <f t="shared" si="0"/>
        <v>0</v>
      </c>
      <c r="H7" s="532">
        <f t="shared" si="0"/>
        <v>0</v>
      </c>
      <c r="I7" s="557">
        <f t="shared" si="0"/>
        <v>3959</v>
      </c>
    </row>
    <row r="8" spans="2:9" ht="36" customHeight="1">
      <c r="B8" s="556"/>
      <c r="C8" s="539"/>
      <c r="D8" s="538"/>
      <c r="E8" s="538"/>
      <c r="F8" s="538"/>
      <c r="G8" s="538"/>
      <c r="H8" s="538"/>
      <c r="I8" s="558"/>
    </row>
    <row r="9" spans="2:9" ht="36" customHeight="1">
      <c r="B9" s="556" t="s">
        <v>887</v>
      </c>
      <c r="C9" s="539">
        <f>SUM(C10:C13)</f>
        <v>982</v>
      </c>
      <c r="D9" s="539">
        <f t="shared" ref="D9:I9" si="1">SUM(D10:D13)</f>
        <v>0</v>
      </c>
      <c r="E9" s="539">
        <f>SUM(E10:E13)</f>
        <v>0</v>
      </c>
      <c r="F9" s="539">
        <f t="shared" si="1"/>
        <v>0</v>
      </c>
      <c r="G9" s="539">
        <f t="shared" si="1"/>
        <v>0</v>
      </c>
      <c r="H9" s="539">
        <f t="shared" si="1"/>
        <v>0</v>
      </c>
      <c r="I9" s="558">
        <f t="shared" si="1"/>
        <v>92</v>
      </c>
    </row>
    <row r="10" spans="2:9" ht="36" customHeight="1">
      <c r="B10" s="524" t="s">
        <v>888</v>
      </c>
      <c r="C10" s="539">
        <v>200</v>
      </c>
      <c r="D10" s="539">
        <v>0</v>
      </c>
      <c r="E10" s="539">
        <v>0</v>
      </c>
      <c r="F10" s="539">
        <v>0</v>
      </c>
      <c r="G10" s="539">
        <v>0</v>
      </c>
      <c r="H10" s="539">
        <v>0</v>
      </c>
      <c r="I10" s="558">
        <v>15</v>
      </c>
    </row>
    <row r="11" spans="2:9" ht="36" customHeight="1">
      <c r="B11" s="524" t="s">
        <v>889</v>
      </c>
      <c r="C11" s="539">
        <v>121</v>
      </c>
      <c r="D11" s="539">
        <v>0</v>
      </c>
      <c r="E11" s="539">
        <v>0</v>
      </c>
      <c r="F11" s="539">
        <v>0</v>
      </c>
      <c r="G11" s="539">
        <v>0</v>
      </c>
      <c r="H11" s="539">
        <v>0</v>
      </c>
      <c r="I11" s="558">
        <v>3</v>
      </c>
    </row>
    <row r="12" spans="2:9" ht="36" customHeight="1">
      <c r="B12" s="524" t="s">
        <v>890</v>
      </c>
      <c r="C12" s="539">
        <v>17</v>
      </c>
      <c r="D12" s="539">
        <v>0</v>
      </c>
      <c r="E12" s="539">
        <v>0</v>
      </c>
      <c r="F12" s="539">
        <v>0</v>
      </c>
      <c r="G12" s="539">
        <v>0</v>
      </c>
      <c r="H12" s="539">
        <v>0</v>
      </c>
      <c r="I12" s="558">
        <v>0</v>
      </c>
    </row>
    <row r="13" spans="2:9" ht="36" customHeight="1">
      <c r="B13" s="524" t="s">
        <v>844</v>
      </c>
      <c r="C13" s="539">
        <v>644</v>
      </c>
      <c r="D13" s="539">
        <v>0</v>
      </c>
      <c r="E13" s="539">
        <v>0</v>
      </c>
      <c r="F13" s="539">
        <v>0</v>
      </c>
      <c r="G13" s="539">
        <v>0</v>
      </c>
      <c r="H13" s="539">
        <v>0</v>
      </c>
      <c r="I13" s="558">
        <v>74</v>
      </c>
    </row>
    <row r="14" spans="2:9" ht="36" customHeight="1">
      <c r="B14" s="556" t="s">
        <v>891</v>
      </c>
      <c r="C14" s="539">
        <v>221</v>
      </c>
      <c r="D14" s="539">
        <v>0</v>
      </c>
      <c r="E14" s="539">
        <v>0</v>
      </c>
      <c r="F14" s="539">
        <v>0</v>
      </c>
      <c r="G14" s="539">
        <v>0</v>
      </c>
      <c r="H14" s="539">
        <v>0</v>
      </c>
      <c r="I14" s="558">
        <v>0</v>
      </c>
    </row>
    <row r="15" spans="2:9" ht="36" customHeight="1">
      <c r="B15" s="556" t="s">
        <v>892</v>
      </c>
      <c r="C15" s="539">
        <v>823</v>
      </c>
      <c r="D15" s="539">
        <v>0</v>
      </c>
      <c r="E15" s="539">
        <v>0</v>
      </c>
      <c r="F15" s="539">
        <v>0</v>
      </c>
      <c r="G15" s="539">
        <v>0</v>
      </c>
      <c r="H15" s="539">
        <v>0</v>
      </c>
      <c r="I15" s="558">
        <v>250</v>
      </c>
    </row>
    <row r="16" spans="2:9" ht="36" customHeight="1">
      <c r="B16" s="556" t="s">
        <v>893</v>
      </c>
      <c r="C16" s="539">
        <v>2615</v>
      </c>
      <c r="D16" s="539">
        <v>0</v>
      </c>
      <c r="E16" s="539">
        <v>0</v>
      </c>
      <c r="F16" s="539">
        <v>0</v>
      </c>
      <c r="G16" s="539">
        <v>0</v>
      </c>
      <c r="H16" s="539">
        <v>0</v>
      </c>
      <c r="I16" s="558">
        <v>823</v>
      </c>
    </row>
    <row r="17" spans="2:9" ht="36" customHeight="1">
      <c r="B17" s="556" t="s">
        <v>894</v>
      </c>
      <c r="C17" s="539">
        <v>2837</v>
      </c>
      <c r="D17" s="539">
        <v>0</v>
      </c>
      <c r="E17" s="539">
        <v>0</v>
      </c>
      <c r="F17" s="539">
        <v>0</v>
      </c>
      <c r="G17" s="539">
        <v>0</v>
      </c>
      <c r="H17" s="539">
        <v>0</v>
      </c>
      <c r="I17" s="558">
        <v>602</v>
      </c>
    </row>
    <row r="18" spans="2:9" ht="36" customHeight="1">
      <c r="B18" s="556" t="s">
        <v>895</v>
      </c>
      <c r="C18" s="539">
        <v>3127</v>
      </c>
      <c r="D18" s="539">
        <v>0</v>
      </c>
      <c r="E18" s="539">
        <v>0</v>
      </c>
      <c r="F18" s="539">
        <v>0</v>
      </c>
      <c r="G18" s="539">
        <v>0</v>
      </c>
      <c r="H18" s="539">
        <v>0</v>
      </c>
      <c r="I18" s="558">
        <v>650</v>
      </c>
    </row>
    <row r="19" spans="2:9" ht="36" customHeight="1">
      <c r="B19" s="556" t="s">
        <v>896</v>
      </c>
      <c r="C19" s="539">
        <v>3568</v>
      </c>
      <c r="D19" s="539">
        <v>0</v>
      </c>
      <c r="E19" s="539">
        <v>0</v>
      </c>
      <c r="F19" s="539">
        <v>0</v>
      </c>
      <c r="G19" s="539">
        <v>0</v>
      </c>
      <c r="H19" s="539">
        <v>0</v>
      </c>
      <c r="I19" s="558">
        <v>751</v>
      </c>
    </row>
    <row r="20" spans="2:9" ht="36" customHeight="1">
      <c r="B20" s="559" t="s">
        <v>897</v>
      </c>
      <c r="C20" s="539">
        <v>5</v>
      </c>
      <c r="D20" s="539">
        <v>0</v>
      </c>
      <c r="E20" s="539">
        <v>0</v>
      </c>
      <c r="F20" s="539">
        <v>0</v>
      </c>
      <c r="G20" s="539">
        <v>0</v>
      </c>
      <c r="H20" s="539">
        <v>0</v>
      </c>
      <c r="I20" s="558">
        <v>0</v>
      </c>
    </row>
    <row r="21" spans="2:9" ht="36" customHeight="1">
      <c r="B21" s="556" t="s">
        <v>898</v>
      </c>
      <c r="C21" s="539">
        <v>673</v>
      </c>
      <c r="D21" s="539">
        <v>0</v>
      </c>
      <c r="E21" s="539">
        <v>0</v>
      </c>
      <c r="F21" s="539">
        <v>0</v>
      </c>
      <c r="G21" s="539">
        <v>0</v>
      </c>
      <c r="H21" s="539">
        <v>0</v>
      </c>
      <c r="I21" s="558">
        <v>367</v>
      </c>
    </row>
    <row r="22" spans="2:9" ht="36" customHeight="1">
      <c r="B22" s="556" t="s">
        <v>899</v>
      </c>
      <c r="C22" s="539">
        <v>0</v>
      </c>
      <c r="D22" s="539">
        <v>0</v>
      </c>
      <c r="E22" s="539">
        <v>0</v>
      </c>
      <c r="F22" s="539">
        <v>0</v>
      </c>
      <c r="G22" s="539">
        <v>0</v>
      </c>
      <c r="H22" s="539">
        <v>0</v>
      </c>
      <c r="I22" s="558">
        <v>0</v>
      </c>
    </row>
    <row r="23" spans="2:9" ht="36" customHeight="1" thickBot="1">
      <c r="B23" s="560" t="s">
        <v>900</v>
      </c>
      <c r="C23" s="561">
        <v>615</v>
      </c>
      <c r="D23" s="561">
        <v>0</v>
      </c>
      <c r="E23" s="561">
        <v>0</v>
      </c>
      <c r="F23" s="561">
        <v>0</v>
      </c>
      <c r="G23" s="561">
        <v>0</v>
      </c>
      <c r="H23" s="561">
        <v>0</v>
      </c>
      <c r="I23" s="562">
        <v>424</v>
      </c>
    </row>
    <row r="24" spans="2:9" ht="18" customHeight="1">
      <c r="B24" s="1297" t="s">
        <v>901</v>
      </c>
      <c r="C24" s="1297"/>
      <c r="D24" s="1297"/>
      <c r="E24" s="1297"/>
      <c r="F24" s="1297"/>
      <c r="G24" s="1297"/>
      <c r="H24" s="1297"/>
      <c r="I24" s="1297"/>
    </row>
  </sheetData>
  <mergeCells count="11">
    <mergeCell ref="B24:I24"/>
    <mergeCell ref="H2:I2"/>
    <mergeCell ref="C3:C4"/>
    <mergeCell ref="D3:G4"/>
    <mergeCell ref="H3:H6"/>
    <mergeCell ref="I3:I5"/>
    <mergeCell ref="C5:C6"/>
    <mergeCell ref="D5:D6"/>
    <mergeCell ref="E5:E6"/>
    <mergeCell ref="F5:F6"/>
    <mergeCell ref="G5:G6"/>
  </mergeCells>
  <phoneticPr fontId="3"/>
  <printOptions gridLinesSet="0"/>
  <pageMargins left="0.51181102362204722" right="0.51181102362204722" top="0.55118110236220474" bottom="0.39370078740157483" header="0.51181102362204722" footer="0.51181102362204722"/>
  <pageSetup paperSize="9" scale="80" firstPageNumber="168"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P33"/>
  <sheetViews>
    <sheetView showGridLines="0" zoomScaleNormal="100" zoomScaleSheetLayoutView="80" workbookViewId="0"/>
  </sheetViews>
  <sheetFormatPr defaultColWidth="10.625" defaultRowHeight="18" customHeight="1"/>
  <cols>
    <col min="1" max="1" width="2.625" style="2" customWidth="1"/>
    <col min="2" max="2" width="26.5" style="2" customWidth="1"/>
    <col min="3" max="12" width="10.25" style="2" customWidth="1"/>
    <col min="13" max="13" width="2.625" style="2" customWidth="1"/>
    <col min="14" max="16384" width="10.625" style="2"/>
  </cols>
  <sheetData>
    <row r="1" spans="2:12" ht="18" customHeight="1">
      <c r="B1" s="1" t="s">
        <v>902</v>
      </c>
    </row>
    <row r="2" spans="2:12" ht="18" customHeight="1" thickBot="1">
      <c r="B2" s="3"/>
      <c r="C2" s="3"/>
      <c r="D2" s="3"/>
      <c r="E2" s="4"/>
      <c r="F2" s="3"/>
      <c r="G2" s="4"/>
      <c r="H2" s="3"/>
      <c r="I2" s="4"/>
      <c r="J2" s="3"/>
      <c r="K2" s="842" t="s">
        <v>556</v>
      </c>
      <c r="L2" s="842"/>
    </row>
    <row r="3" spans="2:12" ht="23.1" customHeight="1">
      <c r="B3" s="5"/>
      <c r="C3" s="1309" t="s">
        <v>903</v>
      </c>
      <c r="D3" s="1309" t="s">
        <v>904</v>
      </c>
      <c r="E3" s="1311" t="s">
        <v>905</v>
      </c>
      <c r="F3" s="1312"/>
      <c r="G3" s="1312"/>
      <c r="H3" s="1312"/>
      <c r="I3" s="1312"/>
      <c r="J3" s="1312"/>
      <c r="K3" s="1313"/>
      <c r="L3" s="1317" t="s">
        <v>906</v>
      </c>
    </row>
    <row r="4" spans="2:12" ht="23.1" customHeight="1">
      <c r="B4" s="39"/>
      <c r="C4" s="1310"/>
      <c r="D4" s="1310"/>
      <c r="E4" s="1314"/>
      <c r="F4" s="1315"/>
      <c r="G4" s="1315"/>
      <c r="H4" s="1315"/>
      <c r="I4" s="1315"/>
      <c r="J4" s="1315"/>
      <c r="K4" s="1316"/>
      <c r="L4" s="1318"/>
    </row>
    <row r="5" spans="2:12" ht="23.1" customHeight="1">
      <c r="B5" s="39"/>
      <c r="C5" s="1310"/>
      <c r="D5" s="1310"/>
      <c r="E5" s="877" t="s">
        <v>907</v>
      </c>
      <c r="F5" s="1305" t="s">
        <v>908</v>
      </c>
      <c r="G5" s="877" t="s">
        <v>909</v>
      </c>
      <c r="H5" s="1305" t="s">
        <v>910</v>
      </c>
      <c r="I5" s="877" t="s">
        <v>911</v>
      </c>
      <c r="J5" s="1305" t="s">
        <v>912</v>
      </c>
      <c r="K5" s="877" t="s">
        <v>643</v>
      </c>
      <c r="L5" s="1318"/>
    </row>
    <row r="6" spans="2:12" ht="18" customHeight="1">
      <c r="B6" s="563"/>
      <c r="C6" s="1306"/>
      <c r="D6" s="1306"/>
      <c r="E6" s="1306"/>
      <c r="F6" s="1306"/>
      <c r="G6" s="1306"/>
      <c r="H6" s="1306"/>
      <c r="I6" s="1306"/>
      <c r="J6" s="1306"/>
      <c r="K6" s="1306"/>
      <c r="L6" s="564" t="s">
        <v>913</v>
      </c>
    </row>
    <row r="7" spans="2:12" ht="36" customHeight="1">
      <c r="B7" s="565" t="s">
        <v>36</v>
      </c>
      <c r="C7" s="401">
        <f>SUM(C9:C30)</f>
        <v>727</v>
      </c>
      <c r="D7" s="401">
        <f t="shared" ref="D7:L7" si="0">SUM(D9:D30)</f>
        <v>5</v>
      </c>
      <c r="E7" s="401">
        <f t="shared" si="0"/>
        <v>5</v>
      </c>
      <c r="F7" s="401">
        <f t="shared" si="0"/>
        <v>0</v>
      </c>
      <c r="G7" s="401">
        <f t="shared" si="0"/>
        <v>0</v>
      </c>
      <c r="H7" s="401">
        <f t="shared" si="0"/>
        <v>0</v>
      </c>
      <c r="I7" s="401">
        <f t="shared" si="0"/>
        <v>0</v>
      </c>
      <c r="J7" s="401">
        <f t="shared" si="0"/>
        <v>0</v>
      </c>
      <c r="K7" s="401">
        <f t="shared" si="0"/>
        <v>0</v>
      </c>
      <c r="L7" s="374">
        <f t="shared" si="0"/>
        <v>0</v>
      </c>
    </row>
    <row r="8" spans="2:12" ht="36" customHeight="1">
      <c r="B8" s="565"/>
      <c r="C8" s="401"/>
      <c r="D8" s="401"/>
      <c r="E8" s="27"/>
      <c r="F8" s="401"/>
      <c r="G8" s="401"/>
      <c r="H8" s="401"/>
      <c r="I8" s="401"/>
      <c r="J8" s="27"/>
      <c r="K8" s="401"/>
      <c r="L8" s="374"/>
    </row>
    <row r="9" spans="2:12" ht="36" customHeight="1">
      <c r="B9" s="565" t="s">
        <v>914</v>
      </c>
      <c r="C9" s="401">
        <v>64</v>
      </c>
      <c r="D9" s="401">
        <v>0</v>
      </c>
      <c r="E9" s="401">
        <v>0</v>
      </c>
      <c r="F9" s="401">
        <v>0</v>
      </c>
      <c r="G9" s="401">
        <v>0</v>
      </c>
      <c r="H9" s="401">
        <v>0</v>
      </c>
      <c r="I9" s="401">
        <v>0</v>
      </c>
      <c r="J9" s="401">
        <v>0</v>
      </c>
      <c r="K9" s="401">
        <v>0</v>
      </c>
      <c r="L9" s="374">
        <v>0</v>
      </c>
    </row>
    <row r="10" spans="2:12" ht="36" customHeight="1">
      <c r="B10" s="565" t="s">
        <v>915</v>
      </c>
      <c r="C10" s="401">
        <v>0</v>
      </c>
      <c r="D10" s="401">
        <v>0</v>
      </c>
      <c r="E10" s="401">
        <v>0</v>
      </c>
      <c r="F10" s="401">
        <v>0</v>
      </c>
      <c r="G10" s="401">
        <v>0</v>
      </c>
      <c r="H10" s="401">
        <v>0</v>
      </c>
      <c r="I10" s="401">
        <v>0</v>
      </c>
      <c r="J10" s="401">
        <v>0</v>
      </c>
      <c r="K10" s="401">
        <v>0</v>
      </c>
      <c r="L10" s="374">
        <v>0</v>
      </c>
    </row>
    <row r="11" spans="2:12" ht="36" customHeight="1">
      <c r="B11" s="566" t="s">
        <v>916</v>
      </c>
      <c r="C11" s="401">
        <v>0</v>
      </c>
      <c r="D11" s="401">
        <v>0</v>
      </c>
      <c r="E11" s="401">
        <v>0</v>
      </c>
      <c r="F11" s="401">
        <v>0</v>
      </c>
      <c r="G11" s="401">
        <v>0</v>
      </c>
      <c r="H11" s="401">
        <v>0</v>
      </c>
      <c r="I11" s="401">
        <v>0</v>
      </c>
      <c r="J11" s="401">
        <v>0</v>
      </c>
      <c r="K11" s="401">
        <v>0</v>
      </c>
      <c r="L11" s="374">
        <v>0</v>
      </c>
    </row>
    <row r="12" spans="2:12" ht="36" customHeight="1">
      <c r="B12" s="566" t="s">
        <v>917</v>
      </c>
      <c r="C12" s="401">
        <v>0</v>
      </c>
      <c r="D12" s="401">
        <v>0</v>
      </c>
      <c r="E12" s="401">
        <v>0</v>
      </c>
      <c r="F12" s="401">
        <v>0</v>
      </c>
      <c r="G12" s="401">
        <v>0</v>
      </c>
      <c r="H12" s="401">
        <v>0</v>
      </c>
      <c r="I12" s="401">
        <v>0</v>
      </c>
      <c r="J12" s="401">
        <v>0</v>
      </c>
      <c r="K12" s="401">
        <v>0</v>
      </c>
      <c r="L12" s="374">
        <v>0</v>
      </c>
    </row>
    <row r="13" spans="2:12" ht="36" customHeight="1">
      <c r="B13" s="565" t="s">
        <v>918</v>
      </c>
      <c r="C13" s="401">
        <v>0</v>
      </c>
      <c r="D13" s="401">
        <v>0</v>
      </c>
      <c r="E13" s="401">
        <v>0</v>
      </c>
      <c r="F13" s="401">
        <v>0</v>
      </c>
      <c r="G13" s="401">
        <v>0</v>
      </c>
      <c r="H13" s="401">
        <v>0</v>
      </c>
      <c r="I13" s="401">
        <v>0</v>
      </c>
      <c r="J13" s="401">
        <v>0</v>
      </c>
      <c r="K13" s="401">
        <v>0</v>
      </c>
      <c r="L13" s="374">
        <v>0</v>
      </c>
    </row>
    <row r="14" spans="2:12" ht="36" customHeight="1">
      <c r="B14" s="566" t="s">
        <v>919</v>
      </c>
      <c r="C14" s="401">
        <v>44</v>
      </c>
      <c r="D14" s="401">
        <v>0</v>
      </c>
      <c r="E14" s="401">
        <v>0</v>
      </c>
      <c r="F14" s="401">
        <v>0</v>
      </c>
      <c r="G14" s="401">
        <v>0</v>
      </c>
      <c r="H14" s="401">
        <v>0</v>
      </c>
      <c r="I14" s="401">
        <v>0</v>
      </c>
      <c r="J14" s="401">
        <v>0</v>
      </c>
      <c r="K14" s="401">
        <v>0</v>
      </c>
      <c r="L14" s="374">
        <v>0</v>
      </c>
    </row>
    <row r="15" spans="2:12" ht="36" customHeight="1">
      <c r="B15" s="566" t="s">
        <v>920</v>
      </c>
      <c r="C15" s="401">
        <v>61</v>
      </c>
      <c r="D15" s="401">
        <v>0</v>
      </c>
      <c r="E15" s="401">
        <v>0</v>
      </c>
      <c r="F15" s="401">
        <v>0</v>
      </c>
      <c r="G15" s="401">
        <v>0</v>
      </c>
      <c r="H15" s="401">
        <v>0</v>
      </c>
      <c r="I15" s="401">
        <v>0</v>
      </c>
      <c r="J15" s="401">
        <v>0</v>
      </c>
      <c r="K15" s="401">
        <v>0</v>
      </c>
      <c r="L15" s="374">
        <v>0</v>
      </c>
    </row>
    <row r="16" spans="2:12" ht="36" customHeight="1">
      <c r="B16" s="565" t="s">
        <v>921</v>
      </c>
      <c r="C16" s="401">
        <v>13</v>
      </c>
      <c r="D16" s="401">
        <v>0</v>
      </c>
      <c r="E16" s="401">
        <v>0</v>
      </c>
      <c r="F16" s="401">
        <v>0</v>
      </c>
      <c r="G16" s="401">
        <v>0</v>
      </c>
      <c r="H16" s="401">
        <v>0</v>
      </c>
      <c r="I16" s="401">
        <v>0</v>
      </c>
      <c r="J16" s="401">
        <v>0</v>
      </c>
      <c r="K16" s="401">
        <v>0</v>
      </c>
      <c r="L16" s="374">
        <v>0</v>
      </c>
    </row>
    <row r="17" spans="2:16" ht="36" customHeight="1">
      <c r="B17" s="567" t="s">
        <v>922</v>
      </c>
      <c r="C17" s="401">
        <v>0</v>
      </c>
      <c r="D17" s="401">
        <v>0</v>
      </c>
      <c r="E17" s="401">
        <v>0</v>
      </c>
      <c r="F17" s="401">
        <v>0</v>
      </c>
      <c r="G17" s="401">
        <v>0</v>
      </c>
      <c r="H17" s="401">
        <v>0</v>
      </c>
      <c r="I17" s="401">
        <v>0</v>
      </c>
      <c r="J17" s="401">
        <v>0</v>
      </c>
      <c r="K17" s="401">
        <v>0</v>
      </c>
      <c r="L17" s="374">
        <v>0</v>
      </c>
    </row>
    <row r="18" spans="2:16" ht="36" customHeight="1">
      <c r="B18" s="565" t="s">
        <v>923</v>
      </c>
      <c r="C18" s="401">
        <v>33</v>
      </c>
      <c r="D18" s="401">
        <v>0</v>
      </c>
      <c r="E18" s="401">
        <v>0</v>
      </c>
      <c r="F18" s="401">
        <v>0</v>
      </c>
      <c r="G18" s="401">
        <v>0</v>
      </c>
      <c r="H18" s="401">
        <v>0</v>
      </c>
      <c r="I18" s="401">
        <v>0</v>
      </c>
      <c r="J18" s="401">
        <v>0</v>
      </c>
      <c r="K18" s="401">
        <v>0</v>
      </c>
      <c r="L18" s="374">
        <v>0</v>
      </c>
    </row>
    <row r="19" spans="2:16" ht="36" customHeight="1">
      <c r="B19" s="566" t="s">
        <v>924</v>
      </c>
      <c r="C19" s="401">
        <v>77</v>
      </c>
      <c r="D19" s="401">
        <v>0</v>
      </c>
      <c r="E19" s="401">
        <v>0</v>
      </c>
      <c r="F19" s="401">
        <v>0</v>
      </c>
      <c r="G19" s="401">
        <v>0</v>
      </c>
      <c r="H19" s="401">
        <v>0</v>
      </c>
      <c r="I19" s="401">
        <v>0</v>
      </c>
      <c r="J19" s="401">
        <v>0</v>
      </c>
      <c r="K19" s="401">
        <v>0</v>
      </c>
      <c r="L19" s="374">
        <v>0</v>
      </c>
    </row>
    <row r="20" spans="2:16" ht="36" customHeight="1">
      <c r="B20" s="566" t="s">
        <v>925</v>
      </c>
      <c r="C20" s="401">
        <v>176</v>
      </c>
      <c r="D20" s="401">
        <v>0</v>
      </c>
      <c r="E20" s="401">
        <v>0</v>
      </c>
      <c r="F20" s="401">
        <v>0</v>
      </c>
      <c r="G20" s="401">
        <v>0</v>
      </c>
      <c r="H20" s="401">
        <v>0</v>
      </c>
      <c r="I20" s="401">
        <v>0</v>
      </c>
      <c r="J20" s="401">
        <v>0</v>
      </c>
      <c r="K20" s="401">
        <v>0</v>
      </c>
      <c r="L20" s="374">
        <v>0</v>
      </c>
      <c r="O20" s="1307"/>
      <c r="P20" s="1308"/>
    </row>
    <row r="21" spans="2:16" ht="36" customHeight="1">
      <c r="B21" s="565" t="s">
        <v>926</v>
      </c>
      <c r="C21" s="401">
        <v>48</v>
      </c>
      <c r="D21" s="401">
        <v>0</v>
      </c>
      <c r="E21" s="401">
        <v>0</v>
      </c>
      <c r="F21" s="401">
        <v>0</v>
      </c>
      <c r="G21" s="401">
        <v>0</v>
      </c>
      <c r="H21" s="401">
        <v>0</v>
      </c>
      <c r="I21" s="401">
        <v>0</v>
      </c>
      <c r="J21" s="401">
        <v>0</v>
      </c>
      <c r="K21" s="401">
        <v>0</v>
      </c>
      <c r="L21" s="374">
        <v>0</v>
      </c>
      <c r="O21" s="1308"/>
      <c r="P21" s="1308"/>
    </row>
    <row r="22" spans="2:16" ht="36" customHeight="1">
      <c r="B22" s="565" t="s">
        <v>927</v>
      </c>
      <c r="C22" s="401">
        <v>12</v>
      </c>
      <c r="D22" s="401">
        <v>0</v>
      </c>
      <c r="E22" s="401">
        <v>0</v>
      </c>
      <c r="F22" s="401">
        <v>0</v>
      </c>
      <c r="G22" s="401">
        <v>0</v>
      </c>
      <c r="H22" s="401">
        <v>0</v>
      </c>
      <c r="I22" s="401">
        <v>0</v>
      </c>
      <c r="J22" s="401">
        <v>0</v>
      </c>
      <c r="K22" s="401">
        <v>0</v>
      </c>
      <c r="L22" s="374">
        <v>0</v>
      </c>
    </row>
    <row r="23" spans="2:16" ht="36" customHeight="1">
      <c r="B23" s="565" t="s">
        <v>928</v>
      </c>
      <c r="C23" s="401">
        <v>0</v>
      </c>
      <c r="D23" s="401">
        <v>0</v>
      </c>
      <c r="E23" s="401">
        <v>0</v>
      </c>
      <c r="F23" s="401">
        <v>0</v>
      </c>
      <c r="G23" s="401">
        <v>0</v>
      </c>
      <c r="H23" s="401">
        <v>0</v>
      </c>
      <c r="I23" s="401">
        <v>0</v>
      </c>
      <c r="J23" s="401">
        <v>0</v>
      </c>
      <c r="K23" s="401">
        <v>0</v>
      </c>
      <c r="L23" s="374">
        <v>0</v>
      </c>
    </row>
    <row r="24" spans="2:16" ht="36" customHeight="1">
      <c r="B24" s="565" t="s">
        <v>929</v>
      </c>
      <c r="C24" s="401">
        <v>0</v>
      </c>
      <c r="D24" s="401">
        <v>0</v>
      </c>
      <c r="E24" s="401">
        <v>0</v>
      </c>
      <c r="F24" s="401">
        <v>0</v>
      </c>
      <c r="G24" s="401">
        <v>0</v>
      </c>
      <c r="H24" s="401">
        <v>0</v>
      </c>
      <c r="I24" s="401">
        <v>0</v>
      </c>
      <c r="J24" s="401">
        <v>0</v>
      </c>
      <c r="K24" s="401">
        <v>0</v>
      </c>
      <c r="L24" s="374">
        <v>0</v>
      </c>
    </row>
    <row r="25" spans="2:16" ht="36" customHeight="1">
      <c r="B25" s="565" t="s">
        <v>930</v>
      </c>
      <c r="C25" s="401">
        <v>157</v>
      </c>
      <c r="D25" s="401">
        <v>5</v>
      </c>
      <c r="E25" s="401">
        <v>5</v>
      </c>
      <c r="F25" s="401">
        <v>0</v>
      </c>
      <c r="G25" s="401">
        <v>0</v>
      </c>
      <c r="H25" s="401">
        <v>0</v>
      </c>
      <c r="I25" s="401">
        <v>0</v>
      </c>
      <c r="J25" s="401">
        <v>0</v>
      </c>
      <c r="K25" s="401">
        <v>0</v>
      </c>
      <c r="L25" s="374">
        <v>0</v>
      </c>
    </row>
    <row r="26" spans="2:16" ht="36" customHeight="1">
      <c r="B26" s="565" t="s">
        <v>931</v>
      </c>
      <c r="C26" s="401">
        <v>21</v>
      </c>
      <c r="D26" s="401">
        <v>0</v>
      </c>
      <c r="E26" s="401">
        <v>0</v>
      </c>
      <c r="F26" s="401">
        <v>0</v>
      </c>
      <c r="G26" s="401">
        <v>0</v>
      </c>
      <c r="H26" s="401">
        <v>0</v>
      </c>
      <c r="I26" s="401">
        <v>0</v>
      </c>
      <c r="J26" s="401">
        <v>0</v>
      </c>
      <c r="K26" s="401">
        <v>0</v>
      </c>
      <c r="L26" s="374">
        <v>0</v>
      </c>
    </row>
    <row r="27" spans="2:16" ht="36" customHeight="1">
      <c r="B27" s="565" t="s">
        <v>932</v>
      </c>
      <c r="C27" s="401">
        <v>21</v>
      </c>
      <c r="D27" s="401">
        <v>0</v>
      </c>
      <c r="E27" s="401">
        <v>0</v>
      </c>
      <c r="F27" s="401">
        <v>0</v>
      </c>
      <c r="G27" s="401">
        <v>0</v>
      </c>
      <c r="H27" s="401">
        <v>0</v>
      </c>
      <c r="I27" s="401">
        <v>0</v>
      </c>
      <c r="J27" s="401">
        <v>0</v>
      </c>
      <c r="K27" s="401">
        <v>0</v>
      </c>
      <c r="L27" s="374">
        <v>0</v>
      </c>
    </row>
    <row r="28" spans="2:16" ht="36" customHeight="1">
      <c r="B28" s="565" t="s">
        <v>933</v>
      </c>
      <c r="C28" s="401">
        <v>0</v>
      </c>
      <c r="D28" s="401">
        <v>0</v>
      </c>
      <c r="E28" s="401">
        <v>0</v>
      </c>
      <c r="F28" s="401">
        <v>0</v>
      </c>
      <c r="G28" s="401">
        <v>0</v>
      </c>
      <c r="H28" s="401">
        <v>0</v>
      </c>
      <c r="I28" s="401">
        <v>0</v>
      </c>
      <c r="J28" s="401">
        <v>0</v>
      </c>
      <c r="K28" s="401">
        <v>0</v>
      </c>
      <c r="L28" s="374">
        <v>0</v>
      </c>
    </row>
    <row r="29" spans="2:16" ht="36" customHeight="1">
      <c r="B29" s="565" t="s">
        <v>934</v>
      </c>
      <c r="C29" s="401">
        <v>0</v>
      </c>
      <c r="D29" s="401">
        <v>0</v>
      </c>
      <c r="E29" s="401">
        <v>0</v>
      </c>
      <c r="F29" s="401">
        <v>0</v>
      </c>
      <c r="G29" s="401">
        <v>0</v>
      </c>
      <c r="H29" s="401">
        <v>0</v>
      </c>
      <c r="I29" s="401">
        <v>0</v>
      </c>
      <c r="J29" s="401">
        <v>0</v>
      </c>
      <c r="K29" s="401">
        <v>0</v>
      </c>
      <c r="L29" s="374">
        <v>0</v>
      </c>
    </row>
    <row r="30" spans="2:16" ht="36" customHeight="1" thickBot="1">
      <c r="B30" s="31" t="s">
        <v>935</v>
      </c>
      <c r="C30" s="401">
        <v>0</v>
      </c>
      <c r="D30" s="459">
        <v>0</v>
      </c>
      <c r="E30" s="401">
        <v>0</v>
      </c>
      <c r="F30" s="401">
        <v>0</v>
      </c>
      <c r="G30" s="401">
        <v>0</v>
      </c>
      <c r="H30" s="401">
        <v>0</v>
      </c>
      <c r="I30" s="401">
        <v>0</v>
      </c>
      <c r="J30" s="401">
        <v>0</v>
      </c>
      <c r="K30" s="401">
        <v>0</v>
      </c>
      <c r="L30" s="374">
        <v>0</v>
      </c>
    </row>
    <row r="31" spans="2:16" ht="18" customHeight="1">
      <c r="B31" s="9" t="s">
        <v>9</v>
      </c>
      <c r="C31" s="568"/>
      <c r="D31" s="568"/>
      <c r="E31" s="568"/>
      <c r="F31" s="568"/>
      <c r="G31" s="568"/>
      <c r="H31" s="568"/>
      <c r="I31" s="568"/>
      <c r="J31" s="568"/>
      <c r="K31" s="568"/>
      <c r="L31" s="568"/>
    </row>
    <row r="32" spans="2:16" ht="18" customHeight="1">
      <c r="B32" s="9"/>
      <c r="C32" s="10"/>
      <c r="D32" s="10"/>
      <c r="E32" s="10"/>
      <c r="F32" s="10"/>
      <c r="G32" s="10"/>
      <c r="H32" s="10"/>
      <c r="I32" s="10"/>
      <c r="J32" s="10"/>
      <c r="K32" s="10"/>
      <c r="L32" s="10"/>
    </row>
    <row r="33" spans="2:2" ht="18" customHeight="1">
      <c r="B33" s="569"/>
    </row>
  </sheetData>
  <mergeCells count="13">
    <mergeCell ref="J5:J6"/>
    <mergeCell ref="K5:K6"/>
    <mergeCell ref="O20:P21"/>
    <mergeCell ref="K2:L2"/>
    <mergeCell ref="C3:C6"/>
    <mergeCell ref="D3:D6"/>
    <mergeCell ref="E3:K4"/>
    <mergeCell ref="L3:L5"/>
    <mergeCell ref="E5:E6"/>
    <mergeCell ref="F5:F6"/>
    <mergeCell ref="G5:G6"/>
    <mergeCell ref="H5:H6"/>
    <mergeCell ref="I5:I6"/>
  </mergeCells>
  <phoneticPr fontId="3"/>
  <printOptions gridLinesSet="0"/>
  <pageMargins left="0.51181102362204722" right="0.51181102362204722" top="0.55118110236220474" bottom="0.39370078740157483" header="0.51181102362204722" footer="0.51181102362204722"/>
  <pageSetup paperSize="9" scale="64" firstPageNumber="168"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M33"/>
  <sheetViews>
    <sheetView showGridLines="0" zoomScaleNormal="100" zoomScaleSheetLayoutView="80" workbookViewId="0"/>
  </sheetViews>
  <sheetFormatPr defaultColWidth="10.625" defaultRowHeight="18" customHeight="1"/>
  <cols>
    <col min="1" max="1" width="2.625" style="2" customWidth="1"/>
    <col min="2" max="2" width="19.25" style="2" customWidth="1"/>
    <col min="3" max="3" width="9.25" style="2" customWidth="1"/>
    <col min="4" max="4" width="7.25" style="2" customWidth="1"/>
    <col min="5" max="6" width="7.125" style="2" customWidth="1"/>
    <col min="7" max="7" width="9.5" style="2" bestFit="1" customWidth="1"/>
    <col min="8" max="8" width="7.125" style="2" customWidth="1"/>
    <col min="9" max="9" width="9" style="2" bestFit="1" customWidth="1"/>
    <col min="10" max="10" width="8.5" style="2" bestFit="1" customWidth="1"/>
    <col min="11" max="11" width="9" style="2" bestFit="1" customWidth="1"/>
    <col min="12" max="12" width="10.375" style="2" customWidth="1"/>
    <col min="13" max="13" width="9.625" style="2" customWidth="1"/>
    <col min="14" max="14" width="2.625" style="2" customWidth="1"/>
    <col min="15" max="16384" width="10.625" style="2"/>
  </cols>
  <sheetData>
    <row r="1" spans="2:13" ht="18" customHeight="1">
      <c r="B1" s="1" t="s">
        <v>936</v>
      </c>
    </row>
    <row r="2" spans="2:13" ht="18" customHeight="1" thickBot="1">
      <c r="B2" s="3"/>
      <c r="C2" s="3"/>
      <c r="D2" s="3"/>
      <c r="E2" s="3"/>
      <c r="F2" s="3"/>
      <c r="G2" s="4"/>
      <c r="H2" s="3"/>
      <c r="I2" s="4"/>
      <c r="J2" s="4"/>
      <c r="K2" s="3"/>
      <c r="L2" s="842" t="s">
        <v>556</v>
      </c>
      <c r="M2" s="842"/>
    </row>
    <row r="3" spans="2:13" ht="30" customHeight="1">
      <c r="B3" s="5"/>
      <c r="C3" s="1319" t="s">
        <v>937</v>
      </c>
      <c r="D3" s="958"/>
      <c r="E3" s="958"/>
      <c r="F3" s="958"/>
      <c r="G3" s="958"/>
      <c r="H3" s="958"/>
      <c r="I3" s="958"/>
      <c r="J3" s="958"/>
      <c r="K3" s="1320"/>
      <c r="L3" s="906" t="s">
        <v>938</v>
      </c>
      <c r="M3" s="1321"/>
    </row>
    <row r="4" spans="2:13" ht="30" customHeight="1">
      <c r="B4" s="39"/>
      <c r="C4" s="877" t="s">
        <v>939</v>
      </c>
      <c r="D4" s="877" t="s">
        <v>940</v>
      </c>
      <c r="E4" s="983" t="s">
        <v>941</v>
      </c>
      <c r="F4" s="954"/>
      <c r="G4" s="954"/>
      <c r="H4" s="954"/>
      <c r="I4" s="954"/>
      <c r="J4" s="954"/>
      <c r="K4" s="952"/>
      <c r="L4" s="1322"/>
      <c r="M4" s="1323"/>
    </row>
    <row r="5" spans="2:13" ht="30" customHeight="1">
      <c r="B5" s="39"/>
      <c r="C5" s="869"/>
      <c r="D5" s="869"/>
      <c r="E5" s="877" t="s">
        <v>942</v>
      </c>
      <c r="F5" s="877" t="s">
        <v>943</v>
      </c>
      <c r="G5" s="877" t="s">
        <v>944</v>
      </c>
      <c r="H5" s="1305" t="s">
        <v>945</v>
      </c>
      <c r="I5" s="869" t="s">
        <v>946</v>
      </c>
      <c r="J5" s="877" t="s">
        <v>907</v>
      </c>
      <c r="K5" s="1325" t="s">
        <v>912</v>
      </c>
      <c r="L5" s="877" t="s">
        <v>947</v>
      </c>
      <c r="M5" s="1327" t="s">
        <v>948</v>
      </c>
    </row>
    <row r="6" spans="2:13" ht="30" customHeight="1">
      <c r="B6" s="563"/>
      <c r="C6" s="194" t="s">
        <v>913</v>
      </c>
      <c r="D6" s="194"/>
      <c r="E6" s="870"/>
      <c r="F6" s="870"/>
      <c r="G6" s="870"/>
      <c r="H6" s="1324"/>
      <c r="I6" s="933"/>
      <c r="J6" s="933"/>
      <c r="K6" s="933"/>
      <c r="L6" s="1326"/>
      <c r="M6" s="1328"/>
    </row>
    <row r="7" spans="2:13" ht="30" customHeight="1">
      <c r="B7" s="565" t="s">
        <v>36</v>
      </c>
      <c r="C7" s="401">
        <f>SUM(C9:C14)</f>
        <v>14</v>
      </c>
      <c r="D7" s="401">
        <f t="shared" ref="D7:M7" si="0">SUM(D9:D14)</f>
        <v>0</v>
      </c>
      <c r="E7" s="401">
        <f t="shared" si="0"/>
        <v>0</v>
      </c>
      <c r="F7" s="401">
        <f t="shared" si="0"/>
        <v>0</v>
      </c>
      <c r="G7" s="401">
        <f t="shared" si="0"/>
        <v>0</v>
      </c>
      <c r="H7" s="401">
        <f t="shared" si="0"/>
        <v>0</v>
      </c>
      <c r="I7" s="401">
        <f t="shared" si="0"/>
        <v>0</v>
      </c>
      <c r="J7" s="401">
        <f t="shared" si="0"/>
        <v>0</v>
      </c>
      <c r="K7" s="401">
        <f t="shared" si="0"/>
        <v>0</v>
      </c>
      <c r="L7" s="401">
        <f>SUM(L9:L14)</f>
        <v>9</v>
      </c>
      <c r="M7" s="374">
        <f t="shared" si="0"/>
        <v>13</v>
      </c>
    </row>
    <row r="8" spans="2:13" ht="30" customHeight="1">
      <c r="B8" s="565"/>
      <c r="C8" s="401"/>
      <c r="D8" s="401"/>
      <c r="E8" s="570"/>
      <c r="F8" s="570"/>
      <c r="G8" s="571"/>
      <c r="H8" s="570"/>
      <c r="I8" s="570"/>
      <c r="J8" s="570"/>
      <c r="K8" s="570"/>
      <c r="L8" s="401"/>
      <c r="M8" s="374"/>
    </row>
    <row r="9" spans="2:13" ht="30" customHeight="1">
      <c r="B9" s="565" t="s">
        <v>949</v>
      </c>
      <c r="C9" s="403">
        <v>0</v>
      </c>
      <c r="D9" s="403">
        <v>0</v>
      </c>
      <c r="E9" s="403" t="s">
        <v>485</v>
      </c>
      <c r="F9" s="403" t="s">
        <v>485</v>
      </c>
      <c r="G9" s="403">
        <v>0</v>
      </c>
      <c r="H9" s="403">
        <v>0</v>
      </c>
      <c r="I9" s="403">
        <v>0</v>
      </c>
      <c r="J9" s="403" t="s">
        <v>485</v>
      </c>
      <c r="K9" s="403">
        <v>0</v>
      </c>
      <c r="L9" s="403">
        <v>0</v>
      </c>
      <c r="M9" s="404">
        <v>0</v>
      </c>
    </row>
    <row r="10" spans="2:13" ht="30" customHeight="1">
      <c r="B10" s="565" t="s">
        <v>950</v>
      </c>
      <c r="C10" s="403">
        <v>7</v>
      </c>
      <c r="D10" s="403">
        <v>0</v>
      </c>
      <c r="E10" s="403">
        <v>0</v>
      </c>
      <c r="F10" s="403">
        <v>0</v>
      </c>
      <c r="G10" s="403">
        <v>0</v>
      </c>
      <c r="H10" s="403">
        <v>0</v>
      </c>
      <c r="I10" s="403">
        <v>0</v>
      </c>
      <c r="J10" s="403">
        <v>0</v>
      </c>
      <c r="K10" s="403">
        <v>0</v>
      </c>
      <c r="L10" s="403">
        <v>5</v>
      </c>
      <c r="M10" s="404">
        <v>5</v>
      </c>
    </row>
    <row r="11" spans="2:13" ht="30" customHeight="1">
      <c r="B11" s="565" t="s">
        <v>951</v>
      </c>
      <c r="C11" s="403">
        <v>2</v>
      </c>
      <c r="D11" s="403">
        <v>0</v>
      </c>
      <c r="E11" s="403">
        <v>0</v>
      </c>
      <c r="F11" s="403">
        <v>0</v>
      </c>
      <c r="G11" s="403">
        <v>0</v>
      </c>
      <c r="H11" s="403">
        <v>0</v>
      </c>
      <c r="I11" s="403">
        <v>0</v>
      </c>
      <c r="J11" s="403">
        <v>0</v>
      </c>
      <c r="K11" s="403">
        <v>0</v>
      </c>
      <c r="L11" s="403">
        <v>0</v>
      </c>
      <c r="M11" s="404">
        <v>0</v>
      </c>
    </row>
    <row r="12" spans="2:13" ht="30" customHeight="1">
      <c r="B12" s="566" t="s">
        <v>952</v>
      </c>
      <c r="C12" s="403">
        <v>3</v>
      </c>
      <c r="D12" s="403">
        <v>0</v>
      </c>
      <c r="E12" s="403">
        <v>0</v>
      </c>
      <c r="F12" s="403" t="s">
        <v>485</v>
      </c>
      <c r="G12" s="403" t="s">
        <v>485</v>
      </c>
      <c r="H12" s="403">
        <v>0</v>
      </c>
      <c r="I12" s="403">
        <v>0</v>
      </c>
      <c r="J12" s="403">
        <v>0</v>
      </c>
      <c r="K12" s="403">
        <v>0</v>
      </c>
      <c r="L12" s="403">
        <v>2</v>
      </c>
      <c r="M12" s="404">
        <v>6</v>
      </c>
    </row>
    <row r="13" spans="2:13" ht="30" customHeight="1">
      <c r="B13" s="566" t="s">
        <v>953</v>
      </c>
      <c r="C13" s="403">
        <v>2</v>
      </c>
      <c r="D13" s="403">
        <v>0</v>
      </c>
      <c r="E13" s="403">
        <v>0</v>
      </c>
      <c r="F13" s="403" t="s">
        <v>485</v>
      </c>
      <c r="G13" s="403" t="s">
        <v>485</v>
      </c>
      <c r="H13" s="403">
        <v>0</v>
      </c>
      <c r="I13" s="403">
        <v>0</v>
      </c>
      <c r="J13" s="403">
        <v>0</v>
      </c>
      <c r="K13" s="403">
        <v>0</v>
      </c>
      <c r="L13" s="403">
        <v>2</v>
      </c>
      <c r="M13" s="404">
        <v>2</v>
      </c>
    </row>
    <row r="14" spans="2:13" ht="30" customHeight="1" thickBot="1">
      <c r="B14" s="68" t="s">
        <v>954</v>
      </c>
      <c r="C14" s="572">
        <v>0</v>
      </c>
      <c r="D14" s="572">
        <v>0</v>
      </c>
      <c r="E14" s="572">
        <v>0</v>
      </c>
      <c r="F14" s="572">
        <v>0</v>
      </c>
      <c r="G14" s="572">
        <v>0</v>
      </c>
      <c r="H14" s="572">
        <v>0</v>
      </c>
      <c r="I14" s="572">
        <v>0</v>
      </c>
      <c r="J14" s="572">
        <v>0</v>
      </c>
      <c r="K14" s="572">
        <v>0</v>
      </c>
      <c r="L14" s="572">
        <v>0</v>
      </c>
      <c r="M14" s="573">
        <v>0</v>
      </c>
    </row>
    <row r="15" spans="2:13" ht="18" customHeight="1">
      <c r="B15" s="9" t="s">
        <v>9</v>
      </c>
      <c r="C15" s="10"/>
      <c r="D15" s="10"/>
      <c r="E15" s="10"/>
      <c r="F15" s="10"/>
      <c r="G15" s="10"/>
      <c r="H15" s="10"/>
      <c r="I15" s="10"/>
      <c r="J15" s="10"/>
      <c r="K15" s="10"/>
      <c r="L15" s="10"/>
      <c r="M15" s="10"/>
    </row>
    <row r="16" spans="2:13" ht="18" customHeight="1">
      <c r="B16" s="11"/>
    </row>
    <row r="17" spans="2:11" ht="18" customHeight="1">
      <c r="B17" s="11"/>
    </row>
    <row r="18" spans="2:11" ht="18" customHeight="1">
      <c r="B18" s="11"/>
    </row>
    <row r="19" spans="2:11" ht="18" customHeight="1">
      <c r="B19" s="11"/>
    </row>
    <row r="22" spans="2:11" ht="18" customHeight="1">
      <c r="B22" s="1" t="s">
        <v>955</v>
      </c>
    </row>
    <row r="23" spans="2:11" ht="18" customHeight="1" thickBot="1">
      <c r="B23" s="3"/>
      <c r="C23" s="3"/>
      <c r="D23" s="3"/>
      <c r="E23" s="3"/>
      <c r="H23" s="970" t="s">
        <v>556</v>
      </c>
      <c r="I23" s="970"/>
      <c r="J23" s="970"/>
      <c r="K23" s="215"/>
    </row>
    <row r="24" spans="2:11" ht="30" customHeight="1">
      <c r="B24" s="1329"/>
      <c r="C24" s="847" t="s">
        <v>74</v>
      </c>
      <c r="D24" s="1050"/>
      <c r="E24" s="847" t="s">
        <v>956</v>
      </c>
      <c r="F24" s="1050"/>
      <c r="G24" s="1333" t="s">
        <v>957</v>
      </c>
      <c r="H24" s="1207"/>
      <c r="I24" s="1207"/>
      <c r="J24" s="1334"/>
      <c r="K24" s="3"/>
    </row>
    <row r="25" spans="2:11" ht="30" customHeight="1">
      <c r="B25" s="1330"/>
      <c r="C25" s="1051"/>
      <c r="D25" s="1052"/>
      <c r="E25" s="1051"/>
      <c r="F25" s="1052"/>
      <c r="G25" s="877" t="s">
        <v>74</v>
      </c>
      <c r="H25" s="877" t="s">
        <v>958</v>
      </c>
      <c r="I25" s="1305" t="s">
        <v>959</v>
      </c>
      <c r="J25" s="1335" t="s">
        <v>960</v>
      </c>
    </row>
    <row r="26" spans="2:11" ht="30" customHeight="1">
      <c r="B26" s="1331"/>
      <c r="C26" s="1322"/>
      <c r="D26" s="1332"/>
      <c r="E26" s="1322"/>
      <c r="F26" s="1332"/>
      <c r="G26" s="870"/>
      <c r="H26" s="933"/>
      <c r="I26" s="933"/>
      <c r="J26" s="1328"/>
    </row>
    <row r="27" spans="2:11" ht="35.25" customHeight="1">
      <c r="B27" s="565" t="s">
        <v>961</v>
      </c>
      <c r="C27" s="1336">
        <f>SUM(E27:G27)</f>
        <v>0</v>
      </c>
      <c r="D27" s="1337"/>
      <c r="E27" s="1338">
        <v>0</v>
      </c>
      <c r="F27" s="1337"/>
      <c r="G27" s="576">
        <f t="shared" ref="G27:G32" si="1">SUM(H27:J27)</f>
        <v>0</v>
      </c>
      <c r="H27" s="27">
        <v>0</v>
      </c>
      <c r="I27" s="401" t="s">
        <v>962</v>
      </c>
      <c r="J27" s="374" t="s">
        <v>962</v>
      </c>
    </row>
    <row r="28" spans="2:11" ht="35.25" customHeight="1">
      <c r="B28" s="565" t="s">
        <v>950</v>
      </c>
      <c r="C28" s="1336">
        <f>G28</f>
        <v>99860</v>
      </c>
      <c r="D28" s="1337"/>
      <c r="E28" s="1336" t="s">
        <v>485</v>
      </c>
      <c r="F28" s="1337"/>
      <c r="G28" s="577">
        <f t="shared" si="1"/>
        <v>99860</v>
      </c>
      <c r="H28" s="27">
        <v>159</v>
      </c>
      <c r="I28" s="401">
        <v>278</v>
      </c>
      <c r="J28" s="374">
        <v>99423</v>
      </c>
    </row>
    <row r="29" spans="2:11" ht="35.25" customHeight="1">
      <c r="B29" s="565" t="s">
        <v>951</v>
      </c>
      <c r="C29" s="1336">
        <f>G29</f>
        <v>4294</v>
      </c>
      <c r="D29" s="1337"/>
      <c r="E29" s="1336" t="s">
        <v>485</v>
      </c>
      <c r="F29" s="1337"/>
      <c r="G29" s="577">
        <f t="shared" si="1"/>
        <v>4294</v>
      </c>
      <c r="H29" s="27">
        <v>0</v>
      </c>
      <c r="I29" s="401">
        <v>0</v>
      </c>
      <c r="J29" s="374">
        <v>4294</v>
      </c>
    </row>
    <row r="30" spans="2:11" ht="35.25" customHeight="1">
      <c r="B30" s="566" t="s">
        <v>952</v>
      </c>
      <c r="C30" s="1336">
        <f>G30</f>
        <v>8594</v>
      </c>
      <c r="D30" s="1337"/>
      <c r="E30" s="1336" t="s">
        <v>485</v>
      </c>
      <c r="F30" s="1337"/>
      <c r="G30" s="577">
        <f t="shared" si="1"/>
        <v>8594</v>
      </c>
      <c r="H30" s="27">
        <v>0</v>
      </c>
      <c r="I30" s="401">
        <v>0</v>
      </c>
      <c r="J30" s="374">
        <v>8594</v>
      </c>
    </row>
    <row r="31" spans="2:11" ht="35.25" customHeight="1">
      <c r="B31" s="566" t="s">
        <v>953</v>
      </c>
      <c r="C31" s="1336">
        <f>G31</f>
        <v>683</v>
      </c>
      <c r="D31" s="1337"/>
      <c r="E31" s="1336" t="s">
        <v>485</v>
      </c>
      <c r="F31" s="1337"/>
      <c r="G31" s="577">
        <f t="shared" si="1"/>
        <v>683</v>
      </c>
      <c r="H31" s="27">
        <v>0</v>
      </c>
      <c r="I31" s="401">
        <v>0</v>
      </c>
      <c r="J31" s="374">
        <v>683</v>
      </c>
    </row>
    <row r="32" spans="2:11" ht="35.25" customHeight="1" thickBot="1">
      <c r="B32" s="68" t="s">
        <v>954</v>
      </c>
      <c r="C32" s="1339">
        <f>G32</f>
        <v>3568</v>
      </c>
      <c r="D32" s="1340"/>
      <c r="E32" s="1339" t="s">
        <v>485</v>
      </c>
      <c r="F32" s="1340"/>
      <c r="G32" s="579">
        <f t="shared" si="1"/>
        <v>3568</v>
      </c>
      <c r="H32" s="459">
        <v>0</v>
      </c>
      <c r="I32" s="461">
        <v>0</v>
      </c>
      <c r="J32" s="580">
        <v>3568</v>
      </c>
    </row>
    <row r="33" spans="2:13" ht="18" customHeight="1">
      <c r="B33" s="9" t="s">
        <v>9</v>
      </c>
      <c r="C33" s="10"/>
      <c r="D33" s="10"/>
      <c r="E33" s="10"/>
      <c r="F33" s="10"/>
      <c r="G33" s="10"/>
      <c r="H33" s="10"/>
      <c r="I33" s="10"/>
      <c r="J33" s="10"/>
      <c r="K33" s="10"/>
      <c r="L33" s="10"/>
      <c r="M33" s="10"/>
    </row>
  </sheetData>
  <mergeCells count="36">
    <mergeCell ref="C30:D30"/>
    <mergeCell ref="E30:F30"/>
    <mergeCell ref="C31:D31"/>
    <mergeCell ref="E31:F31"/>
    <mergeCell ref="C32:D32"/>
    <mergeCell ref="E32:F32"/>
    <mergeCell ref="C27:D27"/>
    <mergeCell ref="E27:F27"/>
    <mergeCell ref="C28:D28"/>
    <mergeCell ref="E28:F28"/>
    <mergeCell ref="C29:D29"/>
    <mergeCell ref="E29:F29"/>
    <mergeCell ref="B24:B26"/>
    <mergeCell ref="C24:D26"/>
    <mergeCell ref="E24:F26"/>
    <mergeCell ref="G24:J24"/>
    <mergeCell ref="G25:G26"/>
    <mergeCell ref="H25:H26"/>
    <mergeCell ref="I25:I26"/>
    <mergeCell ref="J25:J26"/>
    <mergeCell ref="H23:J23"/>
    <mergeCell ref="L2:M2"/>
    <mergeCell ref="C3:K3"/>
    <mergeCell ref="L3:M4"/>
    <mergeCell ref="C4:C5"/>
    <mergeCell ref="D4:D5"/>
    <mergeCell ref="E4:K4"/>
    <mergeCell ref="E5:E6"/>
    <mergeCell ref="F5:F6"/>
    <mergeCell ref="G5:G6"/>
    <mergeCell ref="H5:H6"/>
    <mergeCell ref="I5:I6"/>
    <mergeCell ref="J5:J6"/>
    <mergeCell ref="K5:K6"/>
    <mergeCell ref="L5:L6"/>
    <mergeCell ref="M5:M6"/>
  </mergeCells>
  <phoneticPr fontId="3"/>
  <printOptions gridLinesSet="0"/>
  <pageMargins left="0.51181102362204722" right="0.51181102362204722" top="0.55118110236220474" bottom="0.39370078740157483" header="0.51181102362204722" footer="0.51181102362204722"/>
  <pageSetup paperSize="9" scale="71" firstPageNumber="168" orientation="portrait"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F65"/>
  <sheetViews>
    <sheetView showGridLines="0" zoomScaleNormal="100" zoomScaleSheetLayoutView="80" workbookViewId="0"/>
  </sheetViews>
  <sheetFormatPr defaultColWidth="10.625" defaultRowHeight="18" customHeight="1"/>
  <cols>
    <col min="1" max="1" width="2.125" style="2" customWidth="1"/>
    <col min="2" max="2" width="3.125" style="2" customWidth="1"/>
    <col min="3" max="3" width="1.625" style="2" customWidth="1"/>
    <col min="4" max="4" width="18.5" style="2" customWidth="1"/>
    <col min="5" max="6" width="6.625" style="2" customWidth="1"/>
    <col min="7" max="7" width="6.875" style="2" bestFit="1" customWidth="1"/>
    <col min="8" max="22" width="6.625" style="2" customWidth="1"/>
    <col min="23" max="23" width="2.625" style="2" customWidth="1"/>
    <col min="24" max="28" width="8.625" style="2" customWidth="1"/>
    <col min="29" max="32" width="7.625" style="2" customWidth="1"/>
    <col min="33" max="256" width="10.625" style="2"/>
    <col min="257" max="257" width="2.125" style="2" customWidth="1"/>
    <col min="258" max="258" width="3.125" style="2" customWidth="1"/>
    <col min="259" max="259" width="1.625" style="2" customWidth="1"/>
    <col min="260" max="260" width="18.5" style="2" customWidth="1"/>
    <col min="261" max="262" width="6.625" style="2" customWidth="1"/>
    <col min="263" max="263" width="6.875" style="2" bestFit="1" customWidth="1"/>
    <col min="264" max="278" width="6.625" style="2" customWidth="1"/>
    <col min="279" max="279" width="2.625" style="2" customWidth="1"/>
    <col min="280" max="284" width="8.625" style="2" customWidth="1"/>
    <col min="285" max="288" width="7.625" style="2" customWidth="1"/>
    <col min="289" max="512" width="10.625" style="2"/>
    <col min="513" max="513" width="2.125" style="2" customWidth="1"/>
    <col min="514" max="514" width="3.125" style="2" customWidth="1"/>
    <col min="515" max="515" width="1.625" style="2" customWidth="1"/>
    <col min="516" max="516" width="18.5" style="2" customWidth="1"/>
    <col min="517" max="518" width="6.625" style="2" customWidth="1"/>
    <col min="519" max="519" width="6.875" style="2" bestFit="1" customWidth="1"/>
    <col min="520" max="534" width="6.625" style="2" customWidth="1"/>
    <col min="535" max="535" width="2.625" style="2" customWidth="1"/>
    <col min="536" max="540" width="8.625" style="2" customWidth="1"/>
    <col min="541" max="544" width="7.625" style="2" customWidth="1"/>
    <col min="545" max="768" width="10.625" style="2"/>
    <col min="769" max="769" width="2.125" style="2" customWidth="1"/>
    <col min="770" max="770" width="3.125" style="2" customWidth="1"/>
    <col min="771" max="771" width="1.625" style="2" customWidth="1"/>
    <col min="772" max="772" width="18.5" style="2" customWidth="1"/>
    <col min="773" max="774" width="6.625" style="2" customWidth="1"/>
    <col min="775" max="775" width="6.875" style="2" bestFit="1" customWidth="1"/>
    <col min="776" max="790" width="6.625" style="2" customWidth="1"/>
    <col min="791" max="791" width="2.625" style="2" customWidth="1"/>
    <col min="792" max="796" width="8.625" style="2" customWidth="1"/>
    <col min="797" max="800" width="7.625" style="2" customWidth="1"/>
    <col min="801" max="1024" width="10.625" style="2"/>
    <col min="1025" max="1025" width="2.125" style="2" customWidth="1"/>
    <col min="1026" max="1026" width="3.125" style="2" customWidth="1"/>
    <col min="1027" max="1027" width="1.625" style="2" customWidth="1"/>
    <col min="1028" max="1028" width="18.5" style="2" customWidth="1"/>
    <col min="1029" max="1030" width="6.625" style="2" customWidth="1"/>
    <col min="1031" max="1031" width="6.875" style="2" bestFit="1" customWidth="1"/>
    <col min="1032" max="1046" width="6.625" style="2" customWidth="1"/>
    <col min="1047" max="1047" width="2.625" style="2" customWidth="1"/>
    <col min="1048" max="1052" width="8.625" style="2" customWidth="1"/>
    <col min="1053" max="1056" width="7.625" style="2" customWidth="1"/>
    <col min="1057" max="1280" width="10.625" style="2"/>
    <col min="1281" max="1281" width="2.125" style="2" customWidth="1"/>
    <col min="1282" max="1282" width="3.125" style="2" customWidth="1"/>
    <col min="1283" max="1283" width="1.625" style="2" customWidth="1"/>
    <col min="1284" max="1284" width="18.5" style="2" customWidth="1"/>
    <col min="1285" max="1286" width="6.625" style="2" customWidth="1"/>
    <col min="1287" max="1287" width="6.875" style="2" bestFit="1" customWidth="1"/>
    <col min="1288" max="1302" width="6.625" style="2" customWidth="1"/>
    <col min="1303" max="1303" width="2.625" style="2" customWidth="1"/>
    <col min="1304" max="1308" width="8.625" style="2" customWidth="1"/>
    <col min="1309" max="1312" width="7.625" style="2" customWidth="1"/>
    <col min="1313" max="1536" width="10.625" style="2"/>
    <col min="1537" max="1537" width="2.125" style="2" customWidth="1"/>
    <col min="1538" max="1538" width="3.125" style="2" customWidth="1"/>
    <col min="1539" max="1539" width="1.625" style="2" customWidth="1"/>
    <col min="1540" max="1540" width="18.5" style="2" customWidth="1"/>
    <col min="1541" max="1542" width="6.625" style="2" customWidth="1"/>
    <col min="1543" max="1543" width="6.875" style="2" bestFit="1" customWidth="1"/>
    <col min="1544" max="1558" width="6.625" style="2" customWidth="1"/>
    <col min="1559" max="1559" width="2.625" style="2" customWidth="1"/>
    <col min="1560" max="1564" width="8.625" style="2" customWidth="1"/>
    <col min="1565" max="1568" width="7.625" style="2" customWidth="1"/>
    <col min="1569" max="1792" width="10.625" style="2"/>
    <col min="1793" max="1793" width="2.125" style="2" customWidth="1"/>
    <col min="1794" max="1794" width="3.125" style="2" customWidth="1"/>
    <col min="1795" max="1795" width="1.625" style="2" customWidth="1"/>
    <col min="1796" max="1796" width="18.5" style="2" customWidth="1"/>
    <col min="1797" max="1798" width="6.625" style="2" customWidth="1"/>
    <col min="1799" max="1799" width="6.875" style="2" bestFit="1" customWidth="1"/>
    <col min="1800" max="1814" width="6.625" style="2" customWidth="1"/>
    <col min="1815" max="1815" width="2.625" style="2" customWidth="1"/>
    <col min="1816" max="1820" width="8.625" style="2" customWidth="1"/>
    <col min="1821" max="1824" width="7.625" style="2" customWidth="1"/>
    <col min="1825" max="2048" width="10.625" style="2"/>
    <col min="2049" max="2049" width="2.125" style="2" customWidth="1"/>
    <col min="2050" max="2050" width="3.125" style="2" customWidth="1"/>
    <col min="2051" max="2051" width="1.625" style="2" customWidth="1"/>
    <col min="2052" max="2052" width="18.5" style="2" customWidth="1"/>
    <col min="2053" max="2054" width="6.625" style="2" customWidth="1"/>
    <col min="2055" max="2055" width="6.875" style="2" bestFit="1" customWidth="1"/>
    <col min="2056" max="2070" width="6.625" style="2" customWidth="1"/>
    <col min="2071" max="2071" width="2.625" style="2" customWidth="1"/>
    <col min="2072" max="2076" width="8.625" style="2" customWidth="1"/>
    <col min="2077" max="2080" width="7.625" style="2" customWidth="1"/>
    <col min="2081" max="2304" width="10.625" style="2"/>
    <col min="2305" max="2305" width="2.125" style="2" customWidth="1"/>
    <col min="2306" max="2306" width="3.125" style="2" customWidth="1"/>
    <col min="2307" max="2307" width="1.625" style="2" customWidth="1"/>
    <col min="2308" max="2308" width="18.5" style="2" customWidth="1"/>
    <col min="2309" max="2310" width="6.625" style="2" customWidth="1"/>
    <col min="2311" max="2311" width="6.875" style="2" bestFit="1" customWidth="1"/>
    <col min="2312" max="2326" width="6.625" style="2" customWidth="1"/>
    <col min="2327" max="2327" width="2.625" style="2" customWidth="1"/>
    <col min="2328" max="2332" width="8.625" style="2" customWidth="1"/>
    <col min="2333" max="2336" width="7.625" style="2" customWidth="1"/>
    <col min="2337" max="2560" width="10.625" style="2"/>
    <col min="2561" max="2561" width="2.125" style="2" customWidth="1"/>
    <col min="2562" max="2562" width="3.125" style="2" customWidth="1"/>
    <col min="2563" max="2563" width="1.625" style="2" customWidth="1"/>
    <col min="2564" max="2564" width="18.5" style="2" customWidth="1"/>
    <col min="2565" max="2566" width="6.625" style="2" customWidth="1"/>
    <col min="2567" max="2567" width="6.875" style="2" bestFit="1" customWidth="1"/>
    <col min="2568" max="2582" width="6.625" style="2" customWidth="1"/>
    <col min="2583" max="2583" width="2.625" style="2" customWidth="1"/>
    <col min="2584" max="2588" width="8.625" style="2" customWidth="1"/>
    <col min="2589" max="2592" width="7.625" style="2" customWidth="1"/>
    <col min="2593" max="2816" width="10.625" style="2"/>
    <col min="2817" max="2817" width="2.125" style="2" customWidth="1"/>
    <col min="2818" max="2818" width="3.125" style="2" customWidth="1"/>
    <col min="2819" max="2819" width="1.625" style="2" customWidth="1"/>
    <col min="2820" max="2820" width="18.5" style="2" customWidth="1"/>
    <col min="2821" max="2822" width="6.625" style="2" customWidth="1"/>
    <col min="2823" max="2823" width="6.875" style="2" bestFit="1" customWidth="1"/>
    <col min="2824" max="2838" width="6.625" style="2" customWidth="1"/>
    <col min="2839" max="2839" width="2.625" style="2" customWidth="1"/>
    <col min="2840" max="2844" width="8.625" style="2" customWidth="1"/>
    <col min="2845" max="2848" width="7.625" style="2" customWidth="1"/>
    <col min="2849" max="3072" width="10.625" style="2"/>
    <col min="3073" max="3073" width="2.125" style="2" customWidth="1"/>
    <col min="3074" max="3074" width="3.125" style="2" customWidth="1"/>
    <col min="3075" max="3075" width="1.625" style="2" customWidth="1"/>
    <col min="3076" max="3076" width="18.5" style="2" customWidth="1"/>
    <col min="3077" max="3078" width="6.625" style="2" customWidth="1"/>
    <col min="3079" max="3079" width="6.875" style="2" bestFit="1" customWidth="1"/>
    <col min="3080" max="3094" width="6.625" style="2" customWidth="1"/>
    <col min="3095" max="3095" width="2.625" style="2" customWidth="1"/>
    <col min="3096" max="3100" width="8.625" style="2" customWidth="1"/>
    <col min="3101" max="3104" width="7.625" style="2" customWidth="1"/>
    <col min="3105" max="3328" width="10.625" style="2"/>
    <col min="3329" max="3329" width="2.125" style="2" customWidth="1"/>
    <col min="3330" max="3330" width="3.125" style="2" customWidth="1"/>
    <col min="3331" max="3331" width="1.625" style="2" customWidth="1"/>
    <col min="3332" max="3332" width="18.5" style="2" customWidth="1"/>
    <col min="3333" max="3334" width="6.625" style="2" customWidth="1"/>
    <col min="3335" max="3335" width="6.875" style="2" bestFit="1" customWidth="1"/>
    <col min="3336" max="3350" width="6.625" style="2" customWidth="1"/>
    <col min="3351" max="3351" width="2.625" style="2" customWidth="1"/>
    <col min="3352" max="3356" width="8.625" style="2" customWidth="1"/>
    <col min="3357" max="3360" width="7.625" style="2" customWidth="1"/>
    <col min="3361" max="3584" width="10.625" style="2"/>
    <col min="3585" max="3585" width="2.125" style="2" customWidth="1"/>
    <col min="3586" max="3586" width="3.125" style="2" customWidth="1"/>
    <col min="3587" max="3587" width="1.625" style="2" customWidth="1"/>
    <col min="3588" max="3588" width="18.5" style="2" customWidth="1"/>
    <col min="3589" max="3590" width="6.625" style="2" customWidth="1"/>
    <col min="3591" max="3591" width="6.875" style="2" bestFit="1" customWidth="1"/>
    <col min="3592" max="3606" width="6.625" style="2" customWidth="1"/>
    <col min="3607" max="3607" width="2.625" style="2" customWidth="1"/>
    <col min="3608" max="3612" width="8.625" style="2" customWidth="1"/>
    <col min="3613" max="3616" width="7.625" style="2" customWidth="1"/>
    <col min="3617" max="3840" width="10.625" style="2"/>
    <col min="3841" max="3841" width="2.125" style="2" customWidth="1"/>
    <col min="3842" max="3842" width="3.125" style="2" customWidth="1"/>
    <col min="3843" max="3843" width="1.625" style="2" customWidth="1"/>
    <col min="3844" max="3844" width="18.5" style="2" customWidth="1"/>
    <col min="3845" max="3846" width="6.625" style="2" customWidth="1"/>
    <col min="3847" max="3847" width="6.875" style="2" bestFit="1" customWidth="1"/>
    <col min="3848" max="3862" width="6.625" style="2" customWidth="1"/>
    <col min="3863" max="3863" width="2.625" style="2" customWidth="1"/>
    <col min="3864" max="3868" width="8.625" style="2" customWidth="1"/>
    <col min="3869" max="3872" width="7.625" style="2" customWidth="1"/>
    <col min="3873" max="4096" width="10.625" style="2"/>
    <col min="4097" max="4097" width="2.125" style="2" customWidth="1"/>
    <col min="4098" max="4098" width="3.125" style="2" customWidth="1"/>
    <col min="4099" max="4099" width="1.625" style="2" customWidth="1"/>
    <col min="4100" max="4100" width="18.5" style="2" customWidth="1"/>
    <col min="4101" max="4102" width="6.625" style="2" customWidth="1"/>
    <col min="4103" max="4103" width="6.875" style="2" bestFit="1" customWidth="1"/>
    <col min="4104" max="4118" width="6.625" style="2" customWidth="1"/>
    <col min="4119" max="4119" width="2.625" style="2" customWidth="1"/>
    <col min="4120" max="4124" width="8.625" style="2" customWidth="1"/>
    <col min="4125" max="4128" width="7.625" style="2" customWidth="1"/>
    <col min="4129" max="4352" width="10.625" style="2"/>
    <col min="4353" max="4353" width="2.125" style="2" customWidth="1"/>
    <col min="4354" max="4354" width="3.125" style="2" customWidth="1"/>
    <col min="4355" max="4355" width="1.625" style="2" customWidth="1"/>
    <col min="4356" max="4356" width="18.5" style="2" customWidth="1"/>
    <col min="4357" max="4358" width="6.625" style="2" customWidth="1"/>
    <col min="4359" max="4359" width="6.875" style="2" bestFit="1" customWidth="1"/>
    <col min="4360" max="4374" width="6.625" style="2" customWidth="1"/>
    <col min="4375" max="4375" width="2.625" style="2" customWidth="1"/>
    <col min="4376" max="4380" width="8.625" style="2" customWidth="1"/>
    <col min="4381" max="4384" width="7.625" style="2" customWidth="1"/>
    <col min="4385" max="4608" width="10.625" style="2"/>
    <col min="4609" max="4609" width="2.125" style="2" customWidth="1"/>
    <col min="4610" max="4610" width="3.125" style="2" customWidth="1"/>
    <col min="4611" max="4611" width="1.625" style="2" customWidth="1"/>
    <col min="4612" max="4612" width="18.5" style="2" customWidth="1"/>
    <col min="4613" max="4614" width="6.625" style="2" customWidth="1"/>
    <col min="4615" max="4615" width="6.875" style="2" bestFit="1" customWidth="1"/>
    <col min="4616" max="4630" width="6.625" style="2" customWidth="1"/>
    <col min="4631" max="4631" width="2.625" style="2" customWidth="1"/>
    <col min="4632" max="4636" width="8.625" style="2" customWidth="1"/>
    <col min="4637" max="4640" width="7.625" style="2" customWidth="1"/>
    <col min="4641" max="4864" width="10.625" style="2"/>
    <col min="4865" max="4865" width="2.125" style="2" customWidth="1"/>
    <col min="4866" max="4866" width="3.125" style="2" customWidth="1"/>
    <col min="4867" max="4867" width="1.625" style="2" customWidth="1"/>
    <col min="4868" max="4868" width="18.5" style="2" customWidth="1"/>
    <col min="4869" max="4870" width="6.625" style="2" customWidth="1"/>
    <col min="4871" max="4871" width="6.875" style="2" bestFit="1" customWidth="1"/>
    <col min="4872" max="4886" width="6.625" style="2" customWidth="1"/>
    <col min="4887" max="4887" width="2.625" style="2" customWidth="1"/>
    <col min="4888" max="4892" width="8.625" style="2" customWidth="1"/>
    <col min="4893" max="4896" width="7.625" style="2" customWidth="1"/>
    <col min="4897" max="5120" width="10.625" style="2"/>
    <col min="5121" max="5121" width="2.125" style="2" customWidth="1"/>
    <col min="5122" max="5122" width="3.125" style="2" customWidth="1"/>
    <col min="5123" max="5123" width="1.625" style="2" customWidth="1"/>
    <col min="5124" max="5124" width="18.5" style="2" customWidth="1"/>
    <col min="5125" max="5126" width="6.625" style="2" customWidth="1"/>
    <col min="5127" max="5127" width="6.875" style="2" bestFit="1" customWidth="1"/>
    <col min="5128" max="5142" width="6.625" style="2" customWidth="1"/>
    <col min="5143" max="5143" width="2.625" style="2" customWidth="1"/>
    <col min="5144" max="5148" width="8.625" style="2" customWidth="1"/>
    <col min="5149" max="5152" width="7.625" style="2" customWidth="1"/>
    <col min="5153" max="5376" width="10.625" style="2"/>
    <col min="5377" max="5377" width="2.125" style="2" customWidth="1"/>
    <col min="5378" max="5378" width="3.125" style="2" customWidth="1"/>
    <col min="5379" max="5379" width="1.625" style="2" customWidth="1"/>
    <col min="5380" max="5380" width="18.5" style="2" customWidth="1"/>
    <col min="5381" max="5382" width="6.625" style="2" customWidth="1"/>
    <col min="5383" max="5383" width="6.875" style="2" bestFit="1" customWidth="1"/>
    <col min="5384" max="5398" width="6.625" style="2" customWidth="1"/>
    <col min="5399" max="5399" width="2.625" style="2" customWidth="1"/>
    <col min="5400" max="5404" width="8.625" style="2" customWidth="1"/>
    <col min="5405" max="5408" width="7.625" style="2" customWidth="1"/>
    <col min="5409" max="5632" width="10.625" style="2"/>
    <col min="5633" max="5633" width="2.125" style="2" customWidth="1"/>
    <col min="5634" max="5634" width="3.125" style="2" customWidth="1"/>
    <col min="5635" max="5635" width="1.625" style="2" customWidth="1"/>
    <col min="5636" max="5636" width="18.5" style="2" customWidth="1"/>
    <col min="5637" max="5638" width="6.625" style="2" customWidth="1"/>
    <col min="5639" max="5639" width="6.875" style="2" bestFit="1" customWidth="1"/>
    <col min="5640" max="5654" width="6.625" style="2" customWidth="1"/>
    <col min="5655" max="5655" width="2.625" style="2" customWidth="1"/>
    <col min="5656" max="5660" width="8.625" style="2" customWidth="1"/>
    <col min="5661" max="5664" width="7.625" style="2" customWidth="1"/>
    <col min="5665" max="5888" width="10.625" style="2"/>
    <col min="5889" max="5889" width="2.125" style="2" customWidth="1"/>
    <col min="5890" max="5890" width="3.125" style="2" customWidth="1"/>
    <col min="5891" max="5891" width="1.625" style="2" customWidth="1"/>
    <col min="5892" max="5892" width="18.5" style="2" customWidth="1"/>
    <col min="5893" max="5894" width="6.625" style="2" customWidth="1"/>
    <col min="5895" max="5895" width="6.875" style="2" bestFit="1" customWidth="1"/>
    <col min="5896" max="5910" width="6.625" style="2" customWidth="1"/>
    <col min="5911" max="5911" width="2.625" style="2" customWidth="1"/>
    <col min="5912" max="5916" width="8.625" style="2" customWidth="1"/>
    <col min="5917" max="5920" width="7.625" style="2" customWidth="1"/>
    <col min="5921" max="6144" width="10.625" style="2"/>
    <col min="6145" max="6145" width="2.125" style="2" customWidth="1"/>
    <col min="6146" max="6146" width="3.125" style="2" customWidth="1"/>
    <col min="6147" max="6147" width="1.625" style="2" customWidth="1"/>
    <col min="6148" max="6148" width="18.5" style="2" customWidth="1"/>
    <col min="6149" max="6150" width="6.625" style="2" customWidth="1"/>
    <col min="6151" max="6151" width="6.875" style="2" bestFit="1" customWidth="1"/>
    <col min="6152" max="6166" width="6.625" style="2" customWidth="1"/>
    <col min="6167" max="6167" width="2.625" style="2" customWidth="1"/>
    <col min="6168" max="6172" width="8.625" style="2" customWidth="1"/>
    <col min="6173" max="6176" width="7.625" style="2" customWidth="1"/>
    <col min="6177" max="6400" width="10.625" style="2"/>
    <col min="6401" max="6401" width="2.125" style="2" customWidth="1"/>
    <col min="6402" max="6402" width="3.125" style="2" customWidth="1"/>
    <col min="6403" max="6403" width="1.625" style="2" customWidth="1"/>
    <col min="6404" max="6404" width="18.5" style="2" customWidth="1"/>
    <col min="6405" max="6406" width="6.625" style="2" customWidth="1"/>
    <col min="6407" max="6407" width="6.875" style="2" bestFit="1" customWidth="1"/>
    <col min="6408" max="6422" width="6.625" style="2" customWidth="1"/>
    <col min="6423" max="6423" width="2.625" style="2" customWidth="1"/>
    <col min="6424" max="6428" width="8.625" style="2" customWidth="1"/>
    <col min="6429" max="6432" width="7.625" style="2" customWidth="1"/>
    <col min="6433" max="6656" width="10.625" style="2"/>
    <col min="6657" max="6657" width="2.125" style="2" customWidth="1"/>
    <col min="6658" max="6658" width="3.125" style="2" customWidth="1"/>
    <col min="6659" max="6659" width="1.625" style="2" customWidth="1"/>
    <col min="6660" max="6660" width="18.5" style="2" customWidth="1"/>
    <col min="6661" max="6662" width="6.625" style="2" customWidth="1"/>
    <col min="6663" max="6663" width="6.875" style="2" bestFit="1" customWidth="1"/>
    <col min="6664" max="6678" width="6.625" style="2" customWidth="1"/>
    <col min="6679" max="6679" width="2.625" style="2" customWidth="1"/>
    <col min="6680" max="6684" width="8.625" style="2" customWidth="1"/>
    <col min="6685" max="6688" width="7.625" style="2" customWidth="1"/>
    <col min="6689" max="6912" width="10.625" style="2"/>
    <col min="6913" max="6913" width="2.125" style="2" customWidth="1"/>
    <col min="6914" max="6914" width="3.125" style="2" customWidth="1"/>
    <col min="6915" max="6915" width="1.625" style="2" customWidth="1"/>
    <col min="6916" max="6916" width="18.5" style="2" customWidth="1"/>
    <col min="6917" max="6918" width="6.625" style="2" customWidth="1"/>
    <col min="6919" max="6919" width="6.875" style="2" bestFit="1" customWidth="1"/>
    <col min="6920" max="6934" width="6.625" style="2" customWidth="1"/>
    <col min="6935" max="6935" width="2.625" style="2" customWidth="1"/>
    <col min="6936" max="6940" width="8.625" style="2" customWidth="1"/>
    <col min="6941" max="6944" width="7.625" style="2" customWidth="1"/>
    <col min="6945" max="7168" width="10.625" style="2"/>
    <col min="7169" max="7169" width="2.125" style="2" customWidth="1"/>
    <col min="7170" max="7170" width="3.125" style="2" customWidth="1"/>
    <col min="7171" max="7171" width="1.625" style="2" customWidth="1"/>
    <col min="7172" max="7172" width="18.5" style="2" customWidth="1"/>
    <col min="7173" max="7174" width="6.625" style="2" customWidth="1"/>
    <col min="7175" max="7175" width="6.875" style="2" bestFit="1" customWidth="1"/>
    <col min="7176" max="7190" width="6.625" style="2" customWidth="1"/>
    <col min="7191" max="7191" width="2.625" style="2" customWidth="1"/>
    <col min="7192" max="7196" width="8.625" style="2" customWidth="1"/>
    <col min="7197" max="7200" width="7.625" style="2" customWidth="1"/>
    <col min="7201" max="7424" width="10.625" style="2"/>
    <col min="7425" max="7425" width="2.125" style="2" customWidth="1"/>
    <col min="7426" max="7426" width="3.125" style="2" customWidth="1"/>
    <col min="7427" max="7427" width="1.625" style="2" customWidth="1"/>
    <col min="7428" max="7428" width="18.5" style="2" customWidth="1"/>
    <col min="7429" max="7430" width="6.625" style="2" customWidth="1"/>
    <col min="7431" max="7431" width="6.875" style="2" bestFit="1" customWidth="1"/>
    <col min="7432" max="7446" width="6.625" style="2" customWidth="1"/>
    <col min="7447" max="7447" width="2.625" style="2" customWidth="1"/>
    <col min="7448" max="7452" width="8.625" style="2" customWidth="1"/>
    <col min="7453" max="7456" width="7.625" style="2" customWidth="1"/>
    <col min="7457" max="7680" width="10.625" style="2"/>
    <col min="7681" max="7681" width="2.125" style="2" customWidth="1"/>
    <col min="7682" max="7682" width="3.125" style="2" customWidth="1"/>
    <col min="7683" max="7683" width="1.625" style="2" customWidth="1"/>
    <col min="7684" max="7684" width="18.5" style="2" customWidth="1"/>
    <col min="7685" max="7686" width="6.625" style="2" customWidth="1"/>
    <col min="7687" max="7687" width="6.875" style="2" bestFit="1" customWidth="1"/>
    <col min="7688" max="7702" width="6.625" style="2" customWidth="1"/>
    <col min="7703" max="7703" width="2.625" style="2" customWidth="1"/>
    <col min="7704" max="7708" width="8.625" style="2" customWidth="1"/>
    <col min="7709" max="7712" width="7.625" style="2" customWidth="1"/>
    <col min="7713" max="7936" width="10.625" style="2"/>
    <col min="7937" max="7937" width="2.125" style="2" customWidth="1"/>
    <col min="7938" max="7938" width="3.125" style="2" customWidth="1"/>
    <col min="7939" max="7939" width="1.625" style="2" customWidth="1"/>
    <col min="7940" max="7940" width="18.5" style="2" customWidth="1"/>
    <col min="7941" max="7942" width="6.625" style="2" customWidth="1"/>
    <col min="7943" max="7943" width="6.875" style="2" bestFit="1" customWidth="1"/>
    <col min="7944" max="7958" width="6.625" style="2" customWidth="1"/>
    <col min="7959" max="7959" width="2.625" style="2" customWidth="1"/>
    <col min="7960" max="7964" width="8.625" style="2" customWidth="1"/>
    <col min="7965" max="7968" width="7.625" style="2" customWidth="1"/>
    <col min="7969" max="8192" width="10.625" style="2"/>
    <col min="8193" max="8193" width="2.125" style="2" customWidth="1"/>
    <col min="8194" max="8194" width="3.125" style="2" customWidth="1"/>
    <col min="8195" max="8195" width="1.625" style="2" customWidth="1"/>
    <col min="8196" max="8196" width="18.5" style="2" customWidth="1"/>
    <col min="8197" max="8198" width="6.625" style="2" customWidth="1"/>
    <col min="8199" max="8199" width="6.875" style="2" bestFit="1" customWidth="1"/>
    <col min="8200" max="8214" width="6.625" style="2" customWidth="1"/>
    <col min="8215" max="8215" width="2.625" style="2" customWidth="1"/>
    <col min="8216" max="8220" width="8.625" style="2" customWidth="1"/>
    <col min="8221" max="8224" width="7.625" style="2" customWidth="1"/>
    <col min="8225" max="8448" width="10.625" style="2"/>
    <col min="8449" max="8449" width="2.125" style="2" customWidth="1"/>
    <col min="8450" max="8450" width="3.125" style="2" customWidth="1"/>
    <col min="8451" max="8451" width="1.625" style="2" customWidth="1"/>
    <col min="8452" max="8452" width="18.5" style="2" customWidth="1"/>
    <col min="8453" max="8454" width="6.625" style="2" customWidth="1"/>
    <col min="8455" max="8455" width="6.875" style="2" bestFit="1" customWidth="1"/>
    <col min="8456" max="8470" width="6.625" style="2" customWidth="1"/>
    <col min="8471" max="8471" width="2.625" style="2" customWidth="1"/>
    <col min="8472" max="8476" width="8.625" style="2" customWidth="1"/>
    <col min="8477" max="8480" width="7.625" style="2" customWidth="1"/>
    <col min="8481" max="8704" width="10.625" style="2"/>
    <col min="8705" max="8705" width="2.125" style="2" customWidth="1"/>
    <col min="8706" max="8706" width="3.125" style="2" customWidth="1"/>
    <col min="8707" max="8707" width="1.625" style="2" customWidth="1"/>
    <col min="8708" max="8708" width="18.5" style="2" customWidth="1"/>
    <col min="8709" max="8710" width="6.625" style="2" customWidth="1"/>
    <col min="8711" max="8711" width="6.875" style="2" bestFit="1" customWidth="1"/>
    <col min="8712" max="8726" width="6.625" style="2" customWidth="1"/>
    <col min="8727" max="8727" width="2.625" style="2" customWidth="1"/>
    <col min="8728" max="8732" width="8.625" style="2" customWidth="1"/>
    <col min="8733" max="8736" width="7.625" style="2" customWidth="1"/>
    <col min="8737" max="8960" width="10.625" style="2"/>
    <col min="8961" max="8961" width="2.125" style="2" customWidth="1"/>
    <col min="8962" max="8962" width="3.125" style="2" customWidth="1"/>
    <col min="8963" max="8963" width="1.625" style="2" customWidth="1"/>
    <col min="8964" max="8964" width="18.5" style="2" customWidth="1"/>
    <col min="8965" max="8966" width="6.625" style="2" customWidth="1"/>
    <col min="8967" max="8967" width="6.875" style="2" bestFit="1" customWidth="1"/>
    <col min="8968" max="8982" width="6.625" style="2" customWidth="1"/>
    <col min="8983" max="8983" width="2.625" style="2" customWidth="1"/>
    <col min="8984" max="8988" width="8.625" style="2" customWidth="1"/>
    <col min="8989" max="8992" width="7.625" style="2" customWidth="1"/>
    <col min="8993" max="9216" width="10.625" style="2"/>
    <col min="9217" max="9217" width="2.125" style="2" customWidth="1"/>
    <col min="9218" max="9218" width="3.125" style="2" customWidth="1"/>
    <col min="9219" max="9219" width="1.625" style="2" customWidth="1"/>
    <col min="9220" max="9220" width="18.5" style="2" customWidth="1"/>
    <col min="9221" max="9222" width="6.625" style="2" customWidth="1"/>
    <col min="9223" max="9223" width="6.875" style="2" bestFit="1" customWidth="1"/>
    <col min="9224" max="9238" width="6.625" style="2" customWidth="1"/>
    <col min="9239" max="9239" width="2.625" style="2" customWidth="1"/>
    <col min="9240" max="9244" width="8.625" style="2" customWidth="1"/>
    <col min="9245" max="9248" width="7.625" style="2" customWidth="1"/>
    <col min="9249" max="9472" width="10.625" style="2"/>
    <col min="9473" max="9473" width="2.125" style="2" customWidth="1"/>
    <col min="9474" max="9474" width="3.125" style="2" customWidth="1"/>
    <col min="9475" max="9475" width="1.625" style="2" customWidth="1"/>
    <col min="9476" max="9476" width="18.5" style="2" customWidth="1"/>
    <col min="9477" max="9478" width="6.625" style="2" customWidth="1"/>
    <col min="9479" max="9479" width="6.875" style="2" bestFit="1" customWidth="1"/>
    <col min="9480" max="9494" width="6.625" style="2" customWidth="1"/>
    <col min="9495" max="9495" width="2.625" style="2" customWidth="1"/>
    <col min="9496" max="9500" width="8.625" style="2" customWidth="1"/>
    <col min="9501" max="9504" width="7.625" style="2" customWidth="1"/>
    <col min="9505" max="9728" width="10.625" style="2"/>
    <col min="9729" max="9729" width="2.125" style="2" customWidth="1"/>
    <col min="9730" max="9730" width="3.125" style="2" customWidth="1"/>
    <col min="9731" max="9731" width="1.625" style="2" customWidth="1"/>
    <col min="9732" max="9732" width="18.5" style="2" customWidth="1"/>
    <col min="9733" max="9734" width="6.625" style="2" customWidth="1"/>
    <col min="9735" max="9735" width="6.875" style="2" bestFit="1" customWidth="1"/>
    <col min="9736" max="9750" width="6.625" style="2" customWidth="1"/>
    <col min="9751" max="9751" width="2.625" style="2" customWidth="1"/>
    <col min="9752" max="9756" width="8.625" style="2" customWidth="1"/>
    <col min="9757" max="9760" width="7.625" style="2" customWidth="1"/>
    <col min="9761" max="9984" width="10.625" style="2"/>
    <col min="9985" max="9985" width="2.125" style="2" customWidth="1"/>
    <col min="9986" max="9986" width="3.125" style="2" customWidth="1"/>
    <col min="9987" max="9987" width="1.625" style="2" customWidth="1"/>
    <col min="9988" max="9988" width="18.5" style="2" customWidth="1"/>
    <col min="9989" max="9990" width="6.625" style="2" customWidth="1"/>
    <col min="9991" max="9991" width="6.875" style="2" bestFit="1" customWidth="1"/>
    <col min="9992" max="10006" width="6.625" style="2" customWidth="1"/>
    <col min="10007" max="10007" width="2.625" style="2" customWidth="1"/>
    <col min="10008" max="10012" width="8.625" style="2" customWidth="1"/>
    <col min="10013" max="10016" width="7.625" style="2" customWidth="1"/>
    <col min="10017" max="10240" width="10.625" style="2"/>
    <col min="10241" max="10241" width="2.125" style="2" customWidth="1"/>
    <col min="10242" max="10242" width="3.125" style="2" customWidth="1"/>
    <col min="10243" max="10243" width="1.625" style="2" customWidth="1"/>
    <col min="10244" max="10244" width="18.5" style="2" customWidth="1"/>
    <col min="10245" max="10246" width="6.625" style="2" customWidth="1"/>
    <col min="10247" max="10247" width="6.875" style="2" bestFit="1" customWidth="1"/>
    <col min="10248" max="10262" width="6.625" style="2" customWidth="1"/>
    <col min="10263" max="10263" width="2.625" style="2" customWidth="1"/>
    <col min="10264" max="10268" width="8.625" style="2" customWidth="1"/>
    <col min="10269" max="10272" width="7.625" style="2" customWidth="1"/>
    <col min="10273" max="10496" width="10.625" style="2"/>
    <col min="10497" max="10497" width="2.125" style="2" customWidth="1"/>
    <col min="10498" max="10498" width="3.125" style="2" customWidth="1"/>
    <col min="10499" max="10499" width="1.625" style="2" customWidth="1"/>
    <col min="10500" max="10500" width="18.5" style="2" customWidth="1"/>
    <col min="10501" max="10502" width="6.625" style="2" customWidth="1"/>
    <col min="10503" max="10503" width="6.875" style="2" bestFit="1" customWidth="1"/>
    <col min="10504" max="10518" width="6.625" style="2" customWidth="1"/>
    <col min="10519" max="10519" width="2.625" style="2" customWidth="1"/>
    <col min="10520" max="10524" width="8.625" style="2" customWidth="1"/>
    <col min="10525" max="10528" width="7.625" style="2" customWidth="1"/>
    <col min="10529" max="10752" width="10.625" style="2"/>
    <col min="10753" max="10753" width="2.125" style="2" customWidth="1"/>
    <col min="10754" max="10754" width="3.125" style="2" customWidth="1"/>
    <col min="10755" max="10755" width="1.625" style="2" customWidth="1"/>
    <col min="10756" max="10756" width="18.5" style="2" customWidth="1"/>
    <col min="10757" max="10758" width="6.625" style="2" customWidth="1"/>
    <col min="10759" max="10759" width="6.875" style="2" bestFit="1" customWidth="1"/>
    <col min="10760" max="10774" width="6.625" style="2" customWidth="1"/>
    <col min="10775" max="10775" width="2.625" style="2" customWidth="1"/>
    <col min="10776" max="10780" width="8.625" style="2" customWidth="1"/>
    <col min="10781" max="10784" width="7.625" style="2" customWidth="1"/>
    <col min="10785" max="11008" width="10.625" style="2"/>
    <col min="11009" max="11009" width="2.125" style="2" customWidth="1"/>
    <col min="11010" max="11010" width="3.125" style="2" customWidth="1"/>
    <col min="11011" max="11011" width="1.625" style="2" customWidth="1"/>
    <col min="11012" max="11012" width="18.5" style="2" customWidth="1"/>
    <col min="11013" max="11014" width="6.625" style="2" customWidth="1"/>
    <col min="11015" max="11015" width="6.875" style="2" bestFit="1" customWidth="1"/>
    <col min="11016" max="11030" width="6.625" style="2" customWidth="1"/>
    <col min="11031" max="11031" width="2.625" style="2" customWidth="1"/>
    <col min="11032" max="11036" width="8.625" style="2" customWidth="1"/>
    <col min="11037" max="11040" width="7.625" style="2" customWidth="1"/>
    <col min="11041" max="11264" width="10.625" style="2"/>
    <col min="11265" max="11265" width="2.125" style="2" customWidth="1"/>
    <col min="11266" max="11266" width="3.125" style="2" customWidth="1"/>
    <col min="11267" max="11267" width="1.625" style="2" customWidth="1"/>
    <col min="11268" max="11268" width="18.5" style="2" customWidth="1"/>
    <col min="11269" max="11270" width="6.625" style="2" customWidth="1"/>
    <col min="11271" max="11271" width="6.875" style="2" bestFit="1" customWidth="1"/>
    <col min="11272" max="11286" width="6.625" style="2" customWidth="1"/>
    <col min="11287" max="11287" width="2.625" style="2" customWidth="1"/>
    <col min="11288" max="11292" width="8.625" style="2" customWidth="1"/>
    <col min="11293" max="11296" width="7.625" style="2" customWidth="1"/>
    <col min="11297" max="11520" width="10.625" style="2"/>
    <col min="11521" max="11521" width="2.125" style="2" customWidth="1"/>
    <col min="11522" max="11522" width="3.125" style="2" customWidth="1"/>
    <col min="11523" max="11523" width="1.625" style="2" customWidth="1"/>
    <col min="11524" max="11524" width="18.5" style="2" customWidth="1"/>
    <col min="11525" max="11526" width="6.625" style="2" customWidth="1"/>
    <col min="11527" max="11527" width="6.875" style="2" bestFit="1" customWidth="1"/>
    <col min="11528" max="11542" width="6.625" style="2" customWidth="1"/>
    <col min="11543" max="11543" width="2.625" style="2" customWidth="1"/>
    <col min="11544" max="11548" width="8.625" style="2" customWidth="1"/>
    <col min="11549" max="11552" width="7.625" style="2" customWidth="1"/>
    <col min="11553" max="11776" width="10.625" style="2"/>
    <col min="11777" max="11777" width="2.125" style="2" customWidth="1"/>
    <col min="11778" max="11778" width="3.125" style="2" customWidth="1"/>
    <col min="11779" max="11779" width="1.625" style="2" customWidth="1"/>
    <col min="11780" max="11780" width="18.5" style="2" customWidth="1"/>
    <col min="11781" max="11782" width="6.625" style="2" customWidth="1"/>
    <col min="11783" max="11783" width="6.875" style="2" bestFit="1" customWidth="1"/>
    <col min="11784" max="11798" width="6.625" style="2" customWidth="1"/>
    <col min="11799" max="11799" width="2.625" style="2" customWidth="1"/>
    <col min="11800" max="11804" width="8.625" style="2" customWidth="1"/>
    <col min="11805" max="11808" width="7.625" style="2" customWidth="1"/>
    <col min="11809" max="12032" width="10.625" style="2"/>
    <col min="12033" max="12033" width="2.125" style="2" customWidth="1"/>
    <col min="12034" max="12034" width="3.125" style="2" customWidth="1"/>
    <col min="12035" max="12035" width="1.625" style="2" customWidth="1"/>
    <col min="12036" max="12036" width="18.5" style="2" customWidth="1"/>
    <col min="12037" max="12038" width="6.625" style="2" customWidth="1"/>
    <col min="12039" max="12039" width="6.875" style="2" bestFit="1" customWidth="1"/>
    <col min="12040" max="12054" width="6.625" style="2" customWidth="1"/>
    <col min="12055" max="12055" width="2.625" style="2" customWidth="1"/>
    <col min="12056" max="12060" width="8.625" style="2" customWidth="1"/>
    <col min="12061" max="12064" width="7.625" style="2" customWidth="1"/>
    <col min="12065" max="12288" width="10.625" style="2"/>
    <col min="12289" max="12289" width="2.125" style="2" customWidth="1"/>
    <col min="12290" max="12290" width="3.125" style="2" customWidth="1"/>
    <col min="12291" max="12291" width="1.625" style="2" customWidth="1"/>
    <col min="12292" max="12292" width="18.5" style="2" customWidth="1"/>
    <col min="12293" max="12294" width="6.625" style="2" customWidth="1"/>
    <col min="12295" max="12295" width="6.875" style="2" bestFit="1" customWidth="1"/>
    <col min="12296" max="12310" width="6.625" style="2" customWidth="1"/>
    <col min="12311" max="12311" width="2.625" style="2" customWidth="1"/>
    <col min="12312" max="12316" width="8.625" style="2" customWidth="1"/>
    <col min="12317" max="12320" width="7.625" style="2" customWidth="1"/>
    <col min="12321" max="12544" width="10.625" style="2"/>
    <col min="12545" max="12545" width="2.125" style="2" customWidth="1"/>
    <col min="12546" max="12546" width="3.125" style="2" customWidth="1"/>
    <col min="12547" max="12547" width="1.625" style="2" customWidth="1"/>
    <col min="12548" max="12548" width="18.5" style="2" customWidth="1"/>
    <col min="12549" max="12550" width="6.625" style="2" customWidth="1"/>
    <col min="12551" max="12551" width="6.875" style="2" bestFit="1" customWidth="1"/>
    <col min="12552" max="12566" width="6.625" style="2" customWidth="1"/>
    <col min="12567" max="12567" width="2.625" style="2" customWidth="1"/>
    <col min="12568" max="12572" width="8.625" style="2" customWidth="1"/>
    <col min="12573" max="12576" width="7.625" style="2" customWidth="1"/>
    <col min="12577" max="12800" width="10.625" style="2"/>
    <col min="12801" max="12801" width="2.125" style="2" customWidth="1"/>
    <col min="12802" max="12802" width="3.125" style="2" customWidth="1"/>
    <col min="12803" max="12803" width="1.625" style="2" customWidth="1"/>
    <col min="12804" max="12804" width="18.5" style="2" customWidth="1"/>
    <col min="12805" max="12806" width="6.625" style="2" customWidth="1"/>
    <col min="12807" max="12807" width="6.875" style="2" bestFit="1" customWidth="1"/>
    <col min="12808" max="12822" width="6.625" style="2" customWidth="1"/>
    <col min="12823" max="12823" width="2.625" style="2" customWidth="1"/>
    <col min="12824" max="12828" width="8.625" style="2" customWidth="1"/>
    <col min="12829" max="12832" width="7.625" style="2" customWidth="1"/>
    <col min="12833" max="13056" width="10.625" style="2"/>
    <col min="13057" max="13057" width="2.125" style="2" customWidth="1"/>
    <col min="13058" max="13058" width="3.125" style="2" customWidth="1"/>
    <col min="13059" max="13059" width="1.625" style="2" customWidth="1"/>
    <col min="13060" max="13060" width="18.5" style="2" customWidth="1"/>
    <col min="13061" max="13062" width="6.625" style="2" customWidth="1"/>
    <col min="13063" max="13063" width="6.875" style="2" bestFit="1" customWidth="1"/>
    <col min="13064" max="13078" width="6.625" style="2" customWidth="1"/>
    <col min="13079" max="13079" width="2.625" style="2" customWidth="1"/>
    <col min="13080" max="13084" width="8.625" style="2" customWidth="1"/>
    <col min="13085" max="13088" width="7.625" style="2" customWidth="1"/>
    <col min="13089" max="13312" width="10.625" style="2"/>
    <col min="13313" max="13313" width="2.125" style="2" customWidth="1"/>
    <col min="13314" max="13314" width="3.125" style="2" customWidth="1"/>
    <col min="13315" max="13315" width="1.625" style="2" customWidth="1"/>
    <col min="13316" max="13316" width="18.5" style="2" customWidth="1"/>
    <col min="13317" max="13318" width="6.625" style="2" customWidth="1"/>
    <col min="13319" max="13319" width="6.875" style="2" bestFit="1" customWidth="1"/>
    <col min="13320" max="13334" width="6.625" style="2" customWidth="1"/>
    <col min="13335" max="13335" width="2.625" style="2" customWidth="1"/>
    <col min="13336" max="13340" width="8.625" style="2" customWidth="1"/>
    <col min="13341" max="13344" width="7.625" style="2" customWidth="1"/>
    <col min="13345" max="13568" width="10.625" style="2"/>
    <col min="13569" max="13569" width="2.125" style="2" customWidth="1"/>
    <col min="13570" max="13570" width="3.125" style="2" customWidth="1"/>
    <col min="13571" max="13571" width="1.625" style="2" customWidth="1"/>
    <col min="13572" max="13572" width="18.5" style="2" customWidth="1"/>
    <col min="13573" max="13574" width="6.625" style="2" customWidth="1"/>
    <col min="13575" max="13575" width="6.875" style="2" bestFit="1" customWidth="1"/>
    <col min="13576" max="13590" width="6.625" style="2" customWidth="1"/>
    <col min="13591" max="13591" width="2.625" style="2" customWidth="1"/>
    <col min="13592" max="13596" width="8.625" style="2" customWidth="1"/>
    <col min="13597" max="13600" width="7.625" style="2" customWidth="1"/>
    <col min="13601" max="13824" width="10.625" style="2"/>
    <col min="13825" max="13825" width="2.125" style="2" customWidth="1"/>
    <col min="13826" max="13826" width="3.125" style="2" customWidth="1"/>
    <col min="13827" max="13827" width="1.625" style="2" customWidth="1"/>
    <col min="13828" max="13828" width="18.5" style="2" customWidth="1"/>
    <col min="13829" max="13830" width="6.625" style="2" customWidth="1"/>
    <col min="13831" max="13831" width="6.875" style="2" bestFit="1" customWidth="1"/>
    <col min="13832" max="13846" width="6.625" style="2" customWidth="1"/>
    <col min="13847" max="13847" width="2.625" style="2" customWidth="1"/>
    <col min="13848" max="13852" width="8.625" style="2" customWidth="1"/>
    <col min="13853" max="13856" width="7.625" style="2" customWidth="1"/>
    <col min="13857" max="14080" width="10.625" style="2"/>
    <col min="14081" max="14081" width="2.125" style="2" customWidth="1"/>
    <col min="14082" max="14082" width="3.125" style="2" customWidth="1"/>
    <col min="14083" max="14083" width="1.625" style="2" customWidth="1"/>
    <col min="14084" max="14084" width="18.5" style="2" customWidth="1"/>
    <col min="14085" max="14086" width="6.625" style="2" customWidth="1"/>
    <col min="14087" max="14087" width="6.875" style="2" bestFit="1" customWidth="1"/>
    <col min="14088" max="14102" width="6.625" style="2" customWidth="1"/>
    <col min="14103" max="14103" width="2.625" style="2" customWidth="1"/>
    <col min="14104" max="14108" width="8.625" style="2" customWidth="1"/>
    <col min="14109" max="14112" width="7.625" style="2" customWidth="1"/>
    <col min="14113" max="14336" width="10.625" style="2"/>
    <col min="14337" max="14337" width="2.125" style="2" customWidth="1"/>
    <col min="14338" max="14338" width="3.125" style="2" customWidth="1"/>
    <col min="14339" max="14339" width="1.625" style="2" customWidth="1"/>
    <col min="14340" max="14340" width="18.5" style="2" customWidth="1"/>
    <col min="14341" max="14342" width="6.625" style="2" customWidth="1"/>
    <col min="14343" max="14343" width="6.875" style="2" bestFit="1" customWidth="1"/>
    <col min="14344" max="14358" width="6.625" style="2" customWidth="1"/>
    <col min="14359" max="14359" width="2.625" style="2" customWidth="1"/>
    <col min="14360" max="14364" width="8.625" style="2" customWidth="1"/>
    <col min="14365" max="14368" width="7.625" style="2" customWidth="1"/>
    <col min="14369" max="14592" width="10.625" style="2"/>
    <col min="14593" max="14593" width="2.125" style="2" customWidth="1"/>
    <col min="14594" max="14594" width="3.125" style="2" customWidth="1"/>
    <col min="14595" max="14595" width="1.625" style="2" customWidth="1"/>
    <col min="14596" max="14596" width="18.5" style="2" customWidth="1"/>
    <col min="14597" max="14598" width="6.625" style="2" customWidth="1"/>
    <col min="14599" max="14599" width="6.875" style="2" bestFit="1" customWidth="1"/>
    <col min="14600" max="14614" width="6.625" style="2" customWidth="1"/>
    <col min="14615" max="14615" width="2.625" style="2" customWidth="1"/>
    <col min="14616" max="14620" width="8.625" style="2" customWidth="1"/>
    <col min="14621" max="14624" width="7.625" style="2" customWidth="1"/>
    <col min="14625" max="14848" width="10.625" style="2"/>
    <col min="14849" max="14849" width="2.125" style="2" customWidth="1"/>
    <col min="14850" max="14850" width="3.125" style="2" customWidth="1"/>
    <col min="14851" max="14851" width="1.625" style="2" customWidth="1"/>
    <col min="14852" max="14852" width="18.5" style="2" customWidth="1"/>
    <col min="14853" max="14854" width="6.625" style="2" customWidth="1"/>
    <col min="14855" max="14855" width="6.875" style="2" bestFit="1" customWidth="1"/>
    <col min="14856" max="14870" width="6.625" style="2" customWidth="1"/>
    <col min="14871" max="14871" width="2.625" style="2" customWidth="1"/>
    <col min="14872" max="14876" width="8.625" style="2" customWidth="1"/>
    <col min="14877" max="14880" width="7.625" style="2" customWidth="1"/>
    <col min="14881" max="15104" width="10.625" style="2"/>
    <col min="15105" max="15105" width="2.125" style="2" customWidth="1"/>
    <col min="15106" max="15106" width="3.125" style="2" customWidth="1"/>
    <col min="15107" max="15107" width="1.625" style="2" customWidth="1"/>
    <col min="15108" max="15108" width="18.5" style="2" customWidth="1"/>
    <col min="15109" max="15110" width="6.625" style="2" customWidth="1"/>
    <col min="15111" max="15111" width="6.875" style="2" bestFit="1" customWidth="1"/>
    <col min="15112" max="15126" width="6.625" style="2" customWidth="1"/>
    <col min="15127" max="15127" width="2.625" style="2" customWidth="1"/>
    <col min="15128" max="15132" width="8.625" style="2" customWidth="1"/>
    <col min="15133" max="15136" width="7.625" style="2" customWidth="1"/>
    <col min="15137" max="15360" width="10.625" style="2"/>
    <col min="15361" max="15361" width="2.125" style="2" customWidth="1"/>
    <col min="15362" max="15362" width="3.125" style="2" customWidth="1"/>
    <col min="15363" max="15363" width="1.625" style="2" customWidth="1"/>
    <col min="15364" max="15364" width="18.5" style="2" customWidth="1"/>
    <col min="15365" max="15366" width="6.625" style="2" customWidth="1"/>
    <col min="15367" max="15367" width="6.875" style="2" bestFit="1" customWidth="1"/>
    <col min="15368" max="15382" width="6.625" style="2" customWidth="1"/>
    <col min="15383" max="15383" width="2.625" style="2" customWidth="1"/>
    <col min="15384" max="15388" width="8.625" style="2" customWidth="1"/>
    <col min="15389" max="15392" width="7.625" style="2" customWidth="1"/>
    <col min="15393" max="15616" width="10.625" style="2"/>
    <col min="15617" max="15617" width="2.125" style="2" customWidth="1"/>
    <col min="15618" max="15618" width="3.125" style="2" customWidth="1"/>
    <col min="15619" max="15619" width="1.625" style="2" customWidth="1"/>
    <col min="15620" max="15620" width="18.5" style="2" customWidth="1"/>
    <col min="15621" max="15622" width="6.625" style="2" customWidth="1"/>
    <col min="15623" max="15623" width="6.875" style="2" bestFit="1" customWidth="1"/>
    <col min="15624" max="15638" width="6.625" style="2" customWidth="1"/>
    <col min="15639" max="15639" width="2.625" style="2" customWidth="1"/>
    <col min="15640" max="15644" width="8.625" style="2" customWidth="1"/>
    <col min="15645" max="15648" width="7.625" style="2" customWidth="1"/>
    <col min="15649" max="15872" width="10.625" style="2"/>
    <col min="15873" max="15873" width="2.125" style="2" customWidth="1"/>
    <col min="15874" max="15874" width="3.125" style="2" customWidth="1"/>
    <col min="15875" max="15875" width="1.625" style="2" customWidth="1"/>
    <col min="15876" max="15876" width="18.5" style="2" customWidth="1"/>
    <col min="15877" max="15878" width="6.625" style="2" customWidth="1"/>
    <col min="15879" max="15879" width="6.875" style="2" bestFit="1" customWidth="1"/>
    <col min="15880" max="15894" width="6.625" style="2" customWidth="1"/>
    <col min="15895" max="15895" width="2.625" style="2" customWidth="1"/>
    <col min="15896" max="15900" width="8.625" style="2" customWidth="1"/>
    <col min="15901" max="15904" width="7.625" style="2" customWidth="1"/>
    <col min="15905" max="16128" width="10.625" style="2"/>
    <col min="16129" max="16129" width="2.125" style="2" customWidth="1"/>
    <col min="16130" max="16130" width="3.125" style="2" customWidth="1"/>
    <col min="16131" max="16131" width="1.625" style="2" customWidth="1"/>
    <col min="16132" max="16132" width="18.5" style="2" customWidth="1"/>
    <col min="16133" max="16134" width="6.625" style="2" customWidth="1"/>
    <col min="16135" max="16135" width="6.875" style="2" bestFit="1" customWidth="1"/>
    <col min="16136" max="16150" width="6.625" style="2" customWidth="1"/>
    <col min="16151" max="16151" width="2.625" style="2" customWidth="1"/>
    <col min="16152" max="16156" width="8.625" style="2" customWidth="1"/>
    <col min="16157" max="16160" width="7.625" style="2" customWidth="1"/>
    <col min="16161" max="16384" width="10.625" style="2"/>
  </cols>
  <sheetData>
    <row r="1" spans="1:32" ht="18" customHeight="1">
      <c r="B1" s="815" t="s">
        <v>963</v>
      </c>
      <c r="D1" s="4"/>
      <c r="E1" s="3"/>
      <c r="F1" s="3"/>
      <c r="G1" s="3"/>
      <c r="H1" s="3"/>
      <c r="I1" s="3"/>
      <c r="J1" s="3"/>
      <c r="K1" s="3"/>
      <c r="L1" s="3"/>
      <c r="M1" s="3"/>
      <c r="N1" s="3"/>
      <c r="O1" s="3"/>
      <c r="P1" s="3"/>
      <c r="Q1" s="3"/>
      <c r="R1" s="3"/>
      <c r="S1" s="3"/>
      <c r="T1" s="3"/>
      <c r="U1" s="3"/>
      <c r="V1" s="3"/>
      <c r="W1" s="3"/>
      <c r="X1" s="3"/>
      <c r="Y1" s="3"/>
      <c r="Z1" s="3"/>
      <c r="AA1" s="3"/>
      <c r="AB1" s="3"/>
      <c r="AC1" s="3"/>
      <c r="AD1" s="3"/>
      <c r="AE1" s="3"/>
      <c r="AF1" s="3"/>
    </row>
    <row r="2" spans="1:32" ht="18" customHeight="1" thickBot="1">
      <c r="D2" s="4"/>
      <c r="E2" s="3"/>
      <c r="F2" s="3"/>
      <c r="G2" s="3"/>
      <c r="H2" s="3"/>
      <c r="I2" s="3"/>
      <c r="J2" s="3"/>
      <c r="K2" s="970" t="s">
        <v>1526</v>
      </c>
      <c r="L2" s="970"/>
      <c r="M2" s="970"/>
      <c r="N2" s="970"/>
      <c r="O2" s="3"/>
      <c r="P2" s="3"/>
      <c r="Q2" s="3"/>
      <c r="R2" s="3"/>
      <c r="S2" s="3"/>
      <c r="T2" s="3"/>
      <c r="V2" s="212"/>
      <c r="W2" s="3"/>
      <c r="X2" s="3"/>
      <c r="Y2" s="3"/>
      <c r="Z2" s="3"/>
      <c r="AA2" s="3"/>
      <c r="AB2" s="3"/>
      <c r="AC2" s="3"/>
      <c r="AD2" s="3"/>
      <c r="AE2" s="3"/>
      <c r="AF2" s="3"/>
    </row>
    <row r="3" spans="1:32" ht="18" customHeight="1">
      <c r="B3" s="1342"/>
      <c r="C3" s="1343"/>
      <c r="D3" s="972"/>
      <c r="E3" s="1070" t="s">
        <v>576</v>
      </c>
      <c r="F3" s="1346"/>
      <c r="G3" s="1071" t="s">
        <v>965</v>
      </c>
      <c r="H3" s="1072"/>
      <c r="I3" s="1070" t="s">
        <v>966</v>
      </c>
      <c r="J3" s="1072"/>
      <c r="K3" s="1070" t="s">
        <v>967</v>
      </c>
      <c r="L3" s="1072"/>
      <c r="M3" s="1070" t="s">
        <v>968</v>
      </c>
      <c r="N3" s="1341"/>
      <c r="W3" s="3"/>
      <c r="X3" s="3"/>
      <c r="Y3" s="3"/>
      <c r="Z3" s="3"/>
      <c r="AA3" s="3"/>
      <c r="AB3" s="3"/>
      <c r="AC3" s="3"/>
      <c r="AD3" s="3"/>
      <c r="AE3" s="3"/>
      <c r="AF3" s="3"/>
    </row>
    <row r="4" spans="1:32" ht="18" customHeight="1">
      <c r="B4" s="1344"/>
      <c r="C4" s="1345"/>
      <c r="D4" s="974"/>
      <c r="E4" s="816" t="s">
        <v>969</v>
      </c>
      <c r="F4" s="817" t="s">
        <v>970</v>
      </c>
      <c r="G4" s="818" t="s">
        <v>969</v>
      </c>
      <c r="H4" s="818" t="s">
        <v>970</v>
      </c>
      <c r="I4" s="816" t="s">
        <v>969</v>
      </c>
      <c r="J4" s="818" t="s">
        <v>970</v>
      </c>
      <c r="K4" s="816" t="s">
        <v>969</v>
      </c>
      <c r="L4" s="818" t="s">
        <v>970</v>
      </c>
      <c r="M4" s="816" t="s">
        <v>969</v>
      </c>
      <c r="N4" s="819" t="s">
        <v>970</v>
      </c>
      <c r="W4" s="3"/>
      <c r="X4" s="3"/>
      <c r="Y4" s="3"/>
      <c r="Z4" s="3"/>
      <c r="AA4" s="3"/>
      <c r="AB4" s="3"/>
      <c r="AC4" s="3"/>
      <c r="AD4" s="3"/>
      <c r="AE4" s="3"/>
      <c r="AF4" s="3"/>
    </row>
    <row r="5" spans="1:32" ht="18" customHeight="1">
      <c r="B5" s="1348"/>
      <c r="C5" s="1349"/>
      <c r="D5" s="1350"/>
      <c r="E5" s="260"/>
      <c r="F5" s="820"/>
      <c r="G5" s="821"/>
      <c r="H5" s="822"/>
      <c r="I5" s="260"/>
      <c r="J5" s="822"/>
      <c r="K5" s="823"/>
      <c r="L5" s="822"/>
      <c r="M5" s="822"/>
      <c r="N5" s="824"/>
      <c r="W5" s="3"/>
      <c r="X5" s="3"/>
      <c r="Y5" s="3"/>
      <c r="Z5" s="3"/>
      <c r="AA5" s="3"/>
      <c r="AB5" s="3"/>
      <c r="AC5" s="3"/>
      <c r="AD5" s="3"/>
      <c r="AE5" s="3"/>
      <c r="AF5" s="3"/>
    </row>
    <row r="6" spans="1:32" ht="18" customHeight="1">
      <c r="B6" s="985" t="s">
        <v>720</v>
      </c>
      <c r="C6" s="1351"/>
      <c r="D6" s="986"/>
      <c r="E6" s="826">
        <f t="shared" ref="E6:F10" si="0">IF(SUM(G6,I6,K6,M6)=0,"－",SUM(G6,I6,K6,M6))</f>
        <v>1</v>
      </c>
      <c r="F6" s="827" t="str">
        <f t="shared" si="0"/>
        <v>－</v>
      </c>
      <c r="G6" s="350">
        <v>0</v>
      </c>
      <c r="H6" s="30">
        <v>0</v>
      </c>
      <c r="I6" s="29">
        <v>1</v>
      </c>
      <c r="J6" s="30">
        <v>0</v>
      </c>
      <c r="K6" s="350">
        <v>0</v>
      </c>
      <c r="L6" s="30">
        <v>0</v>
      </c>
      <c r="M6" s="30">
        <v>0</v>
      </c>
      <c r="N6" s="811">
        <v>0</v>
      </c>
      <c r="W6" s="3"/>
      <c r="X6" s="3"/>
      <c r="Y6" s="3"/>
      <c r="Z6" s="3"/>
      <c r="AA6" s="3"/>
      <c r="AB6" s="3"/>
      <c r="AC6" s="3"/>
      <c r="AD6" s="3"/>
      <c r="AE6" s="3"/>
      <c r="AF6" s="3"/>
    </row>
    <row r="7" spans="1:32" ht="24.95" customHeight="1">
      <c r="A7" s="306"/>
      <c r="B7" s="1351" t="s">
        <v>971</v>
      </c>
      <c r="C7" s="1351"/>
      <c r="D7" s="986"/>
      <c r="E7" s="826" t="str">
        <f t="shared" si="0"/>
        <v>－</v>
      </c>
      <c r="F7" s="827" t="str">
        <f t="shared" si="0"/>
        <v>－</v>
      </c>
      <c r="G7" s="350">
        <v>0</v>
      </c>
      <c r="H7" s="30">
        <v>0</v>
      </c>
      <c r="I7" s="350">
        <v>0</v>
      </c>
      <c r="J7" s="30">
        <v>0</v>
      </c>
      <c r="K7" s="350">
        <v>0</v>
      </c>
      <c r="L7" s="30">
        <v>0</v>
      </c>
      <c r="M7" s="30">
        <v>0</v>
      </c>
      <c r="N7" s="811">
        <v>0</v>
      </c>
      <c r="W7" s="3"/>
      <c r="X7" s="3"/>
      <c r="Y7" s="3"/>
      <c r="Z7" s="3"/>
      <c r="AA7" s="3"/>
      <c r="AB7" s="3"/>
      <c r="AC7" s="3"/>
      <c r="AD7" s="3"/>
      <c r="AE7" s="3"/>
      <c r="AF7" s="3"/>
    </row>
    <row r="8" spans="1:32" ht="24.95" customHeight="1">
      <c r="A8" s="306"/>
      <c r="B8" s="1351" t="s">
        <v>972</v>
      </c>
      <c r="C8" s="1351"/>
      <c r="D8" s="986"/>
      <c r="E8" s="826" t="str">
        <f t="shared" si="0"/>
        <v>－</v>
      </c>
      <c r="F8" s="827" t="str">
        <f t="shared" si="0"/>
        <v>－</v>
      </c>
      <c r="G8" s="350">
        <v>0</v>
      </c>
      <c r="H8" s="30">
        <v>0</v>
      </c>
      <c r="I8" s="350">
        <v>0</v>
      </c>
      <c r="J8" s="30">
        <v>0</v>
      </c>
      <c r="K8" s="350">
        <v>0</v>
      </c>
      <c r="L8" s="30">
        <v>0</v>
      </c>
      <c r="M8" s="30">
        <v>0</v>
      </c>
      <c r="N8" s="811">
        <v>0</v>
      </c>
      <c r="R8" s="587"/>
      <c r="W8" s="3"/>
      <c r="X8" s="3"/>
      <c r="Y8" s="3"/>
      <c r="Z8" s="3"/>
      <c r="AA8" s="3"/>
      <c r="AB8" s="3"/>
      <c r="AC8" s="3"/>
      <c r="AD8" s="3"/>
      <c r="AE8" s="3"/>
      <c r="AF8" s="3"/>
    </row>
    <row r="9" spans="1:32" ht="24.95" customHeight="1">
      <c r="A9" s="306"/>
      <c r="B9" s="1351" t="s">
        <v>973</v>
      </c>
      <c r="C9" s="1351"/>
      <c r="D9" s="986"/>
      <c r="E9" s="826" t="str">
        <f t="shared" si="0"/>
        <v>－</v>
      </c>
      <c r="F9" s="827" t="str">
        <f t="shared" si="0"/>
        <v>－</v>
      </c>
      <c r="G9" s="350">
        <v>0</v>
      </c>
      <c r="H9" s="30">
        <v>0</v>
      </c>
      <c r="I9" s="350">
        <v>0</v>
      </c>
      <c r="J9" s="30">
        <v>0</v>
      </c>
      <c r="K9" s="350">
        <v>0</v>
      </c>
      <c r="L9" s="30">
        <v>0</v>
      </c>
      <c r="M9" s="30">
        <v>0</v>
      </c>
      <c r="N9" s="811">
        <v>0</v>
      </c>
      <c r="W9" s="3"/>
      <c r="X9" s="3"/>
      <c r="Y9" s="3"/>
      <c r="Z9" s="3"/>
      <c r="AA9" s="3"/>
      <c r="AB9" s="3"/>
      <c r="AC9" s="3"/>
      <c r="AD9" s="3"/>
      <c r="AE9" s="3"/>
      <c r="AF9" s="3"/>
    </row>
    <row r="10" spans="1:32" ht="24.95" customHeight="1">
      <c r="A10" s="306"/>
      <c r="B10" s="1351" t="s">
        <v>974</v>
      </c>
      <c r="C10" s="1351"/>
      <c r="D10" s="986"/>
      <c r="E10" s="826" t="str">
        <f t="shared" si="0"/>
        <v>－</v>
      </c>
      <c r="F10" s="827" t="str">
        <f t="shared" si="0"/>
        <v>－</v>
      </c>
      <c r="G10" s="350">
        <v>0</v>
      </c>
      <c r="H10" s="30">
        <v>0</v>
      </c>
      <c r="I10" s="350">
        <v>0</v>
      </c>
      <c r="J10" s="30">
        <v>0</v>
      </c>
      <c r="K10" s="350">
        <v>0</v>
      </c>
      <c r="L10" s="30">
        <v>0</v>
      </c>
      <c r="M10" s="30">
        <v>0</v>
      </c>
      <c r="N10" s="811">
        <v>0</v>
      </c>
      <c r="W10" s="3"/>
      <c r="X10" s="3"/>
      <c r="Y10" s="3"/>
      <c r="Z10" s="3"/>
      <c r="AA10" s="3"/>
      <c r="AB10" s="3"/>
      <c r="AC10" s="3"/>
      <c r="AD10" s="3"/>
      <c r="AE10" s="3"/>
      <c r="AF10" s="3"/>
    </row>
    <row r="11" spans="1:32" ht="18" customHeight="1" thickBot="1">
      <c r="B11" s="1352"/>
      <c r="C11" s="1353"/>
      <c r="D11" s="1354"/>
      <c r="E11" s="828"/>
      <c r="F11" s="829"/>
      <c r="G11" s="319"/>
      <c r="H11" s="830"/>
      <c r="I11" s="828"/>
      <c r="J11" s="830"/>
      <c r="K11" s="828"/>
      <c r="L11" s="830"/>
      <c r="M11" s="830"/>
      <c r="N11" s="320"/>
      <c r="W11" s="3"/>
      <c r="X11" s="3"/>
      <c r="Y11" s="3"/>
      <c r="Z11" s="3"/>
      <c r="AA11" s="3"/>
      <c r="AB11" s="3"/>
      <c r="AC11" s="3"/>
      <c r="AD11" s="3"/>
      <c r="AE11" s="3"/>
      <c r="AF11" s="3"/>
    </row>
    <row r="12" spans="1:32" ht="18" customHeight="1">
      <c r="B12" s="2" t="s">
        <v>975</v>
      </c>
      <c r="W12" s="3"/>
      <c r="X12" s="3"/>
      <c r="Y12" s="3"/>
      <c r="Z12" s="3"/>
      <c r="AA12" s="3"/>
      <c r="AB12" s="3"/>
      <c r="AC12" s="3"/>
      <c r="AD12" s="3"/>
      <c r="AE12" s="3"/>
      <c r="AF12" s="3"/>
    </row>
    <row r="13" spans="1:32" ht="18" customHeight="1">
      <c r="B13" s="590" t="s">
        <v>976</v>
      </c>
      <c r="D13" s="590"/>
      <c r="W13" s="3"/>
      <c r="X13" s="3"/>
      <c r="Y13" s="3"/>
      <c r="Z13" s="3"/>
      <c r="AA13" s="3"/>
      <c r="AB13" s="3"/>
      <c r="AC13" s="3"/>
      <c r="AD13" s="3"/>
      <c r="AE13" s="3"/>
      <c r="AF13" s="3"/>
    </row>
    <row r="14" spans="1:32" ht="18" customHeight="1">
      <c r="W14" s="3"/>
      <c r="X14" s="3"/>
      <c r="Y14" s="3"/>
      <c r="Z14" s="3"/>
      <c r="AA14" s="3"/>
      <c r="AB14" s="3"/>
      <c r="AC14" s="3"/>
      <c r="AD14" s="3"/>
      <c r="AE14" s="3"/>
      <c r="AF14" s="3"/>
    </row>
    <row r="15" spans="1:32" ht="18" customHeight="1">
      <c r="D15" s="4"/>
      <c r="E15" s="3"/>
      <c r="F15" s="3"/>
      <c r="G15" s="3"/>
      <c r="H15" s="3"/>
      <c r="I15" s="3"/>
      <c r="J15" s="3"/>
      <c r="K15" s="3"/>
      <c r="L15" s="3"/>
      <c r="M15" s="3"/>
      <c r="N15" s="3"/>
      <c r="O15" s="3"/>
      <c r="P15" s="3"/>
      <c r="Q15" s="3"/>
      <c r="R15" s="3"/>
      <c r="S15" s="3"/>
      <c r="T15" s="3"/>
      <c r="U15" s="3"/>
      <c r="V15" s="212"/>
      <c r="W15" s="3"/>
      <c r="X15" s="3"/>
      <c r="Y15" s="3"/>
      <c r="Z15" s="3"/>
      <c r="AA15" s="3"/>
      <c r="AB15" s="3"/>
      <c r="AC15" s="3"/>
      <c r="AD15" s="3"/>
      <c r="AE15" s="3"/>
      <c r="AF15" s="3"/>
    </row>
    <row r="16" spans="1:32" ht="18" customHeight="1">
      <c r="D16" s="4"/>
      <c r="E16" s="3"/>
      <c r="F16" s="3"/>
      <c r="G16" s="3"/>
      <c r="H16" s="3"/>
      <c r="I16" s="3"/>
      <c r="J16" s="3"/>
      <c r="K16" s="3"/>
      <c r="L16" s="3"/>
      <c r="M16" s="3"/>
      <c r="N16" s="3"/>
      <c r="O16" s="3"/>
      <c r="P16" s="3"/>
      <c r="Q16" s="3"/>
      <c r="R16" s="3"/>
      <c r="S16" s="3"/>
      <c r="T16" s="3"/>
      <c r="U16" s="3"/>
      <c r="V16" s="212"/>
      <c r="W16" s="3"/>
      <c r="X16" s="3"/>
      <c r="Y16" s="3"/>
      <c r="Z16" s="3"/>
      <c r="AA16" s="3"/>
      <c r="AB16" s="3"/>
      <c r="AC16" s="3"/>
      <c r="AD16" s="3"/>
      <c r="AE16" s="3"/>
      <c r="AF16" s="3"/>
    </row>
    <row r="17" spans="2:32" ht="18" customHeight="1">
      <c r="B17" s="815" t="s">
        <v>977</v>
      </c>
      <c r="D17" s="4"/>
      <c r="E17" s="3"/>
      <c r="F17" s="3"/>
      <c r="G17" s="3"/>
      <c r="H17" s="3"/>
      <c r="I17" s="3"/>
      <c r="J17" s="3"/>
      <c r="K17" s="3"/>
      <c r="L17" s="3"/>
      <c r="M17" s="3"/>
      <c r="N17" s="3"/>
      <c r="O17" s="3"/>
      <c r="P17" s="3"/>
      <c r="Q17" s="3"/>
      <c r="R17" s="3"/>
      <c r="S17" s="3"/>
      <c r="T17" s="3"/>
      <c r="U17" s="3"/>
      <c r="V17" s="212"/>
      <c r="W17" s="3"/>
      <c r="X17" s="3"/>
      <c r="Y17" s="3"/>
      <c r="Z17" s="3"/>
      <c r="AA17" s="3"/>
      <c r="AB17" s="3"/>
      <c r="AC17" s="3"/>
      <c r="AD17" s="3"/>
      <c r="AE17" s="3"/>
      <c r="AF17" s="3"/>
    </row>
    <row r="18" spans="2:32" ht="18" customHeight="1" thickBot="1">
      <c r="D18" s="4"/>
      <c r="E18" s="3"/>
      <c r="F18" s="3"/>
      <c r="G18" s="3"/>
      <c r="H18" s="3"/>
      <c r="I18" s="3"/>
      <c r="J18" s="3"/>
      <c r="K18" s="3"/>
      <c r="L18" s="3"/>
      <c r="M18" s="3"/>
      <c r="N18" s="3"/>
      <c r="O18" s="3"/>
      <c r="P18" s="3"/>
      <c r="Q18" s="3"/>
      <c r="R18" s="3"/>
      <c r="S18" s="970" t="s">
        <v>1526</v>
      </c>
      <c r="T18" s="970"/>
      <c r="U18" s="970"/>
      <c r="V18" s="970"/>
      <c r="W18" s="3"/>
      <c r="X18" s="3"/>
      <c r="Y18" s="3"/>
      <c r="Z18" s="3"/>
      <c r="AA18" s="3"/>
      <c r="AB18" s="3"/>
      <c r="AC18" s="3"/>
      <c r="AD18" s="3"/>
      <c r="AE18" s="3"/>
      <c r="AF18" s="3"/>
    </row>
    <row r="19" spans="2:32" ht="18" customHeight="1">
      <c r="B19" s="1157"/>
      <c r="C19" s="978"/>
      <c r="D19" s="978"/>
      <c r="E19" s="1070" t="s">
        <v>978</v>
      </c>
      <c r="F19" s="1071"/>
      <c r="G19" s="1071"/>
      <c r="H19" s="1347" t="s">
        <v>979</v>
      </c>
      <c r="I19" s="1347"/>
      <c r="J19" s="1347"/>
      <c r="K19" s="1347" t="s">
        <v>980</v>
      </c>
      <c r="L19" s="1347"/>
      <c r="M19" s="1347"/>
      <c r="N19" s="1347" t="s">
        <v>981</v>
      </c>
      <c r="O19" s="1347"/>
      <c r="P19" s="1347"/>
      <c r="Q19" s="1347" t="s">
        <v>982</v>
      </c>
      <c r="R19" s="1347"/>
      <c r="S19" s="1347"/>
      <c r="T19" s="1071" t="s">
        <v>983</v>
      </c>
      <c r="U19" s="1071"/>
      <c r="V19" s="1341"/>
      <c r="W19" s="3"/>
      <c r="X19" s="3"/>
      <c r="Y19" s="3"/>
      <c r="Z19" s="3"/>
      <c r="AA19" s="3"/>
      <c r="AB19" s="3"/>
      <c r="AC19" s="3"/>
      <c r="AD19" s="3"/>
      <c r="AE19" s="3"/>
      <c r="AF19" s="3"/>
    </row>
    <row r="20" spans="2:32" ht="42" customHeight="1">
      <c r="B20" s="1358" t="s">
        <v>984</v>
      </c>
      <c r="C20" s="1359"/>
      <c r="D20" s="1360"/>
      <c r="E20" s="1361">
        <v>3401</v>
      </c>
      <c r="F20" s="1362"/>
      <c r="G20" s="1362"/>
      <c r="H20" s="1363">
        <v>1</v>
      </c>
      <c r="I20" s="1363"/>
      <c r="J20" s="1363"/>
      <c r="K20" s="1363">
        <v>0</v>
      </c>
      <c r="L20" s="1363"/>
      <c r="M20" s="1363"/>
      <c r="N20" s="1363">
        <v>399</v>
      </c>
      <c r="O20" s="1363"/>
      <c r="P20" s="1363"/>
      <c r="Q20" s="1363">
        <v>0</v>
      </c>
      <c r="R20" s="1363"/>
      <c r="S20" s="1363"/>
      <c r="T20" s="1362">
        <v>0</v>
      </c>
      <c r="U20" s="1362"/>
      <c r="V20" s="1384"/>
      <c r="W20" s="3"/>
      <c r="X20" s="3"/>
      <c r="Y20" s="3"/>
      <c r="Z20" s="3"/>
      <c r="AA20" s="3"/>
      <c r="AB20" s="3"/>
      <c r="AC20" s="3"/>
      <c r="AD20" s="3"/>
      <c r="AE20" s="3"/>
      <c r="AF20" s="3"/>
    </row>
    <row r="21" spans="2:32" ht="42" customHeight="1" thickBot="1">
      <c r="B21" s="1385" t="s">
        <v>985</v>
      </c>
      <c r="C21" s="1386"/>
      <c r="D21" s="1387"/>
      <c r="E21" s="1355">
        <v>3401</v>
      </c>
      <c r="F21" s="1356"/>
      <c r="G21" s="1388"/>
      <c r="H21" s="1355">
        <v>1</v>
      </c>
      <c r="I21" s="1356"/>
      <c r="J21" s="1388"/>
      <c r="K21" s="1355">
        <v>0</v>
      </c>
      <c r="L21" s="1356"/>
      <c r="M21" s="1388"/>
      <c r="N21" s="1355">
        <v>399</v>
      </c>
      <c r="O21" s="1356"/>
      <c r="P21" s="1388"/>
      <c r="Q21" s="1355">
        <v>0</v>
      </c>
      <c r="R21" s="1356"/>
      <c r="S21" s="1388"/>
      <c r="T21" s="1355">
        <v>0</v>
      </c>
      <c r="U21" s="1356"/>
      <c r="V21" s="1357"/>
      <c r="W21" s="3"/>
      <c r="X21" s="3"/>
      <c r="Y21" s="3"/>
      <c r="Z21" s="3"/>
      <c r="AA21" s="3"/>
      <c r="AB21" s="3"/>
      <c r="AC21" s="3"/>
      <c r="AD21" s="3"/>
      <c r="AE21" s="3"/>
      <c r="AF21" s="3"/>
    </row>
    <row r="22" spans="2:32" ht="9.75" customHeight="1" thickBot="1">
      <c r="D22" s="4"/>
      <c r="E22" s="3"/>
      <c r="F22" s="3"/>
      <c r="G22" s="3"/>
      <c r="H22" s="3"/>
      <c r="I22" s="3"/>
      <c r="J22" s="3"/>
      <c r="K22" s="3"/>
      <c r="L22" s="3"/>
      <c r="M22" s="3"/>
      <c r="N22" s="3"/>
      <c r="O22" s="3"/>
      <c r="P22" s="3"/>
      <c r="Q22" s="3"/>
      <c r="R22" s="3"/>
      <c r="S22" s="3"/>
      <c r="T22" s="3"/>
      <c r="U22" s="212"/>
      <c r="V22" s="212"/>
      <c r="W22" s="3"/>
      <c r="X22" s="3"/>
      <c r="Y22" s="3"/>
      <c r="Z22" s="3"/>
      <c r="AA22" s="3"/>
      <c r="AB22" s="3"/>
      <c r="AC22" s="3"/>
      <c r="AD22" s="3"/>
      <c r="AE22" s="3"/>
      <c r="AF22" s="3"/>
    </row>
    <row r="23" spans="2:32" ht="21.75" customHeight="1">
      <c r="B23" s="1372" t="s">
        <v>986</v>
      </c>
      <c r="C23" s="1373"/>
      <c r="D23" s="1374"/>
      <c r="E23" s="1368" t="s">
        <v>987</v>
      </c>
      <c r="F23" s="1370" t="s">
        <v>988</v>
      </c>
      <c r="G23" s="1366" t="s">
        <v>989</v>
      </c>
      <c r="H23" s="1368" t="s">
        <v>987</v>
      </c>
      <c r="I23" s="1370" t="s">
        <v>988</v>
      </c>
      <c r="J23" s="1366" t="s">
        <v>990</v>
      </c>
      <c r="K23" s="1368" t="s">
        <v>987</v>
      </c>
      <c r="L23" s="1370" t="s">
        <v>988</v>
      </c>
      <c r="M23" s="1366" t="s">
        <v>990</v>
      </c>
      <c r="N23" s="1368" t="s">
        <v>987</v>
      </c>
      <c r="O23" s="1370" t="s">
        <v>988</v>
      </c>
      <c r="P23" s="1366" t="s">
        <v>989</v>
      </c>
      <c r="Q23" s="1368" t="s">
        <v>987</v>
      </c>
      <c r="R23" s="1370" t="s">
        <v>988</v>
      </c>
      <c r="S23" s="1366" t="s">
        <v>990</v>
      </c>
      <c r="T23" s="1368" t="s">
        <v>987</v>
      </c>
      <c r="U23" s="1370" t="s">
        <v>988</v>
      </c>
      <c r="V23" s="1378" t="s">
        <v>990</v>
      </c>
    </row>
    <row r="24" spans="2:32" ht="27" customHeight="1">
      <c r="B24" s="1375"/>
      <c r="C24" s="1376"/>
      <c r="D24" s="1377"/>
      <c r="E24" s="1369"/>
      <c r="F24" s="1371"/>
      <c r="G24" s="1367"/>
      <c r="H24" s="1369"/>
      <c r="I24" s="1371"/>
      <c r="J24" s="1367"/>
      <c r="K24" s="1369"/>
      <c r="L24" s="1371"/>
      <c r="M24" s="1367"/>
      <c r="N24" s="1369"/>
      <c r="O24" s="1371"/>
      <c r="P24" s="1367"/>
      <c r="Q24" s="1369"/>
      <c r="R24" s="1371"/>
      <c r="S24" s="1367"/>
      <c r="T24" s="1369"/>
      <c r="U24" s="1371"/>
      <c r="V24" s="1379"/>
    </row>
    <row r="25" spans="2:32" ht="42" customHeight="1">
      <c r="B25" s="1380" t="s">
        <v>991</v>
      </c>
      <c r="C25" s="1381"/>
      <c r="D25" s="1382"/>
      <c r="E25" s="591">
        <v>0</v>
      </c>
      <c r="F25" s="592">
        <v>171</v>
      </c>
      <c r="G25" s="593">
        <v>2354</v>
      </c>
      <c r="H25" s="591">
        <v>0</v>
      </c>
      <c r="I25" s="592">
        <v>0</v>
      </c>
      <c r="J25" s="593">
        <v>1</v>
      </c>
      <c r="K25" s="594">
        <v>0</v>
      </c>
      <c r="L25" s="592">
        <v>0</v>
      </c>
      <c r="M25" s="593">
        <v>0</v>
      </c>
      <c r="N25" s="594">
        <v>0</v>
      </c>
      <c r="O25" s="592">
        <v>1</v>
      </c>
      <c r="P25" s="593">
        <v>377</v>
      </c>
      <c r="Q25" s="594">
        <v>0</v>
      </c>
      <c r="R25" s="592">
        <v>0</v>
      </c>
      <c r="S25" s="593">
        <v>0</v>
      </c>
      <c r="T25" s="594">
        <v>0</v>
      </c>
      <c r="U25" s="592">
        <v>0</v>
      </c>
      <c r="V25" s="595">
        <v>0</v>
      </c>
    </row>
    <row r="26" spans="2:32" ht="9.75" customHeight="1">
      <c r="B26" s="596"/>
      <c r="C26" s="313"/>
      <c r="D26" s="831"/>
      <c r="E26" s="597"/>
      <c r="F26" s="598"/>
      <c r="G26" s="599"/>
      <c r="H26" s="597"/>
      <c r="I26" s="598"/>
      <c r="J26" s="599"/>
      <c r="K26" s="597"/>
      <c r="L26" s="598"/>
      <c r="M26" s="599"/>
      <c r="N26" s="597"/>
      <c r="O26" s="598"/>
      <c r="P26" s="599"/>
      <c r="Q26" s="597"/>
      <c r="R26" s="598"/>
      <c r="S26" s="599"/>
      <c r="T26" s="597"/>
      <c r="U26" s="598"/>
      <c r="V26" s="600"/>
    </row>
    <row r="27" spans="2:32" ht="23.1" customHeight="1">
      <c r="B27" s="1383" t="s">
        <v>992</v>
      </c>
      <c r="C27" s="1066"/>
      <c r="D27" s="601" t="s">
        <v>993</v>
      </c>
      <c r="E27" s="597">
        <v>0</v>
      </c>
      <c r="F27" s="598">
        <v>0</v>
      </c>
      <c r="G27" s="599">
        <v>0</v>
      </c>
      <c r="H27" s="597">
        <v>0</v>
      </c>
      <c r="I27" s="598">
        <v>0</v>
      </c>
      <c r="J27" s="599">
        <v>0</v>
      </c>
      <c r="K27" s="597">
        <v>0</v>
      </c>
      <c r="L27" s="598">
        <v>0</v>
      </c>
      <c r="M27" s="599">
        <v>0</v>
      </c>
      <c r="N27" s="597">
        <v>0</v>
      </c>
      <c r="O27" s="598">
        <v>0</v>
      </c>
      <c r="P27" s="599">
        <v>0</v>
      </c>
      <c r="Q27" s="597">
        <v>0</v>
      </c>
      <c r="R27" s="598">
        <v>0</v>
      </c>
      <c r="S27" s="599">
        <v>0</v>
      </c>
      <c r="T27" s="597">
        <v>0</v>
      </c>
      <c r="U27" s="598">
        <v>0</v>
      </c>
      <c r="V27" s="600">
        <v>0</v>
      </c>
    </row>
    <row r="28" spans="2:32" ht="23.1" customHeight="1">
      <c r="B28" s="1383"/>
      <c r="C28" s="1066"/>
      <c r="D28" s="601" t="s">
        <v>994</v>
      </c>
      <c r="E28" s="597">
        <v>0</v>
      </c>
      <c r="F28" s="598">
        <v>0</v>
      </c>
      <c r="G28" s="599">
        <v>0</v>
      </c>
      <c r="H28" s="597">
        <v>0</v>
      </c>
      <c r="I28" s="598">
        <v>0</v>
      </c>
      <c r="J28" s="599">
        <v>0</v>
      </c>
      <c r="K28" s="597">
        <v>0</v>
      </c>
      <c r="L28" s="598">
        <v>0</v>
      </c>
      <c r="M28" s="599">
        <v>0</v>
      </c>
      <c r="N28" s="597">
        <v>0</v>
      </c>
      <c r="O28" s="598">
        <v>0</v>
      </c>
      <c r="P28" s="599">
        <v>0</v>
      </c>
      <c r="Q28" s="597">
        <v>0</v>
      </c>
      <c r="R28" s="598">
        <v>0</v>
      </c>
      <c r="S28" s="599">
        <v>0</v>
      </c>
      <c r="T28" s="597">
        <v>0</v>
      </c>
      <c r="U28" s="598">
        <v>0</v>
      </c>
      <c r="V28" s="600">
        <v>0</v>
      </c>
    </row>
    <row r="29" spans="2:32" ht="23.1" customHeight="1">
      <c r="B29" s="1383"/>
      <c r="C29" s="1066"/>
      <c r="D29" s="601" t="s">
        <v>995</v>
      </c>
      <c r="E29" s="597">
        <v>0</v>
      </c>
      <c r="F29" s="598">
        <v>0</v>
      </c>
      <c r="G29" s="599">
        <v>0</v>
      </c>
      <c r="H29" s="597">
        <v>0</v>
      </c>
      <c r="I29" s="598">
        <v>0</v>
      </c>
      <c r="J29" s="599">
        <v>0</v>
      </c>
      <c r="K29" s="597">
        <v>0</v>
      </c>
      <c r="L29" s="598">
        <v>0</v>
      </c>
      <c r="M29" s="599">
        <v>0</v>
      </c>
      <c r="N29" s="597">
        <v>0</v>
      </c>
      <c r="O29" s="598">
        <v>0</v>
      </c>
      <c r="P29" s="599">
        <v>0</v>
      </c>
      <c r="Q29" s="597">
        <v>0</v>
      </c>
      <c r="R29" s="598">
        <v>0</v>
      </c>
      <c r="S29" s="599">
        <v>0</v>
      </c>
      <c r="T29" s="597">
        <v>0</v>
      </c>
      <c r="U29" s="598">
        <v>0</v>
      </c>
      <c r="V29" s="600">
        <v>0</v>
      </c>
    </row>
    <row r="30" spans="2:32" ht="23.1" customHeight="1">
      <c r="B30" s="1383"/>
      <c r="C30" s="1066"/>
      <c r="D30" s="601" t="s">
        <v>996</v>
      </c>
      <c r="E30" s="597">
        <v>0</v>
      </c>
      <c r="F30" s="598">
        <v>0</v>
      </c>
      <c r="G30" s="599">
        <v>0</v>
      </c>
      <c r="H30" s="597">
        <v>0</v>
      </c>
      <c r="I30" s="598">
        <v>0</v>
      </c>
      <c r="J30" s="599">
        <v>0</v>
      </c>
      <c r="K30" s="597">
        <v>0</v>
      </c>
      <c r="L30" s="598">
        <v>0</v>
      </c>
      <c r="M30" s="599">
        <v>0</v>
      </c>
      <c r="N30" s="597">
        <v>0</v>
      </c>
      <c r="O30" s="598">
        <v>0</v>
      </c>
      <c r="P30" s="599">
        <v>0</v>
      </c>
      <c r="Q30" s="597">
        <v>0</v>
      </c>
      <c r="R30" s="598">
        <v>0</v>
      </c>
      <c r="S30" s="599">
        <v>0</v>
      </c>
      <c r="T30" s="597">
        <v>0</v>
      </c>
      <c r="U30" s="598">
        <v>0</v>
      </c>
      <c r="V30" s="600">
        <v>0</v>
      </c>
    </row>
    <row r="31" spans="2:32" ht="23.1" customHeight="1">
      <c r="B31" s="1383"/>
      <c r="C31" s="1066"/>
      <c r="D31" s="601" t="s">
        <v>997</v>
      </c>
      <c r="E31" s="597">
        <v>0</v>
      </c>
      <c r="F31" s="598">
        <v>0</v>
      </c>
      <c r="G31" s="599">
        <v>0</v>
      </c>
      <c r="H31" s="597">
        <v>0</v>
      </c>
      <c r="I31" s="598">
        <v>0</v>
      </c>
      <c r="J31" s="599">
        <v>0</v>
      </c>
      <c r="K31" s="597">
        <v>0</v>
      </c>
      <c r="L31" s="598">
        <v>0</v>
      </c>
      <c r="M31" s="599">
        <v>0</v>
      </c>
      <c r="N31" s="597">
        <v>0</v>
      </c>
      <c r="O31" s="598">
        <v>0</v>
      </c>
      <c r="P31" s="599">
        <v>0</v>
      </c>
      <c r="Q31" s="597">
        <v>0</v>
      </c>
      <c r="R31" s="598">
        <v>0</v>
      </c>
      <c r="S31" s="599">
        <v>0</v>
      </c>
      <c r="T31" s="597">
        <v>0</v>
      </c>
      <c r="U31" s="598">
        <v>0</v>
      </c>
      <c r="V31" s="600">
        <v>0</v>
      </c>
    </row>
    <row r="32" spans="2:32" ht="23.1" customHeight="1">
      <c r="B32" s="1383"/>
      <c r="C32" s="1066"/>
      <c r="D32" s="601" t="s">
        <v>998</v>
      </c>
      <c r="E32" s="597">
        <v>0</v>
      </c>
      <c r="F32" s="598">
        <v>0</v>
      </c>
      <c r="G32" s="599">
        <v>0</v>
      </c>
      <c r="H32" s="597">
        <v>0</v>
      </c>
      <c r="I32" s="598">
        <v>0</v>
      </c>
      <c r="J32" s="599">
        <v>0</v>
      </c>
      <c r="K32" s="597">
        <v>0</v>
      </c>
      <c r="L32" s="598">
        <v>0</v>
      </c>
      <c r="M32" s="599">
        <v>0</v>
      </c>
      <c r="N32" s="597">
        <v>0</v>
      </c>
      <c r="O32" s="598">
        <v>0</v>
      </c>
      <c r="P32" s="599">
        <v>0</v>
      </c>
      <c r="Q32" s="597">
        <v>0</v>
      </c>
      <c r="R32" s="598">
        <v>0</v>
      </c>
      <c r="S32" s="599">
        <v>0</v>
      </c>
      <c r="T32" s="597">
        <v>0</v>
      </c>
      <c r="U32" s="598">
        <v>0</v>
      </c>
      <c r="V32" s="600">
        <v>0</v>
      </c>
    </row>
    <row r="33" spans="2:22" ht="23.1" customHeight="1">
      <c r="B33" s="1383"/>
      <c r="C33" s="1066"/>
      <c r="D33" s="601" t="s">
        <v>999</v>
      </c>
      <c r="E33" s="597">
        <v>0</v>
      </c>
      <c r="F33" s="598">
        <v>0</v>
      </c>
      <c r="G33" s="599">
        <v>9</v>
      </c>
      <c r="H33" s="597">
        <v>0</v>
      </c>
      <c r="I33" s="598">
        <v>0</v>
      </c>
      <c r="J33" s="599">
        <v>0</v>
      </c>
      <c r="K33" s="597">
        <v>0</v>
      </c>
      <c r="L33" s="598">
        <v>0</v>
      </c>
      <c r="M33" s="599">
        <v>0</v>
      </c>
      <c r="N33" s="597">
        <v>0</v>
      </c>
      <c r="O33" s="598">
        <v>0</v>
      </c>
      <c r="P33" s="599">
        <v>0</v>
      </c>
      <c r="Q33" s="597">
        <v>0</v>
      </c>
      <c r="R33" s="598">
        <v>0</v>
      </c>
      <c r="S33" s="599">
        <v>0</v>
      </c>
      <c r="T33" s="597">
        <v>0</v>
      </c>
      <c r="U33" s="598">
        <v>0</v>
      </c>
      <c r="V33" s="600">
        <v>0</v>
      </c>
    </row>
    <row r="34" spans="2:22" ht="23.1" customHeight="1">
      <c r="B34" s="1383"/>
      <c r="C34" s="1066"/>
      <c r="D34" s="601" t="s">
        <v>643</v>
      </c>
      <c r="E34" s="597">
        <v>0</v>
      </c>
      <c r="F34" s="598">
        <v>0</v>
      </c>
      <c r="G34" s="599">
        <v>0</v>
      </c>
      <c r="H34" s="597">
        <v>0</v>
      </c>
      <c r="I34" s="598">
        <v>0</v>
      </c>
      <c r="J34" s="599">
        <v>0</v>
      </c>
      <c r="K34" s="597">
        <v>0</v>
      </c>
      <c r="L34" s="598">
        <v>0</v>
      </c>
      <c r="M34" s="599">
        <v>0</v>
      </c>
      <c r="N34" s="597">
        <v>0</v>
      </c>
      <c r="O34" s="598">
        <v>0</v>
      </c>
      <c r="P34" s="599">
        <v>0</v>
      </c>
      <c r="Q34" s="597">
        <v>0</v>
      </c>
      <c r="R34" s="598">
        <v>0</v>
      </c>
      <c r="S34" s="599">
        <v>0</v>
      </c>
      <c r="T34" s="597">
        <v>0</v>
      </c>
      <c r="U34" s="598">
        <v>0</v>
      </c>
      <c r="V34" s="600">
        <v>0</v>
      </c>
    </row>
    <row r="35" spans="2:22" ht="23.1" customHeight="1">
      <c r="B35" s="602"/>
      <c r="C35" s="3"/>
      <c r="D35" s="601"/>
      <c r="E35" s="597"/>
      <c r="F35" s="598"/>
      <c r="G35" s="599"/>
      <c r="H35" s="597"/>
      <c r="I35" s="598"/>
      <c r="J35" s="599"/>
      <c r="K35" s="597"/>
      <c r="L35" s="598"/>
      <c r="M35" s="599"/>
      <c r="N35" s="597"/>
      <c r="O35" s="598"/>
      <c r="P35" s="599"/>
      <c r="Q35" s="597"/>
      <c r="R35" s="598"/>
      <c r="S35" s="599"/>
      <c r="T35" s="597"/>
      <c r="U35" s="598"/>
      <c r="V35" s="600"/>
    </row>
    <row r="36" spans="2:22" ht="39.75" customHeight="1">
      <c r="B36" s="1364" t="s">
        <v>1000</v>
      </c>
      <c r="C36" s="1365"/>
      <c r="D36" s="601" t="s">
        <v>1001</v>
      </c>
      <c r="E36" s="597">
        <v>0</v>
      </c>
      <c r="F36" s="598">
        <v>0</v>
      </c>
      <c r="G36" s="599">
        <v>0</v>
      </c>
      <c r="H36" s="597">
        <v>0</v>
      </c>
      <c r="I36" s="598">
        <v>0</v>
      </c>
      <c r="J36" s="599">
        <v>0</v>
      </c>
      <c r="K36" s="597">
        <v>0</v>
      </c>
      <c r="L36" s="598">
        <v>0</v>
      </c>
      <c r="M36" s="599">
        <v>0</v>
      </c>
      <c r="N36" s="597">
        <v>0</v>
      </c>
      <c r="O36" s="598">
        <v>0</v>
      </c>
      <c r="P36" s="599">
        <v>0</v>
      </c>
      <c r="Q36" s="597">
        <v>0</v>
      </c>
      <c r="R36" s="598">
        <v>0</v>
      </c>
      <c r="S36" s="599">
        <v>0</v>
      </c>
      <c r="T36" s="597">
        <v>0</v>
      </c>
      <c r="U36" s="598">
        <v>0</v>
      </c>
      <c r="V36" s="600">
        <v>0</v>
      </c>
    </row>
    <row r="37" spans="2:22" ht="39.75" customHeight="1">
      <c r="B37" s="1364"/>
      <c r="C37" s="1365"/>
      <c r="D37" s="601" t="s">
        <v>643</v>
      </c>
      <c r="E37" s="597">
        <v>0</v>
      </c>
      <c r="F37" s="598">
        <v>0</v>
      </c>
      <c r="G37" s="599">
        <v>0</v>
      </c>
      <c r="H37" s="597">
        <v>0</v>
      </c>
      <c r="I37" s="598">
        <v>0</v>
      </c>
      <c r="J37" s="599">
        <v>0</v>
      </c>
      <c r="K37" s="597">
        <v>0</v>
      </c>
      <c r="L37" s="598">
        <v>0</v>
      </c>
      <c r="M37" s="599">
        <v>0</v>
      </c>
      <c r="N37" s="597">
        <v>0</v>
      </c>
      <c r="O37" s="598">
        <v>0</v>
      </c>
      <c r="P37" s="599">
        <v>0</v>
      </c>
      <c r="Q37" s="597">
        <v>0</v>
      </c>
      <c r="R37" s="598">
        <v>0</v>
      </c>
      <c r="S37" s="599">
        <v>0</v>
      </c>
      <c r="T37" s="597">
        <v>0</v>
      </c>
      <c r="U37" s="598">
        <v>0</v>
      </c>
      <c r="V37" s="600">
        <v>0</v>
      </c>
    </row>
    <row r="38" spans="2:22" ht="23.1" customHeight="1">
      <c r="B38" s="602"/>
      <c r="C38" s="3"/>
      <c r="D38" s="601"/>
      <c r="E38" s="597"/>
      <c r="F38" s="598"/>
      <c r="G38" s="599"/>
      <c r="H38" s="597"/>
      <c r="I38" s="598"/>
      <c r="J38" s="599"/>
      <c r="K38" s="597"/>
      <c r="L38" s="598"/>
      <c r="M38" s="599"/>
      <c r="N38" s="597"/>
      <c r="O38" s="598"/>
      <c r="P38" s="599"/>
      <c r="Q38" s="597"/>
      <c r="R38" s="598"/>
      <c r="S38" s="599"/>
      <c r="T38" s="597"/>
      <c r="U38" s="598"/>
      <c r="V38" s="600"/>
    </row>
    <row r="39" spans="2:22" ht="23.1" customHeight="1">
      <c r="B39" s="1383" t="s">
        <v>1002</v>
      </c>
      <c r="C39" s="3"/>
      <c r="D39" s="604" t="s">
        <v>1003</v>
      </c>
      <c r="E39" s="597">
        <v>0</v>
      </c>
      <c r="F39" s="598">
        <v>0</v>
      </c>
      <c r="G39" s="599">
        <v>0</v>
      </c>
      <c r="H39" s="597">
        <v>0</v>
      </c>
      <c r="I39" s="598">
        <v>0</v>
      </c>
      <c r="J39" s="599">
        <v>0</v>
      </c>
      <c r="K39" s="597">
        <v>0</v>
      </c>
      <c r="L39" s="598">
        <v>0</v>
      </c>
      <c r="M39" s="599">
        <v>0</v>
      </c>
      <c r="N39" s="597">
        <v>0</v>
      </c>
      <c r="O39" s="598">
        <v>0</v>
      </c>
      <c r="P39" s="599">
        <v>0</v>
      </c>
      <c r="Q39" s="597">
        <v>0</v>
      </c>
      <c r="R39" s="598">
        <v>0</v>
      </c>
      <c r="S39" s="599">
        <v>0</v>
      </c>
      <c r="T39" s="597">
        <v>0</v>
      </c>
      <c r="U39" s="598">
        <v>0</v>
      </c>
      <c r="V39" s="600">
        <v>0</v>
      </c>
    </row>
    <row r="40" spans="2:22" ht="23.1" customHeight="1">
      <c r="B40" s="1383"/>
      <c r="C40" s="3"/>
      <c r="D40" s="601" t="s">
        <v>643</v>
      </c>
      <c r="E40" s="597">
        <v>0</v>
      </c>
      <c r="F40" s="598">
        <v>0</v>
      </c>
      <c r="G40" s="599">
        <v>0</v>
      </c>
      <c r="H40" s="597">
        <v>0</v>
      </c>
      <c r="I40" s="598">
        <v>0</v>
      </c>
      <c r="J40" s="599">
        <v>0</v>
      </c>
      <c r="K40" s="597">
        <v>0</v>
      </c>
      <c r="L40" s="598">
        <v>0</v>
      </c>
      <c r="M40" s="599">
        <v>0</v>
      </c>
      <c r="N40" s="597">
        <v>0</v>
      </c>
      <c r="O40" s="598">
        <v>0</v>
      </c>
      <c r="P40" s="599">
        <v>0</v>
      </c>
      <c r="Q40" s="597">
        <v>0</v>
      </c>
      <c r="R40" s="598">
        <v>0</v>
      </c>
      <c r="S40" s="599">
        <v>0</v>
      </c>
      <c r="T40" s="597">
        <v>0</v>
      </c>
      <c r="U40" s="598">
        <v>0</v>
      </c>
      <c r="V40" s="600">
        <v>0</v>
      </c>
    </row>
    <row r="41" spans="2:22" ht="23.1" customHeight="1">
      <c r="B41" s="602"/>
      <c r="C41" s="3"/>
      <c r="D41" s="601"/>
      <c r="E41" s="597"/>
      <c r="F41" s="598"/>
      <c r="G41" s="599"/>
      <c r="H41" s="597"/>
      <c r="I41" s="598"/>
      <c r="J41" s="599"/>
      <c r="K41" s="597"/>
      <c r="L41" s="598"/>
      <c r="M41" s="599"/>
      <c r="N41" s="597"/>
      <c r="O41" s="598"/>
      <c r="P41" s="599"/>
      <c r="Q41" s="597"/>
      <c r="R41" s="598"/>
      <c r="S41" s="599"/>
      <c r="T41" s="597"/>
      <c r="U41" s="598"/>
      <c r="V41" s="600"/>
    </row>
    <row r="42" spans="2:22" ht="23.1" customHeight="1">
      <c r="B42" s="1383" t="s">
        <v>1004</v>
      </c>
      <c r="C42" s="3"/>
      <c r="D42" s="601" t="s">
        <v>1005</v>
      </c>
      <c r="E42" s="597">
        <v>0</v>
      </c>
      <c r="F42" s="598">
        <v>0</v>
      </c>
      <c r="G42" s="599">
        <v>0</v>
      </c>
      <c r="H42" s="597">
        <v>0</v>
      </c>
      <c r="I42" s="598">
        <v>0</v>
      </c>
      <c r="J42" s="599">
        <v>0</v>
      </c>
      <c r="K42" s="597">
        <v>0</v>
      </c>
      <c r="L42" s="598">
        <v>0</v>
      </c>
      <c r="M42" s="599">
        <v>0</v>
      </c>
      <c r="N42" s="597">
        <v>0</v>
      </c>
      <c r="O42" s="598">
        <v>0</v>
      </c>
      <c r="P42" s="599">
        <v>0</v>
      </c>
      <c r="Q42" s="597">
        <v>0</v>
      </c>
      <c r="R42" s="598">
        <v>0</v>
      </c>
      <c r="S42" s="599">
        <v>0</v>
      </c>
      <c r="T42" s="597">
        <v>0</v>
      </c>
      <c r="U42" s="598">
        <v>0</v>
      </c>
      <c r="V42" s="600">
        <v>0</v>
      </c>
    </row>
    <row r="43" spans="2:22" ht="23.1" customHeight="1">
      <c r="B43" s="1383"/>
      <c r="C43" s="3"/>
      <c r="D43" s="601" t="s">
        <v>1006</v>
      </c>
      <c r="E43" s="597">
        <v>0</v>
      </c>
      <c r="F43" s="598">
        <v>0</v>
      </c>
      <c r="G43" s="599">
        <v>14</v>
      </c>
      <c r="H43" s="597">
        <v>0</v>
      </c>
      <c r="I43" s="598">
        <v>0</v>
      </c>
      <c r="J43" s="599">
        <v>0</v>
      </c>
      <c r="K43" s="597">
        <v>0</v>
      </c>
      <c r="L43" s="598">
        <v>0</v>
      </c>
      <c r="M43" s="599">
        <v>0</v>
      </c>
      <c r="N43" s="597">
        <v>0</v>
      </c>
      <c r="O43" s="598">
        <v>0</v>
      </c>
      <c r="P43" s="599">
        <v>0</v>
      </c>
      <c r="Q43" s="597">
        <v>0</v>
      </c>
      <c r="R43" s="598">
        <v>0</v>
      </c>
      <c r="S43" s="599">
        <v>0</v>
      </c>
      <c r="T43" s="597">
        <v>0</v>
      </c>
      <c r="U43" s="598">
        <v>0</v>
      </c>
      <c r="V43" s="600">
        <v>0</v>
      </c>
    </row>
    <row r="44" spans="2:22" ht="23.1" customHeight="1">
      <c r="B44" s="1383"/>
      <c r="C44" s="3"/>
      <c r="D44" s="601" t="s">
        <v>643</v>
      </c>
      <c r="E44" s="597">
        <v>0</v>
      </c>
      <c r="F44" s="598">
        <v>0</v>
      </c>
      <c r="G44" s="599">
        <v>0</v>
      </c>
      <c r="H44" s="597">
        <v>0</v>
      </c>
      <c r="I44" s="598">
        <v>0</v>
      </c>
      <c r="J44" s="599">
        <v>0</v>
      </c>
      <c r="K44" s="597">
        <v>0</v>
      </c>
      <c r="L44" s="598">
        <v>0</v>
      </c>
      <c r="M44" s="599">
        <v>0</v>
      </c>
      <c r="N44" s="597">
        <v>0</v>
      </c>
      <c r="O44" s="598">
        <v>0</v>
      </c>
      <c r="P44" s="599">
        <v>0</v>
      </c>
      <c r="Q44" s="597">
        <v>0</v>
      </c>
      <c r="R44" s="598">
        <v>0</v>
      </c>
      <c r="S44" s="599">
        <v>0</v>
      </c>
      <c r="T44" s="597">
        <v>0</v>
      </c>
      <c r="U44" s="598">
        <v>0</v>
      </c>
      <c r="V44" s="600">
        <v>0</v>
      </c>
    </row>
    <row r="45" spans="2:22" ht="23.1" customHeight="1">
      <c r="B45" s="602"/>
      <c r="C45" s="3"/>
      <c r="D45" s="601"/>
      <c r="E45" s="597"/>
      <c r="F45" s="598"/>
      <c r="G45" s="599"/>
      <c r="H45" s="597"/>
      <c r="I45" s="598"/>
      <c r="J45" s="599"/>
      <c r="K45" s="597"/>
      <c r="L45" s="598"/>
      <c r="M45" s="599"/>
      <c r="N45" s="597"/>
      <c r="O45" s="598"/>
      <c r="P45" s="599"/>
      <c r="Q45" s="597"/>
      <c r="R45" s="598"/>
      <c r="S45" s="599"/>
      <c r="T45" s="597"/>
      <c r="U45" s="598"/>
      <c r="V45" s="600"/>
    </row>
    <row r="46" spans="2:22" ht="23.1" customHeight="1">
      <c r="B46" s="1383" t="s">
        <v>1007</v>
      </c>
      <c r="C46" s="1365"/>
      <c r="D46" s="601" t="s">
        <v>1008</v>
      </c>
      <c r="E46" s="597">
        <v>0</v>
      </c>
      <c r="F46" s="598">
        <v>8</v>
      </c>
      <c r="G46" s="599">
        <v>0</v>
      </c>
      <c r="H46" s="597">
        <v>0</v>
      </c>
      <c r="I46" s="598">
        <v>0</v>
      </c>
      <c r="J46" s="599">
        <v>0</v>
      </c>
      <c r="K46" s="597">
        <v>0</v>
      </c>
      <c r="L46" s="598">
        <v>0</v>
      </c>
      <c r="M46" s="599">
        <v>0</v>
      </c>
      <c r="N46" s="597">
        <v>0</v>
      </c>
      <c r="O46" s="598">
        <v>0</v>
      </c>
      <c r="P46" s="599">
        <v>0</v>
      </c>
      <c r="Q46" s="597">
        <v>0</v>
      </c>
      <c r="R46" s="598">
        <v>0</v>
      </c>
      <c r="S46" s="599">
        <v>0</v>
      </c>
      <c r="T46" s="597">
        <v>0</v>
      </c>
      <c r="U46" s="598">
        <v>0</v>
      </c>
      <c r="V46" s="600">
        <v>0</v>
      </c>
    </row>
    <row r="47" spans="2:22" ht="23.1" customHeight="1">
      <c r="B47" s="1383"/>
      <c r="C47" s="1365"/>
      <c r="D47" s="601" t="s">
        <v>1009</v>
      </c>
      <c r="E47" s="597">
        <v>0</v>
      </c>
      <c r="F47" s="598">
        <v>37</v>
      </c>
      <c r="G47" s="599">
        <v>0</v>
      </c>
      <c r="H47" s="597">
        <v>0</v>
      </c>
      <c r="I47" s="598">
        <v>0</v>
      </c>
      <c r="J47" s="599">
        <v>0</v>
      </c>
      <c r="K47" s="597">
        <v>0</v>
      </c>
      <c r="L47" s="598">
        <v>0</v>
      </c>
      <c r="M47" s="599">
        <v>0</v>
      </c>
      <c r="N47" s="597">
        <v>0</v>
      </c>
      <c r="O47" s="598">
        <v>1</v>
      </c>
      <c r="P47" s="599">
        <v>0</v>
      </c>
      <c r="Q47" s="597">
        <v>0</v>
      </c>
      <c r="R47" s="598">
        <v>0</v>
      </c>
      <c r="S47" s="599">
        <v>0</v>
      </c>
      <c r="T47" s="597">
        <v>0</v>
      </c>
      <c r="U47" s="598">
        <v>0</v>
      </c>
      <c r="V47" s="600">
        <v>0</v>
      </c>
    </row>
    <row r="48" spans="2:22" ht="23.1" customHeight="1">
      <c r="B48" s="1383"/>
      <c r="C48" s="1365"/>
      <c r="D48" s="601" t="s">
        <v>1010</v>
      </c>
      <c r="E48" s="597">
        <v>0</v>
      </c>
      <c r="F48" s="598">
        <v>0</v>
      </c>
      <c r="G48" s="599">
        <v>0</v>
      </c>
      <c r="H48" s="597">
        <v>0</v>
      </c>
      <c r="I48" s="598">
        <v>0</v>
      </c>
      <c r="J48" s="599">
        <v>0</v>
      </c>
      <c r="K48" s="597">
        <v>0</v>
      </c>
      <c r="L48" s="598">
        <v>0</v>
      </c>
      <c r="M48" s="599">
        <v>0</v>
      </c>
      <c r="N48" s="597">
        <v>0</v>
      </c>
      <c r="O48" s="598">
        <v>0</v>
      </c>
      <c r="P48" s="599">
        <v>0</v>
      </c>
      <c r="Q48" s="597">
        <v>0</v>
      </c>
      <c r="R48" s="598">
        <v>0</v>
      </c>
      <c r="S48" s="599">
        <v>0</v>
      </c>
      <c r="T48" s="597">
        <v>0</v>
      </c>
      <c r="U48" s="598">
        <v>0</v>
      </c>
      <c r="V48" s="600">
        <v>0</v>
      </c>
    </row>
    <row r="49" spans="2:22" ht="23.1" customHeight="1">
      <c r="B49" s="1383"/>
      <c r="C49" s="1365"/>
      <c r="D49" s="601" t="s">
        <v>1011</v>
      </c>
      <c r="E49" s="597">
        <v>0</v>
      </c>
      <c r="F49" s="598">
        <v>0</v>
      </c>
      <c r="G49" s="599">
        <v>0</v>
      </c>
      <c r="H49" s="597">
        <v>0</v>
      </c>
      <c r="I49" s="598">
        <v>0</v>
      </c>
      <c r="J49" s="599">
        <v>0</v>
      </c>
      <c r="K49" s="597">
        <v>0</v>
      </c>
      <c r="L49" s="598">
        <v>0</v>
      </c>
      <c r="M49" s="599">
        <v>0</v>
      </c>
      <c r="N49" s="597">
        <v>0</v>
      </c>
      <c r="O49" s="598">
        <v>0</v>
      </c>
      <c r="P49" s="599">
        <v>0</v>
      </c>
      <c r="Q49" s="597">
        <v>0</v>
      </c>
      <c r="R49" s="598">
        <v>0</v>
      </c>
      <c r="S49" s="599">
        <v>0</v>
      </c>
      <c r="T49" s="597">
        <v>0</v>
      </c>
      <c r="U49" s="598">
        <v>0</v>
      </c>
      <c r="V49" s="600">
        <v>0</v>
      </c>
    </row>
    <row r="50" spans="2:22" ht="23.1" customHeight="1">
      <c r="B50" s="1383"/>
      <c r="C50" s="1365"/>
      <c r="D50" s="601" t="s">
        <v>1012</v>
      </c>
      <c r="E50" s="597">
        <v>0</v>
      </c>
      <c r="F50" s="598">
        <v>70</v>
      </c>
      <c r="G50" s="599">
        <v>295</v>
      </c>
      <c r="H50" s="597">
        <v>0</v>
      </c>
      <c r="I50" s="598">
        <v>0</v>
      </c>
      <c r="J50" s="599">
        <v>0</v>
      </c>
      <c r="K50" s="597">
        <v>0</v>
      </c>
      <c r="L50" s="598">
        <v>0</v>
      </c>
      <c r="M50" s="599">
        <v>0</v>
      </c>
      <c r="N50" s="597">
        <v>0</v>
      </c>
      <c r="O50" s="598">
        <v>0</v>
      </c>
      <c r="P50" s="599">
        <v>1</v>
      </c>
      <c r="Q50" s="597">
        <v>0</v>
      </c>
      <c r="R50" s="598">
        <v>0</v>
      </c>
      <c r="S50" s="599">
        <v>0</v>
      </c>
      <c r="T50" s="597">
        <v>0</v>
      </c>
      <c r="U50" s="598">
        <v>0</v>
      </c>
      <c r="V50" s="600">
        <v>0</v>
      </c>
    </row>
    <row r="51" spans="2:22" ht="23.1" customHeight="1">
      <c r="B51" s="1383"/>
      <c r="C51" s="1365"/>
      <c r="D51" s="601" t="s">
        <v>1013</v>
      </c>
      <c r="E51" s="597">
        <v>0</v>
      </c>
      <c r="F51" s="598">
        <v>2</v>
      </c>
      <c r="G51" s="599">
        <v>0</v>
      </c>
      <c r="H51" s="597">
        <v>0</v>
      </c>
      <c r="I51" s="598">
        <v>0</v>
      </c>
      <c r="J51" s="599">
        <v>0</v>
      </c>
      <c r="K51" s="597">
        <v>0</v>
      </c>
      <c r="L51" s="598">
        <v>0</v>
      </c>
      <c r="M51" s="599">
        <v>0</v>
      </c>
      <c r="N51" s="597">
        <v>0</v>
      </c>
      <c r="O51" s="598">
        <v>0</v>
      </c>
      <c r="P51" s="599">
        <v>1</v>
      </c>
      <c r="Q51" s="597">
        <v>0</v>
      </c>
      <c r="R51" s="598">
        <v>0</v>
      </c>
      <c r="S51" s="599">
        <v>0</v>
      </c>
      <c r="T51" s="597">
        <v>0</v>
      </c>
      <c r="U51" s="598">
        <v>0</v>
      </c>
      <c r="V51" s="600">
        <v>0</v>
      </c>
    </row>
    <row r="52" spans="2:22" ht="23.1" customHeight="1">
      <c r="B52" s="1383"/>
      <c r="C52" s="1365"/>
      <c r="D52" s="601" t="s">
        <v>1014</v>
      </c>
      <c r="E52" s="597">
        <v>0</v>
      </c>
      <c r="F52" s="598">
        <v>0</v>
      </c>
      <c r="G52" s="599">
        <v>0</v>
      </c>
      <c r="H52" s="597">
        <v>0</v>
      </c>
      <c r="I52" s="598">
        <v>0</v>
      </c>
      <c r="J52" s="599">
        <v>0</v>
      </c>
      <c r="K52" s="597">
        <v>0</v>
      </c>
      <c r="L52" s="598">
        <v>0</v>
      </c>
      <c r="M52" s="599">
        <v>0</v>
      </c>
      <c r="N52" s="597">
        <v>0</v>
      </c>
      <c r="O52" s="598">
        <v>0</v>
      </c>
      <c r="P52" s="599">
        <v>0</v>
      </c>
      <c r="Q52" s="597">
        <v>0</v>
      </c>
      <c r="R52" s="598">
        <v>0</v>
      </c>
      <c r="S52" s="599">
        <v>0</v>
      </c>
      <c r="T52" s="597">
        <v>0</v>
      </c>
      <c r="U52" s="598">
        <v>0</v>
      </c>
      <c r="V52" s="600">
        <v>0</v>
      </c>
    </row>
    <row r="53" spans="2:22" ht="31.5" customHeight="1">
      <c r="B53" s="1383"/>
      <c r="C53" s="1365"/>
      <c r="D53" s="110" t="s">
        <v>1015</v>
      </c>
      <c r="E53" s="597">
        <v>0</v>
      </c>
      <c r="F53" s="598">
        <v>6</v>
      </c>
      <c r="G53" s="599">
        <v>1481</v>
      </c>
      <c r="H53" s="597">
        <v>0</v>
      </c>
      <c r="I53" s="598">
        <v>0</v>
      </c>
      <c r="J53" s="599">
        <v>1</v>
      </c>
      <c r="K53" s="597">
        <v>0</v>
      </c>
      <c r="L53" s="598">
        <v>0</v>
      </c>
      <c r="M53" s="599">
        <v>0</v>
      </c>
      <c r="N53" s="597">
        <v>0</v>
      </c>
      <c r="O53" s="598">
        <v>0</v>
      </c>
      <c r="P53" s="599">
        <v>343</v>
      </c>
      <c r="Q53" s="597">
        <v>0</v>
      </c>
      <c r="R53" s="598">
        <v>0</v>
      </c>
      <c r="S53" s="599">
        <v>0</v>
      </c>
      <c r="T53" s="597">
        <v>0</v>
      </c>
      <c r="U53" s="598">
        <v>0</v>
      </c>
      <c r="V53" s="600">
        <v>0</v>
      </c>
    </row>
    <row r="54" spans="2:22" ht="23.1" customHeight="1">
      <c r="B54" s="1383"/>
      <c r="C54" s="1365"/>
      <c r="D54" s="601" t="s">
        <v>1016</v>
      </c>
      <c r="E54" s="597">
        <v>0</v>
      </c>
      <c r="F54" s="598">
        <v>7</v>
      </c>
      <c r="G54" s="599">
        <v>1102</v>
      </c>
      <c r="H54" s="597">
        <v>0</v>
      </c>
      <c r="I54" s="598">
        <v>0</v>
      </c>
      <c r="J54" s="599">
        <v>0</v>
      </c>
      <c r="K54" s="597">
        <v>0</v>
      </c>
      <c r="L54" s="598">
        <v>0</v>
      </c>
      <c r="M54" s="599">
        <v>0</v>
      </c>
      <c r="N54" s="597">
        <v>0</v>
      </c>
      <c r="O54" s="598">
        <v>0</v>
      </c>
      <c r="P54" s="599">
        <v>39</v>
      </c>
      <c r="Q54" s="597">
        <v>0</v>
      </c>
      <c r="R54" s="598">
        <v>0</v>
      </c>
      <c r="S54" s="599">
        <v>0</v>
      </c>
      <c r="T54" s="597">
        <v>0</v>
      </c>
      <c r="U54" s="598">
        <v>0</v>
      </c>
      <c r="V54" s="600">
        <v>0</v>
      </c>
    </row>
    <row r="55" spans="2:22" ht="23.1" customHeight="1">
      <c r="B55" s="1383"/>
      <c r="C55" s="1365"/>
      <c r="D55" s="601" t="s">
        <v>643</v>
      </c>
      <c r="E55" s="597">
        <v>0</v>
      </c>
      <c r="F55" s="598">
        <v>41</v>
      </c>
      <c r="G55" s="599">
        <v>1837</v>
      </c>
      <c r="H55" s="597">
        <v>0</v>
      </c>
      <c r="I55" s="598">
        <v>0</v>
      </c>
      <c r="J55" s="599">
        <v>0</v>
      </c>
      <c r="K55" s="597">
        <v>0</v>
      </c>
      <c r="L55" s="598">
        <v>0</v>
      </c>
      <c r="M55" s="599">
        <v>0</v>
      </c>
      <c r="N55" s="597">
        <v>0</v>
      </c>
      <c r="O55" s="598">
        <v>0</v>
      </c>
      <c r="P55" s="599">
        <v>212</v>
      </c>
      <c r="Q55" s="597">
        <v>0</v>
      </c>
      <c r="R55" s="598">
        <v>0</v>
      </c>
      <c r="S55" s="599">
        <v>0</v>
      </c>
      <c r="T55" s="597">
        <v>0</v>
      </c>
      <c r="U55" s="598">
        <v>0</v>
      </c>
      <c r="V55" s="600">
        <v>0</v>
      </c>
    </row>
    <row r="56" spans="2:22" ht="23.1" customHeight="1">
      <c r="B56" s="602"/>
      <c r="C56" s="3"/>
      <c r="D56" s="601"/>
      <c r="E56" s="597"/>
      <c r="F56" s="598"/>
      <c r="G56" s="599"/>
      <c r="H56" s="597"/>
      <c r="I56" s="598"/>
      <c r="J56" s="599"/>
      <c r="K56" s="597"/>
      <c r="L56" s="598"/>
      <c r="M56" s="599"/>
      <c r="N56" s="597"/>
      <c r="O56" s="598"/>
      <c r="P56" s="599"/>
      <c r="Q56" s="597"/>
      <c r="R56" s="598"/>
      <c r="S56" s="599"/>
      <c r="T56" s="597"/>
      <c r="U56" s="598"/>
      <c r="V56" s="600"/>
    </row>
    <row r="57" spans="2:22" ht="23.1" customHeight="1" thickBot="1">
      <c r="B57" s="391"/>
      <c r="C57" s="1389" t="s">
        <v>576</v>
      </c>
      <c r="D57" s="1390"/>
      <c r="E57" s="605">
        <v>0</v>
      </c>
      <c r="F57" s="606">
        <v>171</v>
      </c>
      <c r="G57" s="607">
        <v>4738</v>
      </c>
      <c r="H57" s="605">
        <v>0</v>
      </c>
      <c r="I57" s="606">
        <v>0</v>
      </c>
      <c r="J57" s="607">
        <v>1</v>
      </c>
      <c r="K57" s="608">
        <v>0</v>
      </c>
      <c r="L57" s="606">
        <v>0</v>
      </c>
      <c r="M57" s="607">
        <v>0</v>
      </c>
      <c r="N57" s="605">
        <v>0</v>
      </c>
      <c r="O57" s="606">
        <v>1</v>
      </c>
      <c r="P57" s="607">
        <v>596</v>
      </c>
      <c r="Q57" s="605">
        <v>0</v>
      </c>
      <c r="R57" s="606">
        <v>0</v>
      </c>
      <c r="S57" s="607">
        <v>0</v>
      </c>
      <c r="T57" s="605">
        <v>0</v>
      </c>
      <c r="U57" s="606">
        <v>0</v>
      </c>
      <c r="V57" s="609">
        <v>0</v>
      </c>
    </row>
    <row r="58" spans="2:22" ht="18" customHeight="1">
      <c r="B58" s="590" t="s">
        <v>1017</v>
      </c>
      <c r="D58" s="590"/>
      <c r="E58" s="610"/>
      <c r="F58" s="610"/>
      <c r="G58" s="610"/>
      <c r="H58" s="610"/>
      <c r="I58" s="610"/>
      <c r="J58" s="610"/>
      <c r="K58" s="610"/>
      <c r="L58" s="610"/>
      <c r="M58" s="610"/>
      <c r="N58" s="610"/>
    </row>
    <row r="59" spans="2:22" ht="18" customHeight="1">
      <c r="B59" s="590" t="s">
        <v>1018</v>
      </c>
      <c r="D59" s="590"/>
      <c r="E59" s="610"/>
      <c r="F59" s="610"/>
      <c r="G59" s="610"/>
      <c r="H59" s="610"/>
      <c r="I59" s="610"/>
      <c r="J59" s="610"/>
      <c r="K59" s="610"/>
      <c r="L59" s="610"/>
      <c r="M59" s="610"/>
      <c r="N59" s="610"/>
    </row>
    <row r="60" spans="2:22" ht="18" customHeight="1">
      <c r="B60" s="590" t="s">
        <v>1527</v>
      </c>
      <c r="D60" s="590"/>
    </row>
    <row r="61" spans="2:22" ht="18" customHeight="1">
      <c r="B61" s="2" t="s">
        <v>1528</v>
      </c>
    </row>
    <row r="62" spans="2:22" ht="18" customHeight="1">
      <c r="B62" s="2" t="s">
        <v>1529</v>
      </c>
    </row>
    <row r="63" spans="2:22" ht="18" customHeight="1">
      <c r="B63" s="590" t="s">
        <v>976</v>
      </c>
      <c r="D63" s="590"/>
    </row>
    <row r="65" spans="4:4" ht="18" customHeight="1">
      <c r="D65" s="4"/>
    </row>
  </sheetData>
  <mergeCells count="65">
    <mergeCell ref="B39:B40"/>
    <mergeCell ref="B42:B44"/>
    <mergeCell ref="B46:B55"/>
    <mergeCell ref="C46:C55"/>
    <mergeCell ref="C57:D57"/>
    <mergeCell ref="K2:N2"/>
    <mergeCell ref="V23:V24"/>
    <mergeCell ref="B25:D25"/>
    <mergeCell ref="B27:B34"/>
    <mergeCell ref="C27:C34"/>
    <mergeCell ref="S23:S24"/>
    <mergeCell ref="T23:T24"/>
    <mergeCell ref="U23:U24"/>
    <mergeCell ref="I23:I24"/>
    <mergeCell ref="T20:V20"/>
    <mergeCell ref="B21:D21"/>
    <mergeCell ref="E21:G21"/>
    <mergeCell ref="H21:J21"/>
    <mergeCell ref="K21:M21"/>
    <mergeCell ref="N21:P21"/>
    <mergeCell ref="Q21:S21"/>
    <mergeCell ref="B36:B37"/>
    <mergeCell ref="C36:C37"/>
    <mergeCell ref="P23:P24"/>
    <mergeCell ref="Q23:Q24"/>
    <mergeCell ref="R23:R24"/>
    <mergeCell ref="J23:J24"/>
    <mergeCell ref="K23:K24"/>
    <mergeCell ref="L23:L24"/>
    <mergeCell ref="M23:M24"/>
    <mergeCell ref="N23:N24"/>
    <mergeCell ref="O23:O24"/>
    <mergeCell ref="B23:D24"/>
    <mergeCell ref="E23:E24"/>
    <mergeCell ref="F23:F24"/>
    <mergeCell ref="G23:G24"/>
    <mergeCell ref="H23:H24"/>
    <mergeCell ref="T21:V21"/>
    <mergeCell ref="B20:D20"/>
    <mergeCell ref="E20:G20"/>
    <mergeCell ref="H20:J20"/>
    <mergeCell ref="K20:M20"/>
    <mergeCell ref="N20:P20"/>
    <mergeCell ref="Q20:S20"/>
    <mergeCell ref="N19:P19"/>
    <mergeCell ref="Q19:S19"/>
    <mergeCell ref="T19:V19"/>
    <mergeCell ref="S18:V18"/>
    <mergeCell ref="B5:D5"/>
    <mergeCell ref="B6:D6"/>
    <mergeCell ref="B7:D7"/>
    <mergeCell ref="B8:D8"/>
    <mergeCell ref="B9:D9"/>
    <mergeCell ref="B10:D10"/>
    <mergeCell ref="B11:D11"/>
    <mergeCell ref="B19:D19"/>
    <mergeCell ref="E19:G19"/>
    <mergeCell ref="H19:J19"/>
    <mergeCell ref="K19:M19"/>
    <mergeCell ref="M3:N3"/>
    <mergeCell ref="B3:D4"/>
    <mergeCell ref="E3:F3"/>
    <mergeCell ref="G3:H3"/>
    <mergeCell ref="I3:J3"/>
    <mergeCell ref="K3:L3"/>
  </mergeCells>
  <phoneticPr fontId="3"/>
  <pageMargins left="0.59055118110236227" right="0.39370078740157483" top="0.55118110236220474" bottom="0.39370078740157483" header="0.51181102362204722" footer="0.39370078740157483"/>
  <pageSetup paperSize="9" scale="54" firstPageNumber="120" pageOrder="overThenDown" orientation="portrait" useFirstPageNumber="1"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W138"/>
  <sheetViews>
    <sheetView showGridLines="0" zoomScale="70" zoomScaleNormal="70" zoomScaleSheetLayoutView="70" workbookViewId="0"/>
  </sheetViews>
  <sheetFormatPr defaultColWidth="10.625" defaultRowHeight="18" customHeight="1"/>
  <cols>
    <col min="1" max="1" width="2.625" style="2" customWidth="1"/>
    <col min="2" max="2" width="3.125" style="2" customWidth="1"/>
    <col min="3" max="3" width="20.5" style="2" customWidth="1"/>
    <col min="4" max="9" width="7.625" style="2" customWidth="1"/>
    <col min="10" max="10" width="5.875" style="2" customWidth="1"/>
    <col min="11" max="11" width="2.875" style="2" customWidth="1"/>
    <col min="12" max="12" width="20.5" style="2" customWidth="1"/>
    <col min="13" max="18" width="7.625" style="2" customWidth="1"/>
    <col min="19" max="19" width="2.625" style="2" customWidth="1"/>
    <col min="20" max="20" width="7.625" style="2" customWidth="1"/>
    <col min="21" max="256" width="10.625" style="2"/>
    <col min="257" max="257" width="2.625" style="2" customWidth="1"/>
    <col min="258" max="258" width="3.125" style="2" customWidth="1"/>
    <col min="259" max="259" width="20.5" style="2" customWidth="1"/>
    <col min="260" max="265" width="7.625" style="2" customWidth="1"/>
    <col min="266" max="266" width="5.875" style="2" customWidth="1"/>
    <col min="267" max="267" width="2.875" style="2" customWidth="1"/>
    <col min="268" max="268" width="20.5" style="2" customWidth="1"/>
    <col min="269" max="274" width="7.625" style="2" customWidth="1"/>
    <col min="275" max="275" width="2.625" style="2" customWidth="1"/>
    <col min="276" max="276" width="7.625" style="2" customWidth="1"/>
    <col min="277" max="512" width="10.625" style="2"/>
    <col min="513" max="513" width="2.625" style="2" customWidth="1"/>
    <col min="514" max="514" width="3.125" style="2" customWidth="1"/>
    <col min="515" max="515" width="20.5" style="2" customWidth="1"/>
    <col min="516" max="521" width="7.625" style="2" customWidth="1"/>
    <col min="522" max="522" width="5.875" style="2" customWidth="1"/>
    <col min="523" max="523" width="2.875" style="2" customWidth="1"/>
    <col min="524" max="524" width="20.5" style="2" customWidth="1"/>
    <col min="525" max="530" width="7.625" style="2" customWidth="1"/>
    <col min="531" max="531" width="2.625" style="2" customWidth="1"/>
    <col min="532" max="532" width="7.625" style="2" customWidth="1"/>
    <col min="533" max="768" width="10.625" style="2"/>
    <col min="769" max="769" width="2.625" style="2" customWidth="1"/>
    <col min="770" max="770" width="3.125" style="2" customWidth="1"/>
    <col min="771" max="771" width="20.5" style="2" customWidth="1"/>
    <col min="772" max="777" width="7.625" style="2" customWidth="1"/>
    <col min="778" max="778" width="5.875" style="2" customWidth="1"/>
    <col min="779" max="779" width="2.875" style="2" customWidth="1"/>
    <col min="780" max="780" width="20.5" style="2" customWidth="1"/>
    <col min="781" max="786" width="7.625" style="2" customWidth="1"/>
    <col min="787" max="787" width="2.625" style="2" customWidth="1"/>
    <col min="788" max="788" width="7.625" style="2" customWidth="1"/>
    <col min="789" max="1024" width="10.625" style="2"/>
    <col min="1025" max="1025" width="2.625" style="2" customWidth="1"/>
    <col min="1026" max="1026" width="3.125" style="2" customWidth="1"/>
    <col min="1027" max="1027" width="20.5" style="2" customWidth="1"/>
    <col min="1028" max="1033" width="7.625" style="2" customWidth="1"/>
    <col min="1034" max="1034" width="5.875" style="2" customWidth="1"/>
    <col min="1035" max="1035" width="2.875" style="2" customWidth="1"/>
    <col min="1036" max="1036" width="20.5" style="2" customWidth="1"/>
    <col min="1037" max="1042" width="7.625" style="2" customWidth="1"/>
    <col min="1043" max="1043" width="2.625" style="2" customWidth="1"/>
    <col min="1044" max="1044" width="7.625" style="2" customWidth="1"/>
    <col min="1045" max="1280" width="10.625" style="2"/>
    <col min="1281" max="1281" width="2.625" style="2" customWidth="1"/>
    <col min="1282" max="1282" width="3.125" style="2" customWidth="1"/>
    <col min="1283" max="1283" width="20.5" style="2" customWidth="1"/>
    <col min="1284" max="1289" width="7.625" style="2" customWidth="1"/>
    <col min="1290" max="1290" width="5.875" style="2" customWidth="1"/>
    <col min="1291" max="1291" width="2.875" style="2" customWidth="1"/>
    <col min="1292" max="1292" width="20.5" style="2" customWidth="1"/>
    <col min="1293" max="1298" width="7.625" style="2" customWidth="1"/>
    <col min="1299" max="1299" width="2.625" style="2" customWidth="1"/>
    <col min="1300" max="1300" width="7.625" style="2" customWidth="1"/>
    <col min="1301" max="1536" width="10.625" style="2"/>
    <col min="1537" max="1537" width="2.625" style="2" customWidth="1"/>
    <col min="1538" max="1538" width="3.125" style="2" customWidth="1"/>
    <col min="1539" max="1539" width="20.5" style="2" customWidth="1"/>
    <col min="1540" max="1545" width="7.625" style="2" customWidth="1"/>
    <col min="1546" max="1546" width="5.875" style="2" customWidth="1"/>
    <col min="1547" max="1547" width="2.875" style="2" customWidth="1"/>
    <col min="1548" max="1548" width="20.5" style="2" customWidth="1"/>
    <col min="1549" max="1554" width="7.625" style="2" customWidth="1"/>
    <col min="1555" max="1555" width="2.625" style="2" customWidth="1"/>
    <col min="1556" max="1556" width="7.625" style="2" customWidth="1"/>
    <col min="1557" max="1792" width="10.625" style="2"/>
    <col min="1793" max="1793" width="2.625" style="2" customWidth="1"/>
    <col min="1794" max="1794" width="3.125" style="2" customWidth="1"/>
    <col min="1795" max="1795" width="20.5" style="2" customWidth="1"/>
    <col min="1796" max="1801" width="7.625" style="2" customWidth="1"/>
    <col min="1802" max="1802" width="5.875" style="2" customWidth="1"/>
    <col min="1803" max="1803" width="2.875" style="2" customWidth="1"/>
    <col min="1804" max="1804" width="20.5" style="2" customWidth="1"/>
    <col min="1805" max="1810" width="7.625" style="2" customWidth="1"/>
    <col min="1811" max="1811" width="2.625" style="2" customWidth="1"/>
    <col min="1812" max="1812" width="7.625" style="2" customWidth="1"/>
    <col min="1813" max="2048" width="10.625" style="2"/>
    <col min="2049" max="2049" width="2.625" style="2" customWidth="1"/>
    <col min="2050" max="2050" width="3.125" style="2" customWidth="1"/>
    <col min="2051" max="2051" width="20.5" style="2" customWidth="1"/>
    <col min="2052" max="2057" width="7.625" style="2" customWidth="1"/>
    <col min="2058" max="2058" width="5.875" style="2" customWidth="1"/>
    <col min="2059" max="2059" width="2.875" style="2" customWidth="1"/>
    <col min="2060" max="2060" width="20.5" style="2" customWidth="1"/>
    <col min="2061" max="2066" width="7.625" style="2" customWidth="1"/>
    <col min="2067" max="2067" width="2.625" style="2" customWidth="1"/>
    <col min="2068" max="2068" width="7.625" style="2" customWidth="1"/>
    <col min="2069" max="2304" width="10.625" style="2"/>
    <col min="2305" max="2305" width="2.625" style="2" customWidth="1"/>
    <col min="2306" max="2306" width="3.125" style="2" customWidth="1"/>
    <col min="2307" max="2307" width="20.5" style="2" customWidth="1"/>
    <col min="2308" max="2313" width="7.625" style="2" customWidth="1"/>
    <col min="2314" max="2314" width="5.875" style="2" customWidth="1"/>
    <col min="2315" max="2315" width="2.875" style="2" customWidth="1"/>
    <col min="2316" max="2316" width="20.5" style="2" customWidth="1"/>
    <col min="2317" max="2322" width="7.625" style="2" customWidth="1"/>
    <col min="2323" max="2323" width="2.625" style="2" customWidth="1"/>
    <col min="2324" max="2324" width="7.625" style="2" customWidth="1"/>
    <col min="2325" max="2560" width="10.625" style="2"/>
    <col min="2561" max="2561" width="2.625" style="2" customWidth="1"/>
    <col min="2562" max="2562" width="3.125" style="2" customWidth="1"/>
    <col min="2563" max="2563" width="20.5" style="2" customWidth="1"/>
    <col min="2564" max="2569" width="7.625" style="2" customWidth="1"/>
    <col min="2570" max="2570" width="5.875" style="2" customWidth="1"/>
    <col min="2571" max="2571" width="2.875" style="2" customWidth="1"/>
    <col min="2572" max="2572" width="20.5" style="2" customWidth="1"/>
    <col min="2573" max="2578" width="7.625" style="2" customWidth="1"/>
    <col min="2579" max="2579" width="2.625" style="2" customWidth="1"/>
    <col min="2580" max="2580" width="7.625" style="2" customWidth="1"/>
    <col min="2581" max="2816" width="10.625" style="2"/>
    <col min="2817" max="2817" width="2.625" style="2" customWidth="1"/>
    <col min="2818" max="2818" width="3.125" style="2" customWidth="1"/>
    <col min="2819" max="2819" width="20.5" style="2" customWidth="1"/>
    <col min="2820" max="2825" width="7.625" style="2" customWidth="1"/>
    <col min="2826" max="2826" width="5.875" style="2" customWidth="1"/>
    <col min="2827" max="2827" width="2.875" style="2" customWidth="1"/>
    <col min="2828" max="2828" width="20.5" style="2" customWidth="1"/>
    <col min="2829" max="2834" width="7.625" style="2" customWidth="1"/>
    <col min="2835" max="2835" width="2.625" style="2" customWidth="1"/>
    <col min="2836" max="2836" width="7.625" style="2" customWidth="1"/>
    <col min="2837" max="3072" width="10.625" style="2"/>
    <col min="3073" max="3073" width="2.625" style="2" customWidth="1"/>
    <col min="3074" max="3074" width="3.125" style="2" customWidth="1"/>
    <col min="3075" max="3075" width="20.5" style="2" customWidth="1"/>
    <col min="3076" max="3081" width="7.625" style="2" customWidth="1"/>
    <col min="3082" max="3082" width="5.875" style="2" customWidth="1"/>
    <col min="3083" max="3083" width="2.875" style="2" customWidth="1"/>
    <col min="3084" max="3084" width="20.5" style="2" customWidth="1"/>
    <col min="3085" max="3090" width="7.625" style="2" customWidth="1"/>
    <col min="3091" max="3091" width="2.625" style="2" customWidth="1"/>
    <col min="3092" max="3092" width="7.625" style="2" customWidth="1"/>
    <col min="3093" max="3328" width="10.625" style="2"/>
    <col min="3329" max="3329" width="2.625" style="2" customWidth="1"/>
    <col min="3330" max="3330" width="3.125" style="2" customWidth="1"/>
    <col min="3331" max="3331" width="20.5" style="2" customWidth="1"/>
    <col min="3332" max="3337" width="7.625" style="2" customWidth="1"/>
    <col min="3338" max="3338" width="5.875" style="2" customWidth="1"/>
    <col min="3339" max="3339" width="2.875" style="2" customWidth="1"/>
    <col min="3340" max="3340" width="20.5" style="2" customWidth="1"/>
    <col min="3341" max="3346" width="7.625" style="2" customWidth="1"/>
    <col min="3347" max="3347" width="2.625" style="2" customWidth="1"/>
    <col min="3348" max="3348" width="7.625" style="2" customWidth="1"/>
    <col min="3349" max="3584" width="10.625" style="2"/>
    <col min="3585" max="3585" width="2.625" style="2" customWidth="1"/>
    <col min="3586" max="3586" width="3.125" style="2" customWidth="1"/>
    <col min="3587" max="3587" width="20.5" style="2" customWidth="1"/>
    <col min="3588" max="3593" width="7.625" style="2" customWidth="1"/>
    <col min="3594" max="3594" width="5.875" style="2" customWidth="1"/>
    <col min="3595" max="3595" width="2.875" style="2" customWidth="1"/>
    <col min="3596" max="3596" width="20.5" style="2" customWidth="1"/>
    <col min="3597" max="3602" width="7.625" style="2" customWidth="1"/>
    <col min="3603" max="3603" width="2.625" style="2" customWidth="1"/>
    <col min="3604" max="3604" width="7.625" style="2" customWidth="1"/>
    <col min="3605" max="3840" width="10.625" style="2"/>
    <col min="3841" max="3841" width="2.625" style="2" customWidth="1"/>
    <col min="3842" max="3842" width="3.125" style="2" customWidth="1"/>
    <col min="3843" max="3843" width="20.5" style="2" customWidth="1"/>
    <col min="3844" max="3849" width="7.625" style="2" customWidth="1"/>
    <col min="3850" max="3850" width="5.875" style="2" customWidth="1"/>
    <col min="3851" max="3851" width="2.875" style="2" customWidth="1"/>
    <col min="3852" max="3852" width="20.5" style="2" customWidth="1"/>
    <col min="3853" max="3858" width="7.625" style="2" customWidth="1"/>
    <col min="3859" max="3859" width="2.625" style="2" customWidth="1"/>
    <col min="3860" max="3860" width="7.625" style="2" customWidth="1"/>
    <col min="3861" max="4096" width="10.625" style="2"/>
    <col min="4097" max="4097" width="2.625" style="2" customWidth="1"/>
    <col min="4098" max="4098" width="3.125" style="2" customWidth="1"/>
    <col min="4099" max="4099" width="20.5" style="2" customWidth="1"/>
    <col min="4100" max="4105" width="7.625" style="2" customWidth="1"/>
    <col min="4106" max="4106" width="5.875" style="2" customWidth="1"/>
    <col min="4107" max="4107" width="2.875" style="2" customWidth="1"/>
    <col min="4108" max="4108" width="20.5" style="2" customWidth="1"/>
    <col min="4109" max="4114" width="7.625" style="2" customWidth="1"/>
    <col min="4115" max="4115" width="2.625" style="2" customWidth="1"/>
    <col min="4116" max="4116" width="7.625" style="2" customWidth="1"/>
    <col min="4117" max="4352" width="10.625" style="2"/>
    <col min="4353" max="4353" width="2.625" style="2" customWidth="1"/>
    <col min="4354" max="4354" width="3.125" style="2" customWidth="1"/>
    <col min="4355" max="4355" width="20.5" style="2" customWidth="1"/>
    <col min="4356" max="4361" width="7.625" style="2" customWidth="1"/>
    <col min="4362" max="4362" width="5.875" style="2" customWidth="1"/>
    <col min="4363" max="4363" width="2.875" style="2" customWidth="1"/>
    <col min="4364" max="4364" width="20.5" style="2" customWidth="1"/>
    <col min="4365" max="4370" width="7.625" style="2" customWidth="1"/>
    <col min="4371" max="4371" width="2.625" style="2" customWidth="1"/>
    <col min="4372" max="4372" width="7.625" style="2" customWidth="1"/>
    <col min="4373" max="4608" width="10.625" style="2"/>
    <col min="4609" max="4609" width="2.625" style="2" customWidth="1"/>
    <col min="4610" max="4610" width="3.125" style="2" customWidth="1"/>
    <col min="4611" max="4611" width="20.5" style="2" customWidth="1"/>
    <col min="4612" max="4617" width="7.625" style="2" customWidth="1"/>
    <col min="4618" max="4618" width="5.875" style="2" customWidth="1"/>
    <col min="4619" max="4619" width="2.875" style="2" customWidth="1"/>
    <col min="4620" max="4620" width="20.5" style="2" customWidth="1"/>
    <col min="4621" max="4626" width="7.625" style="2" customWidth="1"/>
    <col min="4627" max="4627" width="2.625" style="2" customWidth="1"/>
    <col min="4628" max="4628" width="7.625" style="2" customWidth="1"/>
    <col min="4629" max="4864" width="10.625" style="2"/>
    <col min="4865" max="4865" width="2.625" style="2" customWidth="1"/>
    <col min="4866" max="4866" width="3.125" style="2" customWidth="1"/>
    <col min="4867" max="4867" width="20.5" style="2" customWidth="1"/>
    <col min="4868" max="4873" width="7.625" style="2" customWidth="1"/>
    <col min="4874" max="4874" width="5.875" style="2" customWidth="1"/>
    <col min="4875" max="4875" width="2.875" style="2" customWidth="1"/>
    <col min="4876" max="4876" width="20.5" style="2" customWidth="1"/>
    <col min="4877" max="4882" width="7.625" style="2" customWidth="1"/>
    <col min="4883" max="4883" width="2.625" style="2" customWidth="1"/>
    <col min="4884" max="4884" width="7.625" style="2" customWidth="1"/>
    <col min="4885" max="5120" width="10.625" style="2"/>
    <col min="5121" max="5121" width="2.625" style="2" customWidth="1"/>
    <col min="5122" max="5122" width="3.125" style="2" customWidth="1"/>
    <col min="5123" max="5123" width="20.5" style="2" customWidth="1"/>
    <col min="5124" max="5129" width="7.625" style="2" customWidth="1"/>
    <col min="5130" max="5130" width="5.875" style="2" customWidth="1"/>
    <col min="5131" max="5131" width="2.875" style="2" customWidth="1"/>
    <col min="5132" max="5132" width="20.5" style="2" customWidth="1"/>
    <col min="5133" max="5138" width="7.625" style="2" customWidth="1"/>
    <col min="5139" max="5139" width="2.625" style="2" customWidth="1"/>
    <col min="5140" max="5140" width="7.625" style="2" customWidth="1"/>
    <col min="5141" max="5376" width="10.625" style="2"/>
    <col min="5377" max="5377" width="2.625" style="2" customWidth="1"/>
    <col min="5378" max="5378" width="3.125" style="2" customWidth="1"/>
    <col min="5379" max="5379" width="20.5" style="2" customWidth="1"/>
    <col min="5380" max="5385" width="7.625" style="2" customWidth="1"/>
    <col min="5386" max="5386" width="5.875" style="2" customWidth="1"/>
    <col min="5387" max="5387" width="2.875" style="2" customWidth="1"/>
    <col min="5388" max="5388" width="20.5" style="2" customWidth="1"/>
    <col min="5389" max="5394" width="7.625" style="2" customWidth="1"/>
    <col min="5395" max="5395" width="2.625" style="2" customWidth="1"/>
    <col min="5396" max="5396" width="7.625" style="2" customWidth="1"/>
    <col min="5397" max="5632" width="10.625" style="2"/>
    <col min="5633" max="5633" width="2.625" style="2" customWidth="1"/>
    <col min="5634" max="5634" width="3.125" style="2" customWidth="1"/>
    <col min="5635" max="5635" width="20.5" style="2" customWidth="1"/>
    <col min="5636" max="5641" width="7.625" style="2" customWidth="1"/>
    <col min="5642" max="5642" width="5.875" style="2" customWidth="1"/>
    <col min="5643" max="5643" width="2.875" style="2" customWidth="1"/>
    <col min="5644" max="5644" width="20.5" style="2" customWidth="1"/>
    <col min="5645" max="5650" width="7.625" style="2" customWidth="1"/>
    <col min="5651" max="5651" width="2.625" style="2" customWidth="1"/>
    <col min="5652" max="5652" width="7.625" style="2" customWidth="1"/>
    <col min="5653" max="5888" width="10.625" style="2"/>
    <col min="5889" max="5889" width="2.625" style="2" customWidth="1"/>
    <col min="5890" max="5890" width="3.125" style="2" customWidth="1"/>
    <col min="5891" max="5891" width="20.5" style="2" customWidth="1"/>
    <col min="5892" max="5897" width="7.625" style="2" customWidth="1"/>
    <col min="5898" max="5898" width="5.875" style="2" customWidth="1"/>
    <col min="5899" max="5899" width="2.875" style="2" customWidth="1"/>
    <col min="5900" max="5900" width="20.5" style="2" customWidth="1"/>
    <col min="5901" max="5906" width="7.625" style="2" customWidth="1"/>
    <col min="5907" max="5907" width="2.625" style="2" customWidth="1"/>
    <col min="5908" max="5908" width="7.625" style="2" customWidth="1"/>
    <col min="5909" max="6144" width="10.625" style="2"/>
    <col min="6145" max="6145" width="2.625" style="2" customWidth="1"/>
    <col min="6146" max="6146" width="3.125" style="2" customWidth="1"/>
    <col min="6147" max="6147" width="20.5" style="2" customWidth="1"/>
    <col min="6148" max="6153" width="7.625" style="2" customWidth="1"/>
    <col min="6154" max="6154" width="5.875" style="2" customWidth="1"/>
    <col min="6155" max="6155" width="2.875" style="2" customWidth="1"/>
    <col min="6156" max="6156" width="20.5" style="2" customWidth="1"/>
    <col min="6157" max="6162" width="7.625" style="2" customWidth="1"/>
    <col min="6163" max="6163" width="2.625" style="2" customWidth="1"/>
    <col min="6164" max="6164" width="7.625" style="2" customWidth="1"/>
    <col min="6165" max="6400" width="10.625" style="2"/>
    <col min="6401" max="6401" width="2.625" style="2" customWidth="1"/>
    <col min="6402" max="6402" width="3.125" style="2" customWidth="1"/>
    <col min="6403" max="6403" width="20.5" style="2" customWidth="1"/>
    <col min="6404" max="6409" width="7.625" style="2" customWidth="1"/>
    <col min="6410" max="6410" width="5.875" style="2" customWidth="1"/>
    <col min="6411" max="6411" width="2.875" style="2" customWidth="1"/>
    <col min="6412" max="6412" width="20.5" style="2" customWidth="1"/>
    <col min="6413" max="6418" width="7.625" style="2" customWidth="1"/>
    <col min="6419" max="6419" width="2.625" style="2" customWidth="1"/>
    <col min="6420" max="6420" width="7.625" style="2" customWidth="1"/>
    <col min="6421" max="6656" width="10.625" style="2"/>
    <col min="6657" max="6657" width="2.625" style="2" customWidth="1"/>
    <col min="6658" max="6658" width="3.125" style="2" customWidth="1"/>
    <col min="6659" max="6659" width="20.5" style="2" customWidth="1"/>
    <col min="6660" max="6665" width="7.625" style="2" customWidth="1"/>
    <col min="6666" max="6666" width="5.875" style="2" customWidth="1"/>
    <col min="6667" max="6667" width="2.875" style="2" customWidth="1"/>
    <col min="6668" max="6668" width="20.5" style="2" customWidth="1"/>
    <col min="6669" max="6674" width="7.625" style="2" customWidth="1"/>
    <col min="6675" max="6675" width="2.625" style="2" customWidth="1"/>
    <col min="6676" max="6676" width="7.625" style="2" customWidth="1"/>
    <col min="6677" max="6912" width="10.625" style="2"/>
    <col min="6913" max="6913" width="2.625" style="2" customWidth="1"/>
    <col min="6914" max="6914" width="3.125" style="2" customWidth="1"/>
    <col min="6915" max="6915" width="20.5" style="2" customWidth="1"/>
    <col min="6916" max="6921" width="7.625" style="2" customWidth="1"/>
    <col min="6922" max="6922" width="5.875" style="2" customWidth="1"/>
    <col min="6923" max="6923" width="2.875" style="2" customWidth="1"/>
    <col min="6924" max="6924" width="20.5" style="2" customWidth="1"/>
    <col min="6925" max="6930" width="7.625" style="2" customWidth="1"/>
    <col min="6931" max="6931" width="2.625" style="2" customWidth="1"/>
    <col min="6932" max="6932" width="7.625" style="2" customWidth="1"/>
    <col min="6933" max="7168" width="10.625" style="2"/>
    <col min="7169" max="7169" width="2.625" style="2" customWidth="1"/>
    <col min="7170" max="7170" width="3.125" style="2" customWidth="1"/>
    <col min="7171" max="7171" width="20.5" style="2" customWidth="1"/>
    <col min="7172" max="7177" width="7.625" style="2" customWidth="1"/>
    <col min="7178" max="7178" width="5.875" style="2" customWidth="1"/>
    <col min="7179" max="7179" width="2.875" style="2" customWidth="1"/>
    <col min="7180" max="7180" width="20.5" style="2" customWidth="1"/>
    <col min="7181" max="7186" width="7.625" style="2" customWidth="1"/>
    <col min="7187" max="7187" width="2.625" style="2" customWidth="1"/>
    <col min="7188" max="7188" width="7.625" style="2" customWidth="1"/>
    <col min="7189" max="7424" width="10.625" style="2"/>
    <col min="7425" max="7425" width="2.625" style="2" customWidth="1"/>
    <col min="7426" max="7426" width="3.125" style="2" customWidth="1"/>
    <col min="7427" max="7427" width="20.5" style="2" customWidth="1"/>
    <col min="7428" max="7433" width="7.625" style="2" customWidth="1"/>
    <col min="7434" max="7434" width="5.875" style="2" customWidth="1"/>
    <col min="7435" max="7435" width="2.875" style="2" customWidth="1"/>
    <col min="7436" max="7436" width="20.5" style="2" customWidth="1"/>
    <col min="7437" max="7442" width="7.625" style="2" customWidth="1"/>
    <col min="7443" max="7443" width="2.625" style="2" customWidth="1"/>
    <col min="7444" max="7444" width="7.625" style="2" customWidth="1"/>
    <col min="7445" max="7680" width="10.625" style="2"/>
    <col min="7681" max="7681" width="2.625" style="2" customWidth="1"/>
    <col min="7682" max="7682" width="3.125" style="2" customWidth="1"/>
    <col min="7683" max="7683" width="20.5" style="2" customWidth="1"/>
    <col min="7684" max="7689" width="7.625" style="2" customWidth="1"/>
    <col min="7690" max="7690" width="5.875" style="2" customWidth="1"/>
    <col min="7691" max="7691" width="2.875" style="2" customWidth="1"/>
    <col min="7692" max="7692" width="20.5" style="2" customWidth="1"/>
    <col min="7693" max="7698" width="7.625" style="2" customWidth="1"/>
    <col min="7699" max="7699" width="2.625" style="2" customWidth="1"/>
    <col min="7700" max="7700" width="7.625" style="2" customWidth="1"/>
    <col min="7701" max="7936" width="10.625" style="2"/>
    <col min="7937" max="7937" width="2.625" style="2" customWidth="1"/>
    <col min="7938" max="7938" width="3.125" style="2" customWidth="1"/>
    <col min="7939" max="7939" width="20.5" style="2" customWidth="1"/>
    <col min="7940" max="7945" width="7.625" style="2" customWidth="1"/>
    <col min="7946" max="7946" width="5.875" style="2" customWidth="1"/>
    <col min="7947" max="7947" width="2.875" style="2" customWidth="1"/>
    <col min="7948" max="7948" width="20.5" style="2" customWidth="1"/>
    <col min="7949" max="7954" width="7.625" style="2" customWidth="1"/>
    <col min="7955" max="7955" width="2.625" style="2" customWidth="1"/>
    <col min="7956" max="7956" width="7.625" style="2" customWidth="1"/>
    <col min="7957" max="8192" width="10.625" style="2"/>
    <col min="8193" max="8193" width="2.625" style="2" customWidth="1"/>
    <col min="8194" max="8194" width="3.125" style="2" customWidth="1"/>
    <col min="8195" max="8195" width="20.5" style="2" customWidth="1"/>
    <col min="8196" max="8201" width="7.625" style="2" customWidth="1"/>
    <col min="8202" max="8202" width="5.875" style="2" customWidth="1"/>
    <col min="8203" max="8203" width="2.875" style="2" customWidth="1"/>
    <col min="8204" max="8204" width="20.5" style="2" customWidth="1"/>
    <col min="8205" max="8210" width="7.625" style="2" customWidth="1"/>
    <col min="8211" max="8211" width="2.625" style="2" customWidth="1"/>
    <col min="8212" max="8212" width="7.625" style="2" customWidth="1"/>
    <col min="8213" max="8448" width="10.625" style="2"/>
    <col min="8449" max="8449" width="2.625" style="2" customWidth="1"/>
    <col min="8450" max="8450" width="3.125" style="2" customWidth="1"/>
    <col min="8451" max="8451" width="20.5" style="2" customWidth="1"/>
    <col min="8452" max="8457" width="7.625" style="2" customWidth="1"/>
    <col min="8458" max="8458" width="5.875" style="2" customWidth="1"/>
    <col min="8459" max="8459" width="2.875" style="2" customWidth="1"/>
    <col min="8460" max="8460" width="20.5" style="2" customWidth="1"/>
    <col min="8461" max="8466" width="7.625" style="2" customWidth="1"/>
    <col min="8467" max="8467" width="2.625" style="2" customWidth="1"/>
    <col min="8468" max="8468" width="7.625" style="2" customWidth="1"/>
    <col min="8469" max="8704" width="10.625" style="2"/>
    <col min="8705" max="8705" width="2.625" style="2" customWidth="1"/>
    <col min="8706" max="8706" width="3.125" style="2" customWidth="1"/>
    <col min="8707" max="8707" width="20.5" style="2" customWidth="1"/>
    <col min="8708" max="8713" width="7.625" style="2" customWidth="1"/>
    <col min="8714" max="8714" width="5.875" style="2" customWidth="1"/>
    <col min="8715" max="8715" width="2.875" style="2" customWidth="1"/>
    <col min="8716" max="8716" width="20.5" style="2" customWidth="1"/>
    <col min="8717" max="8722" width="7.625" style="2" customWidth="1"/>
    <col min="8723" max="8723" width="2.625" style="2" customWidth="1"/>
    <col min="8724" max="8724" width="7.625" style="2" customWidth="1"/>
    <col min="8725" max="8960" width="10.625" style="2"/>
    <col min="8961" max="8961" width="2.625" style="2" customWidth="1"/>
    <col min="8962" max="8962" width="3.125" style="2" customWidth="1"/>
    <col min="8963" max="8963" width="20.5" style="2" customWidth="1"/>
    <col min="8964" max="8969" width="7.625" style="2" customWidth="1"/>
    <col min="8970" max="8970" width="5.875" style="2" customWidth="1"/>
    <col min="8971" max="8971" width="2.875" style="2" customWidth="1"/>
    <col min="8972" max="8972" width="20.5" style="2" customWidth="1"/>
    <col min="8973" max="8978" width="7.625" style="2" customWidth="1"/>
    <col min="8979" max="8979" width="2.625" style="2" customWidth="1"/>
    <col min="8980" max="8980" width="7.625" style="2" customWidth="1"/>
    <col min="8981" max="9216" width="10.625" style="2"/>
    <col min="9217" max="9217" width="2.625" style="2" customWidth="1"/>
    <col min="9218" max="9218" width="3.125" style="2" customWidth="1"/>
    <col min="9219" max="9219" width="20.5" style="2" customWidth="1"/>
    <col min="9220" max="9225" width="7.625" style="2" customWidth="1"/>
    <col min="9226" max="9226" width="5.875" style="2" customWidth="1"/>
    <col min="9227" max="9227" width="2.875" style="2" customWidth="1"/>
    <col min="9228" max="9228" width="20.5" style="2" customWidth="1"/>
    <col min="9229" max="9234" width="7.625" style="2" customWidth="1"/>
    <col min="9235" max="9235" width="2.625" style="2" customWidth="1"/>
    <col min="9236" max="9236" width="7.625" style="2" customWidth="1"/>
    <col min="9237" max="9472" width="10.625" style="2"/>
    <col min="9473" max="9473" width="2.625" style="2" customWidth="1"/>
    <col min="9474" max="9474" width="3.125" style="2" customWidth="1"/>
    <col min="9475" max="9475" width="20.5" style="2" customWidth="1"/>
    <col min="9476" max="9481" width="7.625" style="2" customWidth="1"/>
    <col min="9482" max="9482" width="5.875" style="2" customWidth="1"/>
    <col min="9483" max="9483" width="2.875" style="2" customWidth="1"/>
    <col min="9484" max="9484" width="20.5" style="2" customWidth="1"/>
    <col min="9485" max="9490" width="7.625" style="2" customWidth="1"/>
    <col min="9491" max="9491" width="2.625" style="2" customWidth="1"/>
    <col min="9492" max="9492" width="7.625" style="2" customWidth="1"/>
    <col min="9493" max="9728" width="10.625" style="2"/>
    <col min="9729" max="9729" width="2.625" style="2" customWidth="1"/>
    <col min="9730" max="9730" width="3.125" style="2" customWidth="1"/>
    <col min="9731" max="9731" width="20.5" style="2" customWidth="1"/>
    <col min="9732" max="9737" width="7.625" style="2" customWidth="1"/>
    <col min="9738" max="9738" width="5.875" style="2" customWidth="1"/>
    <col min="9739" max="9739" width="2.875" style="2" customWidth="1"/>
    <col min="9740" max="9740" width="20.5" style="2" customWidth="1"/>
    <col min="9741" max="9746" width="7.625" style="2" customWidth="1"/>
    <col min="9747" max="9747" width="2.625" style="2" customWidth="1"/>
    <col min="9748" max="9748" width="7.625" style="2" customWidth="1"/>
    <col min="9749" max="9984" width="10.625" style="2"/>
    <col min="9985" max="9985" width="2.625" style="2" customWidth="1"/>
    <col min="9986" max="9986" width="3.125" style="2" customWidth="1"/>
    <col min="9987" max="9987" width="20.5" style="2" customWidth="1"/>
    <col min="9988" max="9993" width="7.625" style="2" customWidth="1"/>
    <col min="9994" max="9994" width="5.875" style="2" customWidth="1"/>
    <col min="9995" max="9995" width="2.875" style="2" customWidth="1"/>
    <col min="9996" max="9996" width="20.5" style="2" customWidth="1"/>
    <col min="9997" max="10002" width="7.625" style="2" customWidth="1"/>
    <col min="10003" max="10003" width="2.625" style="2" customWidth="1"/>
    <col min="10004" max="10004" width="7.625" style="2" customWidth="1"/>
    <col min="10005" max="10240" width="10.625" style="2"/>
    <col min="10241" max="10241" width="2.625" style="2" customWidth="1"/>
    <col min="10242" max="10242" width="3.125" style="2" customWidth="1"/>
    <col min="10243" max="10243" width="20.5" style="2" customWidth="1"/>
    <col min="10244" max="10249" width="7.625" style="2" customWidth="1"/>
    <col min="10250" max="10250" width="5.875" style="2" customWidth="1"/>
    <col min="10251" max="10251" width="2.875" style="2" customWidth="1"/>
    <col min="10252" max="10252" width="20.5" style="2" customWidth="1"/>
    <col min="10253" max="10258" width="7.625" style="2" customWidth="1"/>
    <col min="10259" max="10259" width="2.625" style="2" customWidth="1"/>
    <col min="10260" max="10260" width="7.625" style="2" customWidth="1"/>
    <col min="10261" max="10496" width="10.625" style="2"/>
    <col min="10497" max="10497" width="2.625" style="2" customWidth="1"/>
    <col min="10498" max="10498" width="3.125" style="2" customWidth="1"/>
    <col min="10499" max="10499" width="20.5" style="2" customWidth="1"/>
    <col min="10500" max="10505" width="7.625" style="2" customWidth="1"/>
    <col min="10506" max="10506" width="5.875" style="2" customWidth="1"/>
    <col min="10507" max="10507" width="2.875" style="2" customWidth="1"/>
    <col min="10508" max="10508" width="20.5" style="2" customWidth="1"/>
    <col min="10509" max="10514" width="7.625" style="2" customWidth="1"/>
    <col min="10515" max="10515" width="2.625" style="2" customWidth="1"/>
    <col min="10516" max="10516" width="7.625" style="2" customWidth="1"/>
    <col min="10517" max="10752" width="10.625" style="2"/>
    <col min="10753" max="10753" width="2.625" style="2" customWidth="1"/>
    <col min="10754" max="10754" width="3.125" style="2" customWidth="1"/>
    <col min="10755" max="10755" width="20.5" style="2" customWidth="1"/>
    <col min="10756" max="10761" width="7.625" style="2" customWidth="1"/>
    <col min="10762" max="10762" width="5.875" style="2" customWidth="1"/>
    <col min="10763" max="10763" width="2.875" style="2" customWidth="1"/>
    <col min="10764" max="10764" width="20.5" style="2" customWidth="1"/>
    <col min="10765" max="10770" width="7.625" style="2" customWidth="1"/>
    <col min="10771" max="10771" width="2.625" style="2" customWidth="1"/>
    <col min="10772" max="10772" width="7.625" style="2" customWidth="1"/>
    <col min="10773" max="11008" width="10.625" style="2"/>
    <col min="11009" max="11009" width="2.625" style="2" customWidth="1"/>
    <col min="11010" max="11010" width="3.125" style="2" customWidth="1"/>
    <col min="11011" max="11011" width="20.5" style="2" customWidth="1"/>
    <col min="11012" max="11017" width="7.625" style="2" customWidth="1"/>
    <col min="11018" max="11018" width="5.875" style="2" customWidth="1"/>
    <col min="11019" max="11019" width="2.875" style="2" customWidth="1"/>
    <col min="11020" max="11020" width="20.5" style="2" customWidth="1"/>
    <col min="11021" max="11026" width="7.625" style="2" customWidth="1"/>
    <col min="11027" max="11027" width="2.625" style="2" customWidth="1"/>
    <col min="11028" max="11028" width="7.625" style="2" customWidth="1"/>
    <col min="11029" max="11264" width="10.625" style="2"/>
    <col min="11265" max="11265" width="2.625" style="2" customWidth="1"/>
    <col min="11266" max="11266" width="3.125" style="2" customWidth="1"/>
    <col min="11267" max="11267" width="20.5" style="2" customWidth="1"/>
    <col min="11268" max="11273" width="7.625" style="2" customWidth="1"/>
    <col min="11274" max="11274" width="5.875" style="2" customWidth="1"/>
    <col min="11275" max="11275" width="2.875" style="2" customWidth="1"/>
    <col min="11276" max="11276" width="20.5" style="2" customWidth="1"/>
    <col min="11277" max="11282" width="7.625" style="2" customWidth="1"/>
    <col min="11283" max="11283" width="2.625" style="2" customWidth="1"/>
    <col min="11284" max="11284" width="7.625" style="2" customWidth="1"/>
    <col min="11285" max="11520" width="10.625" style="2"/>
    <col min="11521" max="11521" width="2.625" style="2" customWidth="1"/>
    <col min="11522" max="11522" width="3.125" style="2" customWidth="1"/>
    <col min="11523" max="11523" width="20.5" style="2" customWidth="1"/>
    <col min="11524" max="11529" width="7.625" style="2" customWidth="1"/>
    <col min="11530" max="11530" width="5.875" style="2" customWidth="1"/>
    <col min="11531" max="11531" width="2.875" style="2" customWidth="1"/>
    <col min="11532" max="11532" width="20.5" style="2" customWidth="1"/>
    <col min="11533" max="11538" width="7.625" style="2" customWidth="1"/>
    <col min="11539" max="11539" width="2.625" style="2" customWidth="1"/>
    <col min="11540" max="11540" width="7.625" style="2" customWidth="1"/>
    <col min="11541" max="11776" width="10.625" style="2"/>
    <col min="11777" max="11777" width="2.625" style="2" customWidth="1"/>
    <col min="11778" max="11778" width="3.125" style="2" customWidth="1"/>
    <col min="11779" max="11779" width="20.5" style="2" customWidth="1"/>
    <col min="11780" max="11785" width="7.625" style="2" customWidth="1"/>
    <col min="11786" max="11786" width="5.875" style="2" customWidth="1"/>
    <col min="11787" max="11787" width="2.875" style="2" customWidth="1"/>
    <col min="11788" max="11788" width="20.5" style="2" customWidth="1"/>
    <col min="11789" max="11794" width="7.625" style="2" customWidth="1"/>
    <col min="11795" max="11795" width="2.625" style="2" customWidth="1"/>
    <col min="11796" max="11796" width="7.625" style="2" customWidth="1"/>
    <col min="11797" max="12032" width="10.625" style="2"/>
    <col min="12033" max="12033" width="2.625" style="2" customWidth="1"/>
    <col min="12034" max="12034" width="3.125" style="2" customWidth="1"/>
    <col min="12035" max="12035" width="20.5" style="2" customWidth="1"/>
    <col min="12036" max="12041" width="7.625" style="2" customWidth="1"/>
    <col min="12042" max="12042" width="5.875" style="2" customWidth="1"/>
    <col min="12043" max="12043" width="2.875" style="2" customWidth="1"/>
    <col min="12044" max="12044" width="20.5" style="2" customWidth="1"/>
    <col min="12045" max="12050" width="7.625" style="2" customWidth="1"/>
    <col min="12051" max="12051" width="2.625" style="2" customWidth="1"/>
    <col min="12052" max="12052" width="7.625" style="2" customWidth="1"/>
    <col min="12053" max="12288" width="10.625" style="2"/>
    <col min="12289" max="12289" width="2.625" style="2" customWidth="1"/>
    <col min="12290" max="12290" width="3.125" style="2" customWidth="1"/>
    <col min="12291" max="12291" width="20.5" style="2" customWidth="1"/>
    <col min="12292" max="12297" width="7.625" style="2" customWidth="1"/>
    <col min="12298" max="12298" width="5.875" style="2" customWidth="1"/>
    <col min="12299" max="12299" width="2.875" style="2" customWidth="1"/>
    <col min="12300" max="12300" width="20.5" style="2" customWidth="1"/>
    <col min="12301" max="12306" width="7.625" style="2" customWidth="1"/>
    <col min="12307" max="12307" width="2.625" style="2" customWidth="1"/>
    <col min="12308" max="12308" width="7.625" style="2" customWidth="1"/>
    <col min="12309" max="12544" width="10.625" style="2"/>
    <col min="12545" max="12545" width="2.625" style="2" customWidth="1"/>
    <col min="12546" max="12546" width="3.125" style="2" customWidth="1"/>
    <col min="12547" max="12547" width="20.5" style="2" customWidth="1"/>
    <col min="12548" max="12553" width="7.625" style="2" customWidth="1"/>
    <col min="12554" max="12554" width="5.875" style="2" customWidth="1"/>
    <col min="12555" max="12555" width="2.875" style="2" customWidth="1"/>
    <col min="12556" max="12556" width="20.5" style="2" customWidth="1"/>
    <col min="12557" max="12562" width="7.625" style="2" customWidth="1"/>
    <col min="12563" max="12563" width="2.625" style="2" customWidth="1"/>
    <col min="12564" max="12564" width="7.625" style="2" customWidth="1"/>
    <col min="12565" max="12800" width="10.625" style="2"/>
    <col min="12801" max="12801" width="2.625" style="2" customWidth="1"/>
    <col min="12802" max="12802" width="3.125" style="2" customWidth="1"/>
    <col min="12803" max="12803" width="20.5" style="2" customWidth="1"/>
    <col min="12804" max="12809" width="7.625" style="2" customWidth="1"/>
    <col min="12810" max="12810" width="5.875" style="2" customWidth="1"/>
    <col min="12811" max="12811" width="2.875" style="2" customWidth="1"/>
    <col min="12812" max="12812" width="20.5" style="2" customWidth="1"/>
    <col min="12813" max="12818" width="7.625" style="2" customWidth="1"/>
    <col min="12819" max="12819" width="2.625" style="2" customWidth="1"/>
    <col min="12820" max="12820" width="7.625" style="2" customWidth="1"/>
    <col min="12821" max="13056" width="10.625" style="2"/>
    <col min="13057" max="13057" width="2.625" style="2" customWidth="1"/>
    <col min="13058" max="13058" width="3.125" style="2" customWidth="1"/>
    <col min="13059" max="13059" width="20.5" style="2" customWidth="1"/>
    <col min="13060" max="13065" width="7.625" style="2" customWidth="1"/>
    <col min="13066" max="13066" width="5.875" style="2" customWidth="1"/>
    <col min="13067" max="13067" width="2.875" style="2" customWidth="1"/>
    <col min="13068" max="13068" width="20.5" style="2" customWidth="1"/>
    <col min="13069" max="13074" width="7.625" style="2" customWidth="1"/>
    <col min="13075" max="13075" width="2.625" style="2" customWidth="1"/>
    <col min="13076" max="13076" width="7.625" style="2" customWidth="1"/>
    <col min="13077" max="13312" width="10.625" style="2"/>
    <col min="13313" max="13313" width="2.625" style="2" customWidth="1"/>
    <col min="13314" max="13314" width="3.125" style="2" customWidth="1"/>
    <col min="13315" max="13315" width="20.5" style="2" customWidth="1"/>
    <col min="13316" max="13321" width="7.625" style="2" customWidth="1"/>
    <col min="13322" max="13322" width="5.875" style="2" customWidth="1"/>
    <col min="13323" max="13323" width="2.875" style="2" customWidth="1"/>
    <col min="13324" max="13324" width="20.5" style="2" customWidth="1"/>
    <col min="13325" max="13330" width="7.625" style="2" customWidth="1"/>
    <col min="13331" max="13331" width="2.625" style="2" customWidth="1"/>
    <col min="13332" max="13332" width="7.625" style="2" customWidth="1"/>
    <col min="13333" max="13568" width="10.625" style="2"/>
    <col min="13569" max="13569" width="2.625" style="2" customWidth="1"/>
    <col min="13570" max="13570" width="3.125" style="2" customWidth="1"/>
    <col min="13571" max="13571" width="20.5" style="2" customWidth="1"/>
    <col min="13572" max="13577" width="7.625" style="2" customWidth="1"/>
    <col min="13578" max="13578" width="5.875" style="2" customWidth="1"/>
    <col min="13579" max="13579" width="2.875" style="2" customWidth="1"/>
    <col min="13580" max="13580" width="20.5" style="2" customWidth="1"/>
    <col min="13581" max="13586" width="7.625" style="2" customWidth="1"/>
    <col min="13587" max="13587" width="2.625" style="2" customWidth="1"/>
    <col min="13588" max="13588" width="7.625" style="2" customWidth="1"/>
    <col min="13589" max="13824" width="10.625" style="2"/>
    <col min="13825" max="13825" width="2.625" style="2" customWidth="1"/>
    <col min="13826" max="13826" width="3.125" style="2" customWidth="1"/>
    <col min="13827" max="13827" width="20.5" style="2" customWidth="1"/>
    <col min="13828" max="13833" width="7.625" style="2" customWidth="1"/>
    <col min="13834" max="13834" width="5.875" style="2" customWidth="1"/>
    <col min="13835" max="13835" width="2.875" style="2" customWidth="1"/>
    <col min="13836" max="13836" width="20.5" style="2" customWidth="1"/>
    <col min="13837" max="13842" width="7.625" style="2" customWidth="1"/>
    <col min="13843" max="13843" width="2.625" style="2" customWidth="1"/>
    <col min="13844" max="13844" width="7.625" style="2" customWidth="1"/>
    <col min="13845" max="14080" width="10.625" style="2"/>
    <col min="14081" max="14081" width="2.625" style="2" customWidth="1"/>
    <col min="14082" max="14082" width="3.125" style="2" customWidth="1"/>
    <col min="14083" max="14083" width="20.5" style="2" customWidth="1"/>
    <col min="14084" max="14089" width="7.625" style="2" customWidth="1"/>
    <col min="14090" max="14090" width="5.875" style="2" customWidth="1"/>
    <col min="14091" max="14091" width="2.875" style="2" customWidth="1"/>
    <col min="14092" max="14092" width="20.5" style="2" customWidth="1"/>
    <col min="14093" max="14098" width="7.625" style="2" customWidth="1"/>
    <col min="14099" max="14099" width="2.625" style="2" customWidth="1"/>
    <col min="14100" max="14100" width="7.625" style="2" customWidth="1"/>
    <col min="14101" max="14336" width="10.625" style="2"/>
    <col min="14337" max="14337" width="2.625" style="2" customWidth="1"/>
    <col min="14338" max="14338" width="3.125" style="2" customWidth="1"/>
    <col min="14339" max="14339" width="20.5" style="2" customWidth="1"/>
    <col min="14340" max="14345" width="7.625" style="2" customWidth="1"/>
    <col min="14346" max="14346" width="5.875" style="2" customWidth="1"/>
    <col min="14347" max="14347" width="2.875" style="2" customWidth="1"/>
    <col min="14348" max="14348" width="20.5" style="2" customWidth="1"/>
    <col min="14349" max="14354" width="7.625" style="2" customWidth="1"/>
    <col min="14355" max="14355" width="2.625" style="2" customWidth="1"/>
    <col min="14356" max="14356" width="7.625" style="2" customWidth="1"/>
    <col min="14357" max="14592" width="10.625" style="2"/>
    <col min="14593" max="14593" width="2.625" style="2" customWidth="1"/>
    <col min="14594" max="14594" width="3.125" style="2" customWidth="1"/>
    <col min="14595" max="14595" width="20.5" style="2" customWidth="1"/>
    <col min="14596" max="14601" width="7.625" style="2" customWidth="1"/>
    <col min="14602" max="14602" width="5.875" style="2" customWidth="1"/>
    <col min="14603" max="14603" width="2.875" style="2" customWidth="1"/>
    <col min="14604" max="14604" width="20.5" style="2" customWidth="1"/>
    <col min="14605" max="14610" width="7.625" style="2" customWidth="1"/>
    <col min="14611" max="14611" width="2.625" style="2" customWidth="1"/>
    <col min="14612" max="14612" width="7.625" style="2" customWidth="1"/>
    <col min="14613" max="14848" width="10.625" style="2"/>
    <col min="14849" max="14849" width="2.625" style="2" customWidth="1"/>
    <col min="14850" max="14850" width="3.125" style="2" customWidth="1"/>
    <col min="14851" max="14851" width="20.5" style="2" customWidth="1"/>
    <col min="14852" max="14857" width="7.625" style="2" customWidth="1"/>
    <col min="14858" max="14858" width="5.875" style="2" customWidth="1"/>
    <col min="14859" max="14859" width="2.875" style="2" customWidth="1"/>
    <col min="14860" max="14860" width="20.5" style="2" customWidth="1"/>
    <col min="14861" max="14866" width="7.625" style="2" customWidth="1"/>
    <col min="14867" max="14867" width="2.625" style="2" customWidth="1"/>
    <col min="14868" max="14868" width="7.625" style="2" customWidth="1"/>
    <col min="14869" max="15104" width="10.625" style="2"/>
    <col min="15105" max="15105" width="2.625" style="2" customWidth="1"/>
    <col min="15106" max="15106" width="3.125" style="2" customWidth="1"/>
    <col min="15107" max="15107" width="20.5" style="2" customWidth="1"/>
    <col min="15108" max="15113" width="7.625" style="2" customWidth="1"/>
    <col min="15114" max="15114" width="5.875" style="2" customWidth="1"/>
    <col min="15115" max="15115" width="2.875" style="2" customWidth="1"/>
    <col min="15116" max="15116" width="20.5" style="2" customWidth="1"/>
    <col min="15117" max="15122" width="7.625" style="2" customWidth="1"/>
    <col min="15123" max="15123" width="2.625" style="2" customWidth="1"/>
    <col min="15124" max="15124" width="7.625" style="2" customWidth="1"/>
    <col min="15125" max="15360" width="10.625" style="2"/>
    <col min="15361" max="15361" width="2.625" style="2" customWidth="1"/>
    <col min="15362" max="15362" width="3.125" style="2" customWidth="1"/>
    <col min="15363" max="15363" width="20.5" style="2" customWidth="1"/>
    <col min="15364" max="15369" width="7.625" style="2" customWidth="1"/>
    <col min="15370" max="15370" width="5.875" style="2" customWidth="1"/>
    <col min="15371" max="15371" width="2.875" style="2" customWidth="1"/>
    <col min="15372" max="15372" width="20.5" style="2" customWidth="1"/>
    <col min="15373" max="15378" width="7.625" style="2" customWidth="1"/>
    <col min="15379" max="15379" width="2.625" style="2" customWidth="1"/>
    <col min="15380" max="15380" width="7.625" style="2" customWidth="1"/>
    <col min="15381" max="15616" width="10.625" style="2"/>
    <col min="15617" max="15617" width="2.625" style="2" customWidth="1"/>
    <col min="15618" max="15618" width="3.125" style="2" customWidth="1"/>
    <col min="15619" max="15619" width="20.5" style="2" customWidth="1"/>
    <col min="15620" max="15625" width="7.625" style="2" customWidth="1"/>
    <col min="15626" max="15626" width="5.875" style="2" customWidth="1"/>
    <col min="15627" max="15627" width="2.875" style="2" customWidth="1"/>
    <col min="15628" max="15628" width="20.5" style="2" customWidth="1"/>
    <col min="15629" max="15634" width="7.625" style="2" customWidth="1"/>
    <col min="15635" max="15635" width="2.625" style="2" customWidth="1"/>
    <col min="15636" max="15636" width="7.625" style="2" customWidth="1"/>
    <col min="15637" max="15872" width="10.625" style="2"/>
    <col min="15873" max="15873" width="2.625" style="2" customWidth="1"/>
    <col min="15874" max="15874" width="3.125" style="2" customWidth="1"/>
    <col min="15875" max="15875" width="20.5" style="2" customWidth="1"/>
    <col min="15876" max="15881" width="7.625" style="2" customWidth="1"/>
    <col min="15882" max="15882" width="5.875" style="2" customWidth="1"/>
    <col min="15883" max="15883" width="2.875" style="2" customWidth="1"/>
    <col min="15884" max="15884" width="20.5" style="2" customWidth="1"/>
    <col min="15885" max="15890" width="7.625" style="2" customWidth="1"/>
    <col min="15891" max="15891" width="2.625" style="2" customWidth="1"/>
    <col min="15892" max="15892" width="7.625" style="2" customWidth="1"/>
    <col min="15893" max="16128" width="10.625" style="2"/>
    <col min="16129" max="16129" width="2.625" style="2" customWidth="1"/>
    <col min="16130" max="16130" width="3.125" style="2" customWidth="1"/>
    <col min="16131" max="16131" width="20.5" style="2" customWidth="1"/>
    <col min="16132" max="16137" width="7.625" style="2" customWidth="1"/>
    <col min="16138" max="16138" width="5.875" style="2" customWidth="1"/>
    <col min="16139" max="16139" width="2.875" style="2" customWidth="1"/>
    <col min="16140" max="16140" width="20.5" style="2" customWidth="1"/>
    <col min="16141" max="16146" width="7.625" style="2" customWidth="1"/>
    <col min="16147" max="16147" width="2.625" style="2" customWidth="1"/>
    <col min="16148" max="16148" width="7.625" style="2" customWidth="1"/>
    <col min="16149" max="16384" width="10.625" style="2"/>
  </cols>
  <sheetData>
    <row r="1" spans="2:23" ht="18.95" customHeight="1">
      <c r="B1" s="581" t="s">
        <v>1019</v>
      </c>
      <c r="C1" s="582"/>
      <c r="D1" s="3"/>
      <c r="E1" s="3"/>
      <c r="F1" s="3"/>
      <c r="G1" s="3"/>
      <c r="H1" s="3"/>
      <c r="I1" s="212"/>
      <c r="J1" s="212"/>
      <c r="K1" s="3"/>
      <c r="L1" s="3"/>
      <c r="M1" s="3"/>
      <c r="N1" s="3"/>
      <c r="O1" s="3"/>
      <c r="P1" s="3"/>
      <c r="Q1" s="3"/>
      <c r="R1" s="3"/>
      <c r="S1" s="3"/>
      <c r="T1" s="3"/>
    </row>
    <row r="2" spans="2:23" ht="18.95" customHeight="1" thickBot="1">
      <c r="C2" s="582"/>
      <c r="D2" s="3"/>
      <c r="E2" s="3"/>
      <c r="F2" s="3"/>
      <c r="J2" s="212"/>
      <c r="K2" s="3"/>
      <c r="L2" s="3"/>
      <c r="M2" s="3"/>
      <c r="N2" s="3"/>
      <c r="O2" s="3"/>
      <c r="P2" s="970" t="s">
        <v>1020</v>
      </c>
      <c r="Q2" s="970"/>
      <c r="R2" s="970"/>
      <c r="S2" s="3"/>
      <c r="T2" s="3"/>
    </row>
    <row r="3" spans="2:23" ht="18.95" customHeight="1" thickBot="1">
      <c r="B3" s="611"/>
      <c r="C3" s="612"/>
      <c r="D3" s="613" t="s">
        <v>1021</v>
      </c>
      <c r="E3" s="613" t="s">
        <v>1022</v>
      </c>
      <c r="F3" s="613" t="s">
        <v>980</v>
      </c>
      <c r="G3" s="613" t="s">
        <v>981</v>
      </c>
      <c r="H3" s="613" t="s">
        <v>982</v>
      </c>
      <c r="I3" s="614" t="s">
        <v>1023</v>
      </c>
      <c r="J3" s="596"/>
      <c r="K3" s="611"/>
      <c r="L3" s="612"/>
      <c r="M3" s="613" t="s">
        <v>1021</v>
      </c>
      <c r="N3" s="613" t="s">
        <v>1022</v>
      </c>
      <c r="O3" s="613" t="s">
        <v>980</v>
      </c>
      <c r="P3" s="613" t="s">
        <v>981</v>
      </c>
      <c r="Q3" s="613" t="s">
        <v>982</v>
      </c>
      <c r="R3" s="614" t="s">
        <v>1023</v>
      </c>
      <c r="S3" s="3"/>
      <c r="T3" s="3"/>
    </row>
    <row r="4" spans="2:23" ht="21" customHeight="1" thickTop="1">
      <c r="B4" s="1391" t="s">
        <v>1024</v>
      </c>
      <c r="C4" s="615" t="s">
        <v>1025</v>
      </c>
      <c r="D4" s="30">
        <v>1</v>
      </c>
      <c r="E4" s="30">
        <v>0</v>
      </c>
      <c r="F4" s="30">
        <v>0</v>
      </c>
      <c r="G4" s="30">
        <v>0</v>
      </c>
      <c r="H4" s="30">
        <v>0</v>
      </c>
      <c r="I4" s="441">
        <v>0</v>
      </c>
      <c r="J4" s="313"/>
      <c r="K4" s="1391" t="s">
        <v>1026</v>
      </c>
      <c r="L4" s="615" t="s">
        <v>1027</v>
      </c>
      <c r="M4" s="30">
        <v>2</v>
      </c>
      <c r="N4" s="30">
        <v>0</v>
      </c>
      <c r="O4" s="30">
        <v>0</v>
      </c>
      <c r="P4" s="30">
        <v>0</v>
      </c>
      <c r="Q4" s="30">
        <v>0</v>
      </c>
      <c r="R4" s="441">
        <v>0</v>
      </c>
      <c r="S4" s="3"/>
      <c r="T4" s="3"/>
    </row>
    <row r="5" spans="2:23" ht="21" customHeight="1">
      <c r="B5" s="1392"/>
      <c r="C5" s="615" t="s">
        <v>1028</v>
      </c>
      <c r="D5" s="30">
        <v>42</v>
      </c>
      <c r="E5" s="30">
        <v>0</v>
      </c>
      <c r="F5" s="30">
        <v>0</v>
      </c>
      <c r="G5" s="30">
        <v>0</v>
      </c>
      <c r="H5" s="30">
        <v>0</v>
      </c>
      <c r="I5" s="441">
        <v>0</v>
      </c>
      <c r="J5" s="616"/>
      <c r="K5" s="1392"/>
      <c r="L5" s="615" t="s">
        <v>1029</v>
      </c>
      <c r="M5" s="30">
        <v>98</v>
      </c>
      <c r="N5" s="30">
        <v>0</v>
      </c>
      <c r="O5" s="30">
        <v>0</v>
      </c>
      <c r="P5" s="30">
        <v>1</v>
      </c>
      <c r="Q5" s="30">
        <v>0</v>
      </c>
      <c r="R5" s="441">
        <v>0</v>
      </c>
    </row>
    <row r="6" spans="2:23" ht="21" customHeight="1">
      <c r="B6" s="1392"/>
      <c r="C6" s="615" t="s">
        <v>1030</v>
      </c>
      <c r="D6" s="30">
        <v>0</v>
      </c>
      <c r="E6" s="30">
        <v>0</v>
      </c>
      <c r="F6" s="30">
        <v>0</v>
      </c>
      <c r="G6" s="30">
        <v>0</v>
      </c>
      <c r="H6" s="30">
        <v>0</v>
      </c>
      <c r="I6" s="441">
        <v>0</v>
      </c>
      <c r="J6" s="616"/>
      <c r="K6" s="1392"/>
      <c r="L6" s="615" t="s">
        <v>1031</v>
      </c>
      <c r="M6" s="30">
        <v>0</v>
      </c>
      <c r="N6" s="30">
        <v>0</v>
      </c>
      <c r="O6" s="30">
        <v>0</v>
      </c>
      <c r="P6" s="30">
        <v>0</v>
      </c>
      <c r="Q6" s="30">
        <v>0</v>
      </c>
      <c r="R6" s="441">
        <v>0</v>
      </c>
    </row>
    <row r="7" spans="2:23" ht="21" customHeight="1">
      <c r="B7" s="1392"/>
      <c r="C7" s="615" t="s">
        <v>1032</v>
      </c>
      <c r="D7" s="30">
        <v>0</v>
      </c>
      <c r="E7" s="30">
        <v>0</v>
      </c>
      <c r="F7" s="30">
        <v>0</v>
      </c>
      <c r="G7" s="30">
        <v>0</v>
      </c>
      <c r="H7" s="30">
        <v>0</v>
      </c>
      <c r="I7" s="441">
        <v>0</v>
      </c>
      <c r="J7" s="617"/>
      <c r="K7" s="1392"/>
      <c r="L7" s="615" t="s">
        <v>1033</v>
      </c>
      <c r="M7" s="30">
        <v>19</v>
      </c>
      <c r="N7" s="30">
        <v>0</v>
      </c>
      <c r="O7" s="30">
        <v>0</v>
      </c>
      <c r="P7" s="30">
        <v>1</v>
      </c>
      <c r="Q7" s="30">
        <v>0</v>
      </c>
      <c r="R7" s="441">
        <v>0</v>
      </c>
    </row>
    <row r="8" spans="2:23" ht="21" customHeight="1">
      <c r="B8" s="1392"/>
      <c r="C8" s="615" t="s">
        <v>1034</v>
      </c>
      <c r="D8" s="30">
        <v>132</v>
      </c>
      <c r="E8" s="30">
        <v>0</v>
      </c>
      <c r="F8" s="30">
        <v>0</v>
      </c>
      <c r="G8" s="30">
        <v>1</v>
      </c>
      <c r="H8" s="30">
        <v>0</v>
      </c>
      <c r="I8" s="441">
        <v>0</v>
      </c>
      <c r="J8" s="617"/>
      <c r="K8" s="1392"/>
      <c r="L8" s="615" t="s">
        <v>1035</v>
      </c>
      <c r="M8" s="30">
        <v>0</v>
      </c>
      <c r="N8" s="30">
        <v>0</v>
      </c>
      <c r="O8" s="30">
        <v>0</v>
      </c>
      <c r="P8" s="30">
        <v>0</v>
      </c>
      <c r="Q8" s="30">
        <v>0</v>
      </c>
      <c r="R8" s="441">
        <v>0</v>
      </c>
    </row>
    <row r="9" spans="2:23" ht="21" customHeight="1">
      <c r="B9" s="1392"/>
      <c r="C9" s="615" t="s">
        <v>1036</v>
      </c>
      <c r="D9" s="30">
        <v>0</v>
      </c>
      <c r="E9" s="30">
        <v>0</v>
      </c>
      <c r="F9" s="30">
        <v>0</v>
      </c>
      <c r="G9" s="30">
        <v>0</v>
      </c>
      <c r="H9" s="30">
        <v>0</v>
      </c>
      <c r="I9" s="441">
        <v>0</v>
      </c>
      <c r="J9" s="617"/>
      <c r="K9" s="1392"/>
      <c r="L9" s="615" t="s">
        <v>1037</v>
      </c>
      <c r="M9" s="30">
        <v>0</v>
      </c>
      <c r="N9" s="30">
        <v>0</v>
      </c>
      <c r="O9" s="30">
        <v>0</v>
      </c>
      <c r="P9" s="30">
        <v>0</v>
      </c>
      <c r="Q9" s="30">
        <v>0</v>
      </c>
      <c r="R9" s="441">
        <v>0</v>
      </c>
    </row>
    <row r="10" spans="2:23" ht="21" customHeight="1">
      <c r="B10" s="1392"/>
      <c r="C10" s="615" t="s">
        <v>1038</v>
      </c>
      <c r="D10" s="30">
        <v>1</v>
      </c>
      <c r="E10" s="30">
        <v>0</v>
      </c>
      <c r="F10" s="30">
        <v>0</v>
      </c>
      <c r="G10" s="30">
        <v>0</v>
      </c>
      <c r="H10" s="30">
        <v>0</v>
      </c>
      <c r="I10" s="441">
        <v>0</v>
      </c>
      <c r="J10" s="617"/>
      <c r="K10" s="1392"/>
      <c r="L10" s="615" t="s">
        <v>1039</v>
      </c>
      <c r="M10" s="30">
        <v>0</v>
      </c>
      <c r="N10" s="30">
        <v>0</v>
      </c>
      <c r="O10" s="30">
        <v>0</v>
      </c>
      <c r="P10" s="30">
        <v>0</v>
      </c>
      <c r="Q10" s="30">
        <v>0</v>
      </c>
      <c r="R10" s="441">
        <v>0</v>
      </c>
    </row>
    <row r="11" spans="2:23" ht="21" customHeight="1">
      <c r="B11" s="1392"/>
      <c r="C11" s="615" t="s">
        <v>1040</v>
      </c>
      <c r="D11" s="30">
        <v>0</v>
      </c>
      <c r="E11" s="30">
        <v>0</v>
      </c>
      <c r="F11" s="30">
        <v>0</v>
      </c>
      <c r="G11" s="30">
        <v>0</v>
      </c>
      <c r="H11" s="30">
        <v>0</v>
      </c>
      <c r="I11" s="441">
        <v>0</v>
      </c>
      <c r="J11" s="617"/>
      <c r="K11" s="1392"/>
      <c r="L11" s="615" t="s">
        <v>1041</v>
      </c>
      <c r="M11" s="30">
        <v>27</v>
      </c>
      <c r="N11" s="30">
        <v>0</v>
      </c>
      <c r="O11" s="30">
        <v>0</v>
      </c>
      <c r="P11" s="30">
        <v>0</v>
      </c>
      <c r="Q11" s="30">
        <v>0</v>
      </c>
      <c r="R11" s="441">
        <v>0</v>
      </c>
    </row>
    <row r="12" spans="2:23" ht="21" customHeight="1">
      <c r="B12" s="1392"/>
      <c r="C12" s="615" t="s">
        <v>1042</v>
      </c>
      <c r="D12" s="30">
        <v>0</v>
      </c>
      <c r="E12" s="30">
        <v>0</v>
      </c>
      <c r="F12" s="30">
        <v>0</v>
      </c>
      <c r="G12" s="30">
        <v>0</v>
      </c>
      <c r="H12" s="30">
        <v>0</v>
      </c>
      <c r="I12" s="441">
        <v>0</v>
      </c>
      <c r="J12" s="617"/>
      <c r="K12" s="1392"/>
      <c r="L12" s="615" t="s">
        <v>1043</v>
      </c>
      <c r="M12" s="618">
        <v>0</v>
      </c>
      <c r="N12" s="618">
        <v>0</v>
      </c>
      <c r="O12" s="417">
        <v>0</v>
      </c>
      <c r="P12" s="618">
        <v>0</v>
      </c>
      <c r="Q12" s="618">
        <v>0</v>
      </c>
      <c r="R12" s="619">
        <v>0</v>
      </c>
    </row>
    <row r="13" spans="2:23" ht="21" customHeight="1">
      <c r="B13" s="1392"/>
      <c r="C13" s="615" t="s">
        <v>1044</v>
      </c>
      <c r="D13" s="30">
        <v>11</v>
      </c>
      <c r="E13" s="30">
        <v>0</v>
      </c>
      <c r="F13" s="30">
        <v>0</v>
      </c>
      <c r="G13" s="30">
        <v>0</v>
      </c>
      <c r="H13" s="30">
        <v>0</v>
      </c>
      <c r="I13" s="441">
        <v>0</v>
      </c>
      <c r="J13" s="617"/>
      <c r="K13" s="1392"/>
      <c r="L13" s="615" t="s">
        <v>1045</v>
      </c>
      <c r="M13" s="618">
        <v>31</v>
      </c>
      <c r="N13" s="618">
        <v>0</v>
      </c>
      <c r="O13" s="417">
        <v>0</v>
      </c>
      <c r="P13" s="618">
        <v>0</v>
      </c>
      <c r="Q13" s="618">
        <v>0</v>
      </c>
      <c r="R13" s="619">
        <v>0</v>
      </c>
      <c r="W13" s="3"/>
    </row>
    <row r="14" spans="2:23" ht="21" customHeight="1">
      <c r="B14" s="1392"/>
      <c r="C14" s="615" t="s">
        <v>1046</v>
      </c>
      <c r="D14" s="30">
        <v>0</v>
      </c>
      <c r="E14" s="30">
        <v>0</v>
      </c>
      <c r="F14" s="30">
        <v>0</v>
      </c>
      <c r="G14" s="30">
        <v>0</v>
      </c>
      <c r="H14" s="30">
        <v>0</v>
      </c>
      <c r="I14" s="441">
        <v>0</v>
      </c>
      <c r="J14" s="617"/>
      <c r="K14" s="1392"/>
      <c r="L14" s="615" t="s">
        <v>1047</v>
      </c>
      <c r="M14" s="618">
        <v>0</v>
      </c>
      <c r="N14" s="618">
        <v>0</v>
      </c>
      <c r="O14" s="417">
        <v>0</v>
      </c>
      <c r="P14" s="618">
        <v>0</v>
      </c>
      <c r="Q14" s="618">
        <v>0</v>
      </c>
      <c r="R14" s="619">
        <v>0</v>
      </c>
      <c r="W14" s="3"/>
    </row>
    <row r="15" spans="2:23" ht="21" customHeight="1">
      <c r="B15" s="1392"/>
      <c r="C15" s="615" t="s">
        <v>1048</v>
      </c>
      <c r="D15" s="30">
        <v>0</v>
      </c>
      <c r="E15" s="30">
        <v>0</v>
      </c>
      <c r="F15" s="30">
        <v>0</v>
      </c>
      <c r="G15" s="30">
        <v>0</v>
      </c>
      <c r="H15" s="30">
        <v>0</v>
      </c>
      <c r="I15" s="441">
        <v>0</v>
      </c>
      <c r="J15" s="617"/>
      <c r="K15" s="1392"/>
      <c r="L15" s="615" t="s">
        <v>1049</v>
      </c>
      <c r="M15" s="618">
        <v>0</v>
      </c>
      <c r="N15" s="618">
        <v>0</v>
      </c>
      <c r="O15" s="618">
        <v>0</v>
      </c>
      <c r="P15" s="618">
        <v>0</v>
      </c>
      <c r="Q15" s="618">
        <v>0</v>
      </c>
      <c r="R15" s="619">
        <v>0</v>
      </c>
      <c r="W15" s="3"/>
    </row>
    <row r="16" spans="2:23" ht="21" customHeight="1">
      <c r="B16" s="1392"/>
      <c r="C16" s="615" t="s">
        <v>1050</v>
      </c>
      <c r="D16" s="30">
        <v>5</v>
      </c>
      <c r="E16" s="30">
        <v>0</v>
      </c>
      <c r="F16" s="30">
        <v>0</v>
      </c>
      <c r="G16" s="30">
        <v>0</v>
      </c>
      <c r="H16" s="30">
        <v>0</v>
      </c>
      <c r="I16" s="441">
        <v>0</v>
      </c>
      <c r="J16" s="617"/>
      <c r="K16" s="1392"/>
      <c r="L16" s="615" t="s">
        <v>1051</v>
      </c>
      <c r="M16" s="618">
        <v>0</v>
      </c>
      <c r="N16" s="618">
        <v>0</v>
      </c>
      <c r="O16" s="618">
        <v>0</v>
      </c>
      <c r="P16" s="618">
        <v>0</v>
      </c>
      <c r="Q16" s="618">
        <v>0</v>
      </c>
      <c r="R16" s="619">
        <v>0</v>
      </c>
    </row>
    <row r="17" spans="2:18" ht="21" customHeight="1">
      <c r="B17" s="1392"/>
      <c r="C17" s="615" t="s">
        <v>1052</v>
      </c>
      <c r="D17" s="30">
        <v>31</v>
      </c>
      <c r="E17" s="30">
        <v>0</v>
      </c>
      <c r="F17" s="30">
        <v>0</v>
      </c>
      <c r="G17" s="30">
        <v>0</v>
      </c>
      <c r="H17" s="30">
        <v>0</v>
      </c>
      <c r="I17" s="441">
        <v>0</v>
      </c>
      <c r="J17" s="617"/>
      <c r="K17" s="1392"/>
      <c r="L17" s="615" t="s">
        <v>1053</v>
      </c>
      <c r="M17" s="618">
        <v>0</v>
      </c>
      <c r="N17" s="618">
        <v>0</v>
      </c>
      <c r="O17" s="618">
        <v>0</v>
      </c>
      <c r="P17" s="618">
        <v>0</v>
      </c>
      <c r="Q17" s="618">
        <v>0</v>
      </c>
      <c r="R17" s="619">
        <v>0</v>
      </c>
    </row>
    <row r="18" spans="2:18" ht="21" customHeight="1">
      <c r="B18" s="1392"/>
      <c r="C18" s="615" t="s">
        <v>1054</v>
      </c>
      <c r="D18" s="30">
        <v>104</v>
      </c>
      <c r="E18" s="30">
        <v>0</v>
      </c>
      <c r="F18" s="30">
        <v>0</v>
      </c>
      <c r="G18" s="30">
        <v>134</v>
      </c>
      <c r="H18" s="30">
        <v>0</v>
      </c>
      <c r="I18" s="441">
        <v>0</v>
      </c>
      <c r="J18" s="617"/>
      <c r="K18" s="1392"/>
      <c r="L18" s="615" t="s">
        <v>1055</v>
      </c>
      <c r="M18" s="30">
        <v>47</v>
      </c>
      <c r="N18" s="30">
        <v>0</v>
      </c>
      <c r="O18" s="30">
        <v>0</v>
      </c>
      <c r="P18" s="381">
        <v>1</v>
      </c>
      <c r="Q18" s="30">
        <v>0</v>
      </c>
      <c r="R18" s="441">
        <v>0</v>
      </c>
    </row>
    <row r="19" spans="2:18" ht="21" customHeight="1">
      <c r="B19" s="1392"/>
      <c r="C19" s="615" t="s">
        <v>1056</v>
      </c>
      <c r="D19" s="30">
        <v>30</v>
      </c>
      <c r="E19" s="30">
        <v>0</v>
      </c>
      <c r="F19" s="30">
        <v>0</v>
      </c>
      <c r="G19" s="30">
        <v>0</v>
      </c>
      <c r="H19" s="30">
        <v>0</v>
      </c>
      <c r="I19" s="441">
        <v>0</v>
      </c>
      <c r="J19" s="617"/>
      <c r="K19" s="1392"/>
      <c r="L19" s="615" t="s">
        <v>1057</v>
      </c>
      <c r="M19" s="30">
        <v>447</v>
      </c>
      <c r="N19" s="30">
        <v>0</v>
      </c>
      <c r="O19" s="30">
        <v>0</v>
      </c>
      <c r="P19" s="381">
        <v>6</v>
      </c>
      <c r="Q19" s="30">
        <v>0</v>
      </c>
      <c r="R19" s="441">
        <v>0</v>
      </c>
    </row>
    <row r="20" spans="2:18" ht="21" customHeight="1">
      <c r="B20" s="1392"/>
      <c r="C20" s="615" t="s">
        <v>1058</v>
      </c>
      <c r="D20" s="30">
        <v>1</v>
      </c>
      <c r="E20" s="30">
        <v>0</v>
      </c>
      <c r="F20" s="30">
        <v>0</v>
      </c>
      <c r="G20" s="30">
        <v>0</v>
      </c>
      <c r="H20" s="30">
        <v>0</v>
      </c>
      <c r="I20" s="441">
        <v>0</v>
      </c>
      <c r="J20" s="617"/>
      <c r="K20" s="1392"/>
      <c r="L20" s="615" t="s">
        <v>1059</v>
      </c>
      <c r="M20" s="30">
        <v>7</v>
      </c>
      <c r="N20" s="30">
        <v>0</v>
      </c>
      <c r="O20" s="30">
        <v>0</v>
      </c>
      <c r="P20" s="381">
        <v>0</v>
      </c>
      <c r="Q20" s="30">
        <v>0</v>
      </c>
      <c r="R20" s="441">
        <v>0</v>
      </c>
    </row>
    <row r="21" spans="2:18" ht="21" customHeight="1">
      <c r="B21" s="1392"/>
      <c r="C21" s="615" t="s">
        <v>1060</v>
      </c>
      <c r="D21" s="30">
        <v>0</v>
      </c>
      <c r="E21" s="30">
        <v>0</v>
      </c>
      <c r="F21" s="30">
        <v>0</v>
      </c>
      <c r="G21" s="30">
        <v>0</v>
      </c>
      <c r="H21" s="30">
        <v>0</v>
      </c>
      <c r="I21" s="441">
        <v>0</v>
      </c>
      <c r="J21" s="617"/>
      <c r="K21" s="1392"/>
      <c r="L21" s="615" t="s">
        <v>1061</v>
      </c>
      <c r="M21" s="30">
        <v>2</v>
      </c>
      <c r="N21" s="30">
        <v>0</v>
      </c>
      <c r="O21" s="30">
        <v>0</v>
      </c>
      <c r="P21" s="381">
        <v>1</v>
      </c>
      <c r="Q21" s="30">
        <v>0</v>
      </c>
      <c r="R21" s="441">
        <v>0</v>
      </c>
    </row>
    <row r="22" spans="2:18" ht="21" customHeight="1">
      <c r="B22" s="1392"/>
      <c r="C22" s="615" t="s">
        <v>1062</v>
      </c>
      <c r="D22" s="30">
        <v>1</v>
      </c>
      <c r="E22" s="30">
        <v>0</v>
      </c>
      <c r="F22" s="30">
        <v>0</v>
      </c>
      <c r="G22" s="30">
        <v>0</v>
      </c>
      <c r="H22" s="30">
        <v>0</v>
      </c>
      <c r="I22" s="441">
        <v>0</v>
      </c>
      <c r="J22" s="617"/>
      <c r="K22" s="1392"/>
      <c r="L22" s="615" t="s">
        <v>1063</v>
      </c>
      <c r="M22" s="30">
        <v>65</v>
      </c>
      <c r="N22" s="30">
        <v>0</v>
      </c>
      <c r="O22" s="30">
        <v>0</v>
      </c>
      <c r="P22" s="381">
        <v>0</v>
      </c>
      <c r="Q22" s="30">
        <v>0</v>
      </c>
      <c r="R22" s="441">
        <v>0</v>
      </c>
    </row>
    <row r="23" spans="2:18" ht="21" customHeight="1">
      <c r="B23" s="1392"/>
      <c r="C23" s="615" t="s">
        <v>1064</v>
      </c>
      <c r="D23" s="30">
        <v>3</v>
      </c>
      <c r="E23" s="30">
        <v>0</v>
      </c>
      <c r="F23" s="30">
        <v>0</v>
      </c>
      <c r="G23" s="30">
        <v>0</v>
      </c>
      <c r="H23" s="30">
        <v>0</v>
      </c>
      <c r="I23" s="441">
        <v>0</v>
      </c>
      <c r="J23" s="617"/>
      <c r="K23" s="1392"/>
      <c r="L23" s="615" t="s">
        <v>1065</v>
      </c>
      <c r="M23" s="30">
        <v>3</v>
      </c>
      <c r="N23" s="30">
        <v>0</v>
      </c>
      <c r="O23" s="30">
        <v>0</v>
      </c>
      <c r="P23" s="381">
        <v>0</v>
      </c>
      <c r="Q23" s="30">
        <v>0</v>
      </c>
      <c r="R23" s="441">
        <v>0</v>
      </c>
    </row>
    <row r="24" spans="2:18" ht="21" customHeight="1">
      <c r="B24" s="1392"/>
      <c r="C24" s="615" t="s">
        <v>1066</v>
      </c>
      <c r="D24" s="30">
        <v>0</v>
      </c>
      <c r="E24" s="30">
        <v>0</v>
      </c>
      <c r="F24" s="30">
        <v>0</v>
      </c>
      <c r="G24" s="30">
        <v>0</v>
      </c>
      <c r="H24" s="30">
        <v>0</v>
      </c>
      <c r="I24" s="441">
        <v>0</v>
      </c>
      <c r="J24" s="617"/>
      <c r="K24" s="1392"/>
      <c r="L24" s="615" t="s">
        <v>1067</v>
      </c>
      <c r="M24" s="30">
        <v>20</v>
      </c>
      <c r="N24" s="30">
        <v>0</v>
      </c>
      <c r="O24" s="30">
        <v>0</v>
      </c>
      <c r="P24" s="381">
        <v>0</v>
      </c>
      <c r="Q24" s="30">
        <v>0</v>
      </c>
      <c r="R24" s="441">
        <v>0</v>
      </c>
    </row>
    <row r="25" spans="2:18" ht="21" customHeight="1">
      <c r="B25" s="1392"/>
      <c r="C25" s="615" t="s">
        <v>1068</v>
      </c>
      <c r="D25" s="30">
        <v>464</v>
      </c>
      <c r="E25" s="30">
        <v>0</v>
      </c>
      <c r="F25" s="30">
        <v>0</v>
      </c>
      <c r="G25" s="30">
        <v>8</v>
      </c>
      <c r="H25" s="30">
        <v>0</v>
      </c>
      <c r="I25" s="441">
        <v>0</v>
      </c>
      <c r="J25" s="617"/>
      <c r="K25" s="1392"/>
      <c r="L25" s="615" t="s">
        <v>1069</v>
      </c>
      <c r="M25" s="30">
        <v>1</v>
      </c>
      <c r="N25" s="30">
        <v>0</v>
      </c>
      <c r="O25" s="30">
        <v>0</v>
      </c>
      <c r="P25" s="381">
        <v>0</v>
      </c>
      <c r="Q25" s="30">
        <v>0</v>
      </c>
      <c r="R25" s="441">
        <v>0</v>
      </c>
    </row>
    <row r="26" spans="2:18" ht="21" customHeight="1">
      <c r="B26" s="1392"/>
      <c r="C26" s="615" t="s">
        <v>1070</v>
      </c>
      <c r="D26" s="30">
        <v>13</v>
      </c>
      <c r="E26" s="30">
        <v>0</v>
      </c>
      <c r="F26" s="30">
        <v>0</v>
      </c>
      <c r="G26" s="30">
        <v>0</v>
      </c>
      <c r="H26" s="30">
        <v>0</v>
      </c>
      <c r="I26" s="441">
        <v>0</v>
      </c>
      <c r="J26" s="617"/>
      <c r="K26" s="1392"/>
      <c r="L26" s="615" t="s">
        <v>1071</v>
      </c>
      <c r="M26" s="30">
        <v>1</v>
      </c>
      <c r="N26" s="30">
        <v>0</v>
      </c>
      <c r="O26" s="30">
        <v>0</v>
      </c>
      <c r="P26" s="381">
        <v>0</v>
      </c>
      <c r="Q26" s="30">
        <v>0</v>
      </c>
      <c r="R26" s="441">
        <v>0</v>
      </c>
    </row>
    <row r="27" spans="2:18" ht="21" customHeight="1">
      <c r="B27" s="1392"/>
      <c r="C27" s="615" t="s">
        <v>1072</v>
      </c>
      <c r="D27" s="30">
        <v>1</v>
      </c>
      <c r="E27" s="30">
        <v>0</v>
      </c>
      <c r="F27" s="30">
        <v>0</v>
      </c>
      <c r="G27" s="30">
        <v>0</v>
      </c>
      <c r="H27" s="30">
        <v>0</v>
      </c>
      <c r="I27" s="441">
        <v>0</v>
      </c>
      <c r="J27" s="617"/>
      <c r="K27" s="1392"/>
      <c r="L27" s="615" t="s">
        <v>1073</v>
      </c>
      <c r="M27" s="30">
        <v>1</v>
      </c>
      <c r="N27" s="30">
        <v>0</v>
      </c>
      <c r="O27" s="30">
        <v>0</v>
      </c>
      <c r="P27" s="381">
        <v>0</v>
      </c>
      <c r="Q27" s="30">
        <v>0</v>
      </c>
      <c r="R27" s="441">
        <v>0</v>
      </c>
    </row>
    <row r="28" spans="2:18" ht="21" customHeight="1">
      <c r="B28" s="1392"/>
      <c r="C28" s="615" t="s">
        <v>1074</v>
      </c>
      <c r="D28" s="30">
        <v>4</v>
      </c>
      <c r="E28" s="30">
        <v>0</v>
      </c>
      <c r="F28" s="30">
        <v>0</v>
      </c>
      <c r="G28" s="30">
        <v>0</v>
      </c>
      <c r="H28" s="30">
        <v>0</v>
      </c>
      <c r="I28" s="441">
        <v>0</v>
      </c>
      <c r="J28" s="617"/>
      <c r="K28" s="1392"/>
      <c r="L28" s="615" t="s">
        <v>1075</v>
      </c>
      <c r="M28" s="30">
        <v>128</v>
      </c>
      <c r="N28" s="30">
        <v>0</v>
      </c>
      <c r="O28" s="30">
        <v>0</v>
      </c>
      <c r="P28" s="381">
        <v>7</v>
      </c>
      <c r="Q28" s="30">
        <v>0</v>
      </c>
      <c r="R28" s="441">
        <v>0</v>
      </c>
    </row>
    <row r="29" spans="2:18" ht="21" customHeight="1">
      <c r="B29" s="1392"/>
      <c r="C29" s="615" t="s">
        <v>1076</v>
      </c>
      <c r="D29" s="30">
        <v>0</v>
      </c>
      <c r="E29" s="30">
        <v>0</v>
      </c>
      <c r="F29" s="30">
        <v>0</v>
      </c>
      <c r="G29" s="30">
        <v>0</v>
      </c>
      <c r="H29" s="30">
        <v>0</v>
      </c>
      <c r="I29" s="441">
        <v>0</v>
      </c>
      <c r="J29" s="617"/>
      <c r="K29" s="1392"/>
      <c r="L29" s="615" t="s">
        <v>1077</v>
      </c>
      <c r="M29" s="30">
        <v>177</v>
      </c>
      <c r="N29" s="30">
        <v>0</v>
      </c>
      <c r="O29" s="30">
        <v>0</v>
      </c>
      <c r="P29" s="381">
        <v>1</v>
      </c>
      <c r="Q29" s="30">
        <v>0</v>
      </c>
      <c r="R29" s="441">
        <v>0</v>
      </c>
    </row>
    <row r="30" spans="2:18" ht="21" customHeight="1">
      <c r="B30" s="1392"/>
      <c r="C30" s="615" t="s">
        <v>1078</v>
      </c>
      <c r="D30" s="30">
        <v>2</v>
      </c>
      <c r="E30" s="30">
        <v>0</v>
      </c>
      <c r="F30" s="30">
        <v>0</v>
      </c>
      <c r="G30" s="30">
        <v>0</v>
      </c>
      <c r="H30" s="30">
        <v>0</v>
      </c>
      <c r="I30" s="441">
        <v>0</v>
      </c>
      <c r="J30" s="617"/>
      <c r="K30" s="1392"/>
      <c r="L30" s="615" t="s">
        <v>1079</v>
      </c>
      <c r="M30" s="30">
        <v>2</v>
      </c>
      <c r="N30" s="30">
        <v>0</v>
      </c>
      <c r="O30" s="30">
        <v>0</v>
      </c>
      <c r="P30" s="381">
        <v>320</v>
      </c>
      <c r="Q30" s="30">
        <v>0</v>
      </c>
      <c r="R30" s="441">
        <v>0</v>
      </c>
    </row>
    <row r="31" spans="2:18" ht="21" customHeight="1">
      <c r="B31" s="1392"/>
      <c r="C31" s="615" t="s">
        <v>1080</v>
      </c>
      <c r="D31" s="30">
        <v>0</v>
      </c>
      <c r="E31" s="30">
        <v>0</v>
      </c>
      <c r="F31" s="30">
        <v>0</v>
      </c>
      <c r="G31" s="30">
        <v>0</v>
      </c>
      <c r="H31" s="30">
        <v>0</v>
      </c>
      <c r="I31" s="441">
        <v>0</v>
      </c>
      <c r="J31" s="617"/>
      <c r="K31" s="1392"/>
      <c r="L31" s="615" t="s">
        <v>1081</v>
      </c>
      <c r="M31" s="30">
        <v>0</v>
      </c>
      <c r="N31" s="30">
        <v>0</v>
      </c>
      <c r="O31" s="30">
        <v>0</v>
      </c>
      <c r="P31" s="381">
        <v>0</v>
      </c>
      <c r="Q31" s="30">
        <v>0</v>
      </c>
      <c r="R31" s="441">
        <v>0</v>
      </c>
    </row>
    <row r="32" spans="2:18" ht="21" customHeight="1">
      <c r="B32" s="1392"/>
      <c r="C32" s="615" t="s">
        <v>1082</v>
      </c>
      <c r="D32" s="30">
        <v>1</v>
      </c>
      <c r="E32" s="30">
        <v>0</v>
      </c>
      <c r="F32" s="30">
        <v>0</v>
      </c>
      <c r="G32" s="30">
        <v>0</v>
      </c>
      <c r="H32" s="30">
        <v>0</v>
      </c>
      <c r="I32" s="441">
        <v>0</v>
      </c>
      <c r="J32" s="617"/>
      <c r="K32" s="1392"/>
      <c r="L32" s="615" t="s">
        <v>1083</v>
      </c>
      <c r="M32" s="30">
        <v>2</v>
      </c>
      <c r="N32" s="30">
        <v>0</v>
      </c>
      <c r="O32" s="30">
        <v>0</v>
      </c>
      <c r="P32" s="381">
        <v>0</v>
      </c>
      <c r="Q32" s="30">
        <v>0</v>
      </c>
      <c r="R32" s="441">
        <v>0</v>
      </c>
    </row>
    <row r="33" spans="2:18" ht="21" customHeight="1">
      <c r="B33" s="1392"/>
      <c r="C33" s="615" t="s">
        <v>1084</v>
      </c>
      <c r="D33" s="30">
        <v>59</v>
      </c>
      <c r="E33" s="30">
        <v>0</v>
      </c>
      <c r="F33" s="30">
        <v>0</v>
      </c>
      <c r="G33" s="30">
        <v>0</v>
      </c>
      <c r="H33" s="30">
        <v>0</v>
      </c>
      <c r="I33" s="441">
        <v>0</v>
      </c>
      <c r="J33" s="617"/>
      <c r="K33" s="1392"/>
      <c r="L33" s="615" t="s">
        <v>1085</v>
      </c>
      <c r="M33" s="30">
        <v>142</v>
      </c>
      <c r="N33" s="30">
        <v>0</v>
      </c>
      <c r="O33" s="30">
        <v>0</v>
      </c>
      <c r="P33" s="381">
        <v>0</v>
      </c>
      <c r="Q33" s="30">
        <v>0</v>
      </c>
      <c r="R33" s="441">
        <v>0</v>
      </c>
    </row>
    <row r="34" spans="2:18" ht="21" customHeight="1">
      <c r="B34" s="1392"/>
      <c r="C34" s="615" t="s">
        <v>1086</v>
      </c>
      <c r="D34" s="30">
        <v>0</v>
      </c>
      <c r="E34" s="30">
        <v>0</v>
      </c>
      <c r="F34" s="30">
        <v>0</v>
      </c>
      <c r="G34" s="30">
        <v>0</v>
      </c>
      <c r="H34" s="30">
        <v>0</v>
      </c>
      <c r="I34" s="441">
        <v>0</v>
      </c>
      <c r="J34" s="617"/>
      <c r="K34" s="1392"/>
      <c r="L34" s="615" t="s">
        <v>1087</v>
      </c>
      <c r="M34" s="30">
        <v>104</v>
      </c>
      <c r="N34" s="30">
        <v>0</v>
      </c>
      <c r="O34" s="30">
        <v>0</v>
      </c>
      <c r="P34" s="381">
        <v>4</v>
      </c>
      <c r="Q34" s="30">
        <v>0</v>
      </c>
      <c r="R34" s="441">
        <v>0</v>
      </c>
    </row>
    <row r="35" spans="2:18" ht="21" customHeight="1">
      <c r="B35" s="1392"/>
      <c r="C35" s="615" t="s">
        <v>1088</v>
      </c>
      <c r="D35" s="30">
        <v>14</v>
      </c>
      <c r="E35" s="30">
        <v>0</v>
      </c>
      <c r="F35" s="30">
        <v>0</v>
      </c>
      <c r="G35" s="30">
        <v>3</v>
      </c>
      <c r="H35" s="30">
        <v>0</v>
      </c>
      <c r="I35" s="441">
        <v>0</v>
      </c>
      <c r="J35" s="617"/>
      <c r="K35" s="1392"/>
      <c r="L35" s="615" t="s">
        <v>1089</v>
      </c>
      <c r="M35" s="30">
        <v>2</v>
      </c>
      <c r="N35" s="30">
        <v>0</v>
      </c>
      <c r="O35" s="30">
        <v>0</v>
      </c>
      <c r="P35" s="381">
        <v>0</v>
      </c>
      <c r="Q35" s="30">
        <v>0</v>
      </c>
      <c r="R35" s="441">
        <v>0</v>
      </c>
    </row>
    <row r="36" spans="2:18" ht="21" customHeight="1">
      <c r="B36" s="1392"/>
      <c r="C36" s="615" t="s">
        <v>1090</v>
      </c>
      <c r="D36" s="30">
        <v>0</v>
      </c>
      <c r="E36" s="30">
        <v>0</v>
      </c>
      <c r="F36" s="30">
        <v>0</v>
      </c>
      <c r="G36" s="30">
        <v>0</v>
      </c>
      <c r="H36" s="30">
        <v>0</v>
      </c>
      <c r="I36" s="441">
        <v>0</v>
      </c>
      <c r="J36" s="617"/>
      <c r="K36" s="1392"/>
      <c r="L36" s="615" t="s">
        <v>1091</v>
      </c>
      <c r="M36" s="30">
        <v>1</v>
      </c>
      <c r="N36" s="30">
        <v>0</v>
      </c>
      <c r="O36" s="30">
        <v>0</v>
      </c>
      <c r="P36" s="381">
        <v>0</v>
      </c>
      <c r="Q36" s="30">
        <v>0</v>
      </c>
      <c r="R36" s="441">
        <v>0</v>
      </c>
    </row>
    <row r="37" spans="2:18" ht="21" customHeight="1">
      <c r="B37" s="1392"/>
      <c r="C37" s="615" t="s">
        <v>1092</v>
      </c>
      <c r="D37" s="30">
        <v>41</v>
      </c>
      <c r="E37" s="30">
        <v>0</v>
      </c>
      <c r="F37" s="30">
        <v>0</v>
      </c>
      <c r="G37" s="30">
        <v>1</v>
      </c>
      <c r="H37" s="30">
        <v>0</v>
      </c>
      <c r="I37" s="441">
        <v>0</v>
      </c>
      <c r="J37" s="617"/>
      <c r="K37" s="1392"/>
      <c r="L37" s="615" t="s">
        <v>1093</v>
      </c>
      <c r="M37" s="30">
        <v>0</v>
      </c>
      <c r="N37" s="30">
        <v>0</v>
      </c>
      <c r="O37" s="30">
        <v>0</v>
      </c>
      <c r="P37" s="381">
        <v>0</v>
      </c>
      <c r="Q37" s="30">
        <v>0</v>
      </c>
      <c r="R37" s="441">
        <v>0</v>
      </c>
    </row>
    <row r="38" spans="2:18" ht="21" customHeight="1">
      <c r="B38" s="1392"/>
      <c r="C38" s="615" t="s">
        <v>1094</v>
      </c>
      <c r="D38" s="30">
        <v>22</v>
      </c>
      <c r="E38" s="30">
        <v>0</v>
      </c>
      <c r="F38" s="30">
        <v>0</v>
      </c>
      <c r="G38" s="30">
        <v>0</v>
      </c>
      <c r="H38" s="30">
        <v>0</v>
      </c>
      <c r="I38" s="441">
        <v>0</v>
      </c>
      <c r="J38" s="617"/>
      <c r="K38" s="1392"/>
      <c r="L38" s="615" t="s">
        <v>1095</v>
      </c>
      <c r="M38" s="30">
        <v>45</v>
      </c>
      <c r="N38" s="30">
        <v>0</v>
      </c>
      <c r="O38" s="30">
        <v>0</v>
      </c>
      <c r="P38" s="381">
        <v>1</v>
      </c>
      <c r="Q38" s="30">
        <v>0</v>
      </c>
      <c r="R38" s="441">
        <v>0</v>
      </c>
    </row>
    <row r="39" spans="2:18" ht="21" customHeight="1">
      <c r="B39" s="1392"/>
      <c r="C39" s="615" t="s">
        <v>1096</v>
      </c>
      <c r="D39" s="30">
        <v>1</v>
      </c>
      <c r="E39" s="30">
        <v>0</v>
      </c>
      <c r="F39" s="30">
        <v>0</v>
      </c>
      <c r="G39" s="30">
        <v>0</v>
      </c>
      <c r="H39" s="30">
        <v>0</v>
      </c>
      <c r="I39" s="441">
        <v>0</v>
      </c>
      <c r="J39" s="617"/>
      <c r="K39" s="1392"/>
      <c r="L39" s="615" t="s">
        <v>1097</v>
      </c>
      <c r="M39" s="30">
        <v>147</v>
      </c>
      <c r="N39" s="30">
        <v>0</v>
      </c>
      <c r="O39" s="30">
        <v>0</v>
      </c>
      <c r="P39" s="381">
        <v>2</v>
      </c>
      <c r="Q39" s="30">
        <v>0</v>
      </c>
      <c r="R39" s="441">
        <v>0</v>
      </c>
    </row>
    <row r="40" spans="2:18" ht="21" customHeight="1">
      <c r="B40" s="1392"/>
      <c r="C40" s="615" t="s">
        <v>1098</v>
      </c>
      <c r="D40" s="30">
        <v>33</v>
      </c>
      <c r="E40" s="30">
        <v>0</v>
      </c>
      <c r="F40" s="30">
        <v>0</v>
      </c>
      <c r="G40" s="30">
        <v>1</v>
      </c>
      <c r="H40" s="30">
        <v>0</v>
      </c>
      <c r="I40" s="441">
        <v>0</v>
      </c>
      <c r="J40" s="617"/>
      <c r="K40" s="1392"/>
      <c r="L40" s="615" t="s">
        <v>1099</v>
      </c>
      <c r="M40" s="30">
        <v>381</v>
      </c>
      <c r="N40" s="30">
        <v>0</v>
      </c>
      <c r="O40" s="30">
        <v>0</v>
      </c>
      <c r="P40" s="381">
        <v>0</v>
      </c>
      <c r="Q40" s="30">
        <v>0</v>
      </c>
      <c r="R40" s="441">
        <v>0</v>
      </c>
    </row>
    <row r="41" spans="2:18" ht="21" customHeight="1">
      <c r="B41" s="1393"/>
      <c r="C41" s="620" t="s">
        <v>1100</v>
      </c>
      <c r="D41" s="621">
        <v>3</v>
      </c>
      <c r="E41" s="621">
        <v>0</v>
      </c>
      <c r="F41" s="621">
        <v>0</v>
      </c>
      <c r="G41" s="621">
        <v>1</v>
      </c>
      <c r="H41" s="621">
        <v>0</v>
      </c>
      <c r="I41" s="622">
        <v>0</v>
      </c>
      <c r="J41" s="617"/>
      <c r="K41" s="1392"/>
      <c r="L41" s="615" t="s">
        <v>1101</v>
      </c>
      <c r="M41" s="30">
        <v>1</v>
      </c>
      <c r="N41" s="30">
        <v>0</v>
      </c>
      <c r="O41" s="30">
        <v>0</v>
      </c>
      <c r="P41" s="381">
        <v>0</v>
      </c>
      <c r="Q41" s="30">
        <v>0</v>
      </c>
      <c r="R41" s="441">
        <v>0</v>
      </c>
    </row>
    <row r="42" spans="2:18" ht="21" customHeight="1">
      <c r="B42" s="1394" t="s">
        <v>1102</v>
      </c>
      <c r="C42" s="615" t="s">
        <v>1103</v>
      </c>
      <c r="D42" s="30">
        <v>2</v>
      </c>
      <c r="E42" s="30">
        <v>0</v>
      </c>
      <c r="F42" s="30">
        <v>0</v>
      </c>
      <c r="G42" s="30">
        <v>0</v>
      </c>
      <c r="H42" s="30">
        <v>0</v>
      </c>
      <c r="I42" s="441">
        <v>0</v>
      </c>
      <c r="J42" s="616"/>
      <c r="K42" s="1392"/>
      <c r="L42" s="615" t="s">
        <v>1104</v>
      </c>
      <c r="M42" s="30">
        <v>279</v>
      </c>
      <c r="N42" s="30">
        <v>0</v>
      </c>
      <c r="O42" s="30">
        <v>0</v>
      </c>
      <c r="P42" s="381">
        <v>13</v>
      </c>
      <c r="Q42" s="30">
        <v>0</v>
      </c>
      <c r="R42" s="441">
        <v>0</v>
      </c>
    </row>
    <row r="43" spans="2:18" ht="21" customHeight="1">
      <c r="B43" s="1392"/>
      <c r="C43" s="615" t="s">
        <v>1105</v>
      </c>
      <c r="D43" s="30">
        <v>177</v>
      </c>
      <c r="E43" s="30">
        <v>0</v>
      </c>
      <c r="F43" s="30">
        <v>0</v>
      </c>
      <c r="G43" s="30">
        <v>139</v>
      </c>
      <c r="H43" s="30">
        <v>0</v>
      </c>
      <c r="I43" s="441">
        <v>0</v>
      </c>
      <c r="J43" s="616"/>
      <c r="K43" s="1392"/>
      <c r="L43" s="615" t="s">
        <v>1106</v>
      </c>
      <c r="M43" s="30">
        <v>14</v>
      </c>
      <c r="N43" s="30">
        <v>0</v>
      </c>
      <c r="O43" s="30">
        <v>0</v>
      </c>
      <c r="P43" s="30">
        <v>0</v>
      </c>
      <c r="Q43" s="30">
        <v>0</v>
      </c>
      <c r="R43" s="441">
        <v>0</v>
      </c>
    </row>
    <row r="44" spans="2:18" ht="21" customHeight="1">
      <c r="B44" s="1392"/>
      <c r="C44" s="615" t="s">
        <v>1107</v>
      </c>
      <c r="D44" s="30">
        <v>409</v>
      </c>
      <c r="E44" s="30">
        <v>1</v>
      </c>
      <c r="F44" s="30">
        <v>0</v>
      </c>
      <c r="G44" s="30">
        <v>45</v>
      </c>
      <c r="H44" s="30">
        <v>0</v>
      </c>
      <c r="I44" s="441">
        <v>0</v>
      </c>
      <c r="J44" s="616"/>
      <c r="K44" s="1392"/>
      <c r="L44" s="615" t="s">
        <v>1108</v>
      </c>
      <c r="M44" s="30">
        <v>452</v>
      </c>
      <c r="N44" s="30">
        <v>0</v>
      </c>
      <c r="O44" s="30">
        <v>0</v>
      </c>
      <c r="P44" s="381">
        <v>1</v>
      </c>
      <c r="Q44" s="30">
        <v>0</v>
      </c>
      <c r="R44" s="441">
        <v>0</v>
      </c>
    </row>
    <row r="45" spans="2:18" ht="21" customHeight="1">
      <c r="B45" s="1392"/>
      <c r="C45" s="615" t="s">
        <v>1109</v>
      </c>
      <c r="D45" s="30">
        <v>872</v>
      </c>
      <c r="E45" s="30">
        <v>0</v>
      </c>
      <c r="F45" s="30">
        <v>0</v>
      </c>
      <c r="G45" s="30">
        <v>30</v>
      </c>
      <c r="H45" s="30">
        <v>0</v>
      </c>
      <c r="I45" s="441">
        <v>0</v>
      </c>
      <c r="J45" s="616"/>
      <c r="K45" s="1392"/>
      <c r="L45" s="615" t="s">
        <v>1110</v>
      </c>
      <c r="M45" s="30">
        <v>0</v>
      </c>
      <c r="N45" s="30">
        <v>0</v>
      </c>
      <c r="O45" s="30">
        <v>0</v>
      </c>
      <c r="P45" s="30">
        <v>0</v>
      </c>
      <c r="Q45" s="30">
        <v>0</v>
      </c>
      <c r="R45" s="441">
        <v>0</v>
      </c>
    </row>
    <row r="46" spans="2:18" ht="21" customHeight="1">
      <c r="B46" s="1392"/>
      <c r="C46" s="615" t="s">
        <v>1111</v>
      </c>
      <c r="D46" s="30">
        <v>0</v>
      </c>
      <c r="E46" s="30">
        <v>0</v>
      </c>
      <c r="F46" s="30">
        <v>0</v>
      </c>
      <c r="G46" s="30">
        <v>0</v>
      </c>
      <c r="H46" s="30">
        <v>0</v>
      </c>
      <c r="I46" s="441">
        <v>0</v>
      </c>
      <c r="J46" s="616"/>
      <c r="K46" s="1392"/>
      <c r="L46" s="615" t="s">
        <v>1112</v>
      </c>
      <c r="M46" s="30">
        <v>2</v>
      </c>
      <c r="N46" s="30">
        <v>0</v>
      </c>
      <c r="O46" s="30">
        <v>0</v>
      </c>
      <c r="P46" s="30">
        <v>0</v>
      </c>
      <c r="Q46" s="30">
        <v>0</v>
      </c>
      <c r="R46" s="441">
        <v>0</v>
      </c>
    </row>
    <row r="47" spans="2:18" ht="21" customHeight="1">
      <c r="B47" s="1392"/>
      <c r="C47" s="615" t="s">
        <v>1113</v>
      </c>
      <c r="D47" s="30">
        <v>2</v>
      </c>
      <c r="E47" s="30">
        <v>0</v>
      </c>
      <c r="F47" s="30">
        <v>0</v>
      </c>
      <c r="G47" s="30">
        <v>0</v>
      </c>
      <c r="H47" s="30">
        <v>0</v>
      </c>
      <c r="I47" s="441">
        <v>0</v>
      </c>
      <c r="J47" s="616"/>
      <c r="K47" s="1392"/>
      <c r="L47" s="615" t="s">
        <v>1114</v>
      </c>
      <c r="M47" s="30">
        <v>768</v>
      </c>
      <c r="N47" s="30">
        <v>0</v>
      </c>
      <c r="O47" s="30">
        <v>0</v>
      </c>
      <c r="P47" s="30">
        <v>4</v>
      </c>
      <c r="Q47" s="30">
        <v>0</v>
      </c>
      <c r="R47" s="441">
        <v>0</v>
      </c>
    </row>
    <row r="48" spans="2:18" ht="21" customHeight="1">
      <c r="B48" s="1392"/>
      <c r="C48" s="615" t="s">
        <v>1115</v>
      </c>
      <c r="D48" s="30">
        <v>0</v>
      </c>
      <c r="E48" s="30">
        <v>0</v>
      </c>
      <c r="F48" s="30">
        <v>0</v>
      </c>
      <c r="G48" s="30">
        <v>0</v>
      </c>
      <c r="H48" s="30">
        <v>0</v>
      </c>
      <c r="I48" s="441">
        <v>0</v>
      </c>
      <c r="J48" s="616"/>
      <c r="K48" s="1392"/>
      <c r="L48" s="615" t="s">
        <v>1116</v>
      </c>
      <c r="M48" s="30">
        <v>2</v>
      </c>
      <c r="N48" s="30">
        <v>0</v>
      </c>
      <c r="O48" s="30">
        <v>0</v>
      </c>
      <c r="P48" s="30">
        <v>0</v>
      </c>
      <c r="Q48" s="30">
        <v>0</v>
      </c>
      <c r="R48" s="441">
        <v>0</v>
      </c>
    </row>
    <row r="49" spans="2:18" ht="21" customHeight="1">
      <c r="B49" s="1392"/>
      <c r="C49" s="615" t="s">
        <v>1117</v>
      </c>
      <c r="D49" s="30">
        <v>5</v>
      </c>
      <c r="E49" s="30">
        <v>0</v>
      </c>
      <c r="F49" s="30">
        <v>0</v>
      </c>
      <c r="G49" s="30">
        <v>0</v>
      </c>
      <c r="H49" s="30">
        <v>0</v>
      </c>
      <c r="I49" s="441">
        <v>0</v>
      </c>
      <c r="J49" s="616"/>
      <c r="K49" s="1392"/>
      <c r="L49" s="615" t="s">
        <v>1118</v>
      </c>
      <c r="M49" s="30">
        <v>8</v>
      </c>
      <c r="N49" s="30">
        <v>0</v>
      </c>
      <c r="O49" s="30">
        <v>0</v>
      </c>
      <c r="P49" s="30">
        <v>0</v>
      </c>
      <c r="Q49" s="30">
        <v>0</v>
      </c>
      <c r="R49" s="441">
        <v>0</v>
      </c>
    </row>
    <row r="50" spans="2:18" ht="21" customHeight="1">
      <c r="B50" s="1392"/>
      <c r="C50" s="615" t="s">
        <v>1119</v>
      </c>
      <c r="D50" s="30">
        <v>0</v>
      </c>
      <c r="E50" s="30">
        <v>0</v>
      </c>
      <c r="F50" s="30">
        <v>0</v>
      </c>
      <c r="G50" s="30">
        <v>0</v>
      </c>
      <c r="H50" s="30">
        <v>0</v>
      </c>
      <c r="I50" s="441">
        <v>0</v>
      </c>
      <c r="J50" s="616"/>
      <c r="K50" s="1392"/>
      <c r="L50" s="615" t="s">
        <v>1120</v>
      </c>
      <c r="M50" s="30">
        <v>18</v>
      </c>
      <c r="N50" s="30">
        <v>0</v>
      </c>
      <c r="O50" s="30">
        <v>0</v>
      </c>
      <c r="P50" s="30">
        <v>0</v>
      </c>
      <c r="Q50" s="30">
        <v>0</v>
      </c>
      <c r="R50" s="441">
        <v>0</v>
      </c>
    </row>
    <row r="51" spans="2:18" ht="21" customHeight="1">
      <c r="B51" s="1392"/>
      <c r="C51" s="615" t="s">
        <v>1121</v>
      </c>
      <c r="D51" s="30">
        <v>3</v>
      </c>
      <c r="E51" s="30">
        <v>0</v>
      </c>
      <c r="F51" s="30">
        <v>0</v>
      </c>
      <c r="G51" s="30">
        <v>2</v>
      </c>
      <c r="H51" s="30">
        <v>0</v>
      </c>
      <c r="I51" s="441">
        <v>0</v>
      </c>
      <c r="J51" s="616"/>
      <c r="K51" s="1392"/>
      <c r="L51" s="615" t="s">
        <v>1122</v>
      </c>
      <c r="M51" s="30">
        <v>1</v>
      </c>
      <c r="N51" s="30">
        <v>0</v>
      </c>
      <c r="O51" s="30">
        <v>0</v>
      </c>
      <c r="P51" s="30">
        <v>0</v>
      </c>
      <c r="Q51" s="30">
        <v>0</v>
      </c>
      <c r="R51" s="441">
        <v>0</v>
      </c>
    </row>
    <row r="52" spans="2:18" ht="21" customHeight="1">
      <c r="B52" s="1392"/>
      <c r="C52" s="615" t="s">
        <v>1123</v>
      </c>
      <c r="D52" s="30">
        <v>3</v>
      </c>
      <c r="E52" s="30">
        <v>0</v>
      </c>
      <c r="F52" s="30">
        <v>0</v>
      </c>
      <c r="G52" s="30">
        <v>0</v>
      </c>
      <c r="H52" s="30">
        <v>0</v>
      </c>
      <c r="I52" s="441">
        <v>0</v>
      </c>
      <c r="J52" s="616"/>
      <c r="K52" s="1392"/>
      <c r="L52" s="615" t="s">
        <v>1124</v>
      </c>
      <c r="M52" s="30">
        <v>39</v>
      </c>
      <c r="N52" s="30">
        <v>0</v>
      </c>
      <c r="O52" s="30">
        <v>0</v>
      </c>
      <c r="P52" s="30">
        <v>0</v>
      </c>
      <c r="Q52" s="30">
        <v>0</v>
      </c>
      <c r="R52" s="441">
        <v>0</v>
      </c>
    </row>
    <row r="53" spans="2:18" ht="21" customHeight="1">
      <c r="B53" s="1392"/>
      <c r="C53" s="615" t="s">
        <v>1125</v>
      </c>
      <c r="D53" s="30">
        <v>4</v>
      </c>
      <c r="E53" s="30">
        <v>0</v>
      </c>
      <c r="F53" s="30">
        <v>0</v>
      </c>
      <c r="G53" s="30">
        <v>0</v>
      </c>
      <c r="H53" s="30">
        <v>0</v>
      </c>
      <c r="I53" s="441">
        <v>0</v>
      </c>
      <c r="J53" s="616"/>
      <c r="K53" s="1392"/>
      <c r="L53" s="615" t="s">
        <v>1126</v>
      </c>
      <c r="M53" s="30">
        <v>0</v>
      </c>
      <c r="N53" s="30">
        <v>0</v>
      </c>
      <c r="O53" s="30">
        <v>0</v>
      </c>
      <c r="P53" s="30">
        <v>0</v>
      </c>
      <c r="Q53" s="30">
        <v>0</v>
      </c>
      <c r="R53" s="441">
        <v>0</v>
      </c>
    </row>
    <row r="54" spans="2:18" ht="21" customHeight="1">
      <c r="B54" s="1392"/>
      <c r="C54" s="615" t="s">
        <v>1127</v>
      </c>
      <c r="D54" s="30">
        <v>55</v>
      </c>
      <c r="E54" s="30">
        <v>1</v>
      </c>
      <c r="F54" s="30">
        <v>0</v>
      </c>
      <c r="G54" s="30">
        <v>7</v>
      </c>
      <c r="H54" s="30">
        <v>0</v>
      </c>
      <c r="I54" s="441">
        <v>0</v>
      </c>
      <c r="J54" s="616"/>
      <c r="K54" s="1392"/>
      <c r="L54" s="615" t="s">
        <v>1128</v>
      </c>
      <c r="M54" s="30">
        <v>142</v>
      </c>
      <c r="N54" s="30">
        <v>0</v>
      </c>
      <c r="O54" s="30">
        <v>0</v>
      </c>
      <c r="P54" s="30">
        <v>0</v>
      </c>
      <c r="Q54" s="30">
        <v>0</v>
      </c>
      <c r="R54" s="441">
        <v>0</v>
      </c>
    </row>
    <row r="55" spans="2:18" ht="21" customHeight="1">
      <c r="B55" s="1392"/>
      <c r="C55" s="615" t="s">
        <v>1129</v>
      </c>
      <c r="D55" s="30">
        <v>2</v>
      </c>
      <c r="E55" s="30">
        <v>0</v>
      </c>
      <c r="F55" s="30">
        <v>0</v>
      </c>
      <c r="G55" s="30">
        <v>0</v>
      </c>
      <c r="H55" s="30">
        <v>0</v>
      </c>
      <c r="I55" s="441">
        <v>0</v>
      </c>
      <c r="J55" s="616"/>
      <c r="K55" s="1393"/>
      <c r="L55" s="620" t="s">
        <v>1130</v>
      </c>
      <c r="M55" s="621">
        <v>0</v>
      </c>
      <c r="N55" s="621">
        <v>0</v>
      </c>
      <c r="O55" s="621">
        <v>0</v>
      </c>
      <c r="P55" s="621">
        <v>0</v>
      </c>
      <c r="Q55" s="621">
        <v>0</v>
      </c>
      <c r="R55" s="622">
        <v>0</v>
      </c>
    </row>
    <row r="56" spans="2:18" ht="21" customHeight="1">
      <c r="B56" s="1392"/>
      <c r="C56" s="615" t="s">
        <v>1131</v>
      </c>
      <c r="D56" s="30">
        <v>0</v>
      </c>
      <c r="E56" s="30">
        <v>0</v>
      </c>
      <c r="F56" s="30">
        <v>0</v>
      </c>
      <c r="G56" s="30">
        <v>0</v>
      </c>
      <c r="H56" s="30">
        <v>0</v>
      </c>
      <c r="I56" s="441">
        <v>0</v>
      </c>
      <c r="J56" s="616"/>
      <c r="K56" s="1394" t="s">
        <v>1132</v>
      </c>
      <c r="L56" s="615" t="s">
        <v>1133</v>
      </c>
      <c r="M56" s="30">
        <v>286</v>
      </c>
      <c r="N56" s="30">
        <v>1</v>
      </c>
      <c r="O56" s="30">
        <v>0</v>
      </c>
      <c r="P56" s="30">
        <v>21</v>
      </c>
      <c r="Q56" s="30">
        <v>0</v>
      </c>
      <c r="R56" s="441">
        <v>0</v>
      </c>
    </row>
    <row r="57" spans="2:18" ht="21" customHeight="1">
      <c r="B57" s="1392"/>
      <c r="C57" s="615" t="s">
        <v>1134</v>
      </c>
      <c r="D57" s="30">
        <v>1</v>
      </c>
      <c r="E57" s="30">
        <v>0</v>
      </c>
      <c r="F57" s="30">
        <v>0</v>
      </c>
      <c r="G57" s="30">
        <v>0</v>
      </c>
      <c r="H57" s="30">
        <v>0</v>
      </c>
      <c r="I57" s="441">
        <v>0</v>
      </c>
      <c r="J57" s="616"/>
      <c r="K57" s="1392"/>
      <c r="L57" s="615" t="s">
        <v>1135</v>
      </c>
      <c r="M57" s="30">
        <v>0</v>
      </c>
      <c r="N57" s="30">
        <v>0</v>
      </c>
      <c r="O57" s="30">
        <v>0</v>
      </c>
      <c r="P57" s="30">
        <v>0</v>
      </c>
      <c r="Q57" s="30">
        <v>0</v>
      </c>
      <c r="R57" s="441">
        <v>0</v>
      </c>
    </row>
    <row r="58" spans="2:18" ht="21" customHeight="1">
      <c r="B58" s="1392"/>
      <c r="C58" s="615" t="s">
        <v>1136</v>
      </c>
      <c r="D58" s="30">
        <v>62</v>
      </c>
      <c r="E58" s="30">
        <v>0</v>
      </c>
      <c r="F58" s="30">
        <v>0</v>
      </c>
      <c r="G58" s="30">
        <v>0</v>
      </c>
      <c r="H58" s="30">
        <v>0</v>
      </c>
      <c r="I58" s="441">
        <v>0</v>
      </c>
      <c r="J58" s="616"/>
      <c r="K58" s="1392"/>
      <c r="L58" s="615" t="s">
        <v>1137</v>
      </c>
      <c r="M58" s="30">
        <v>149</v>
      </c>
      <c r="N58" s="30">
        <v>0</v>
      </c>
      <c r="O58" s="30">
        <v>0</v>
      </c>
      <c r="P58" s="30">
        <v>2</v>
      </c>
      <c r="Q58" s="30">
        <v>0</v>
      </c>
      <c r="R58" s="441">
        <v>0</v>
      </c>
    </row>
    <row r="59" spans="2:18" ht="21" customHeight="1">
      <c r="B59" s="1392"/>
      <c r="C59" s="615" t="s">
        <v>1138</v>
      </c>
      <c r="D59" s="30">
        <v>31</v>
      </c>
      <c r="E59" s="30">
        <v>0</v>
      </c>
      <c r="F59" s="30">
        <v>0</v>
      </c>
      <c r="G59" s="30">
        <v>0</v>
      </c>
      <c r="H59" s="30">
        <v>0</v>
      </c>
      <c r="I59" s="441">
        <v>0</v>
      </c>
      <c r="J59" s="616"/>
      <c r="K59" s="1392"/>
      <c r="L59" s="615" t="s">
        <v>1139</v>
      </c>
      <c r="M59" s="30">
        <v>3</v>
      </c>
      <c r="N59" s="30">
        <v>0</v>
      </c>
      <c r="O59" s="30">
        <v>0</v>
      </c>
      <c r="P59" s="30">
        <v>0</v>
      </c>
      <c r="Q59" s="30">
        <v>0</v>
      </c>
      <c r="R59" s="441">
        <v>0</v>
      </c>
    </row>
    <row r="60" spans="2:18" ht="21" customHeight="1">
      <c r="B60" s="1392"/>
      <c r="C60" s="615" t="s">
        <v>1140</v>
      </c>
      <c r="D60" s="30">
        <v>37</v>
      </c>
      <c r="E60" s="30">
        <v>0</v>
      </c>
      <c r="F60" s="30">
        <v>0</v>
      </c>
      <c r="G60" s="30">
        <v>0</v>
      </c>
      <c r="H60" s="30">
        <v>0</v>
      </c>
      <c r="I60" s="441">
        <v>0</v>
      </c>
      <c r="J60" s="616"/>
      <c r="K60" s="1393"/>
      <c r="L60" s="615" t="s">
        <v>1141</v>
      </c>
      <c r="M60" s="30">
        <v>1</v>
      </c>
      <c r="N60" s="30">
        <v>0</v>
      </c>
      <c r="O60" s="30">
        <v>0</v>
      </c>
      <c r="P60" s="30">
        <v>0</v>
      </c>
      <c r="Q60" s="30">
        <v>0</v>
      </c>
      <c r="R60" s="441">
        <v>0</v>
      </c>
    </row>
    <row r="61" spans="2:18" ht="21" customHeight="1">
      <c r="B61" s="1393"/>
      <c r="C61" s="620" t="s">
        <v>1142</v>
      </c>
      <c r="D61" s="621">
        <v>0</v>
      </c>
      <c r="E61" s="621">
        <v>0</v>
      </c>
      <c r="F61" s="621">
        <v>0</v>
      </c>
      <c r="G61" s="621">
        <v>0</v>
      </c>
      <c r="H61" s="621">
        <v>0</v>
      </c>
      <c r="I61" s="622">
        <v>0</v>
      </c>
      <c r="J61" s="616"/>
      <c r="K61" s="1394" t="s">
        <v>1143</v>
      </c>
      <c r="L61" s="623" t="s">
        <v>1144</v>
      </c>
      <c r="M61" s="624">
        <v>1</v>
      </c>
      <c r="N61" s="624">
        <v>0</v>
      </c>
      <c r="O61" s="624">
        <v>0</v>
      </c>
      <c r="P61" s="624">
        <v>0</v>
      </c>
      <c r="Q61" s="624">
        <v>0</v>
      </c>
      <c r="R61" s="625">
        <v>0</v>
      </c>
    </row>
    <row r="62" spans="2:18" ht="21" customHeight="1">
      <c r="B62" s="1394" t="s">
        <v>1145</v>
      </c>
      <c r="C62" s="615" t="s">
        <v>1146</v>
      </c>
      <c r="D62" s="30">
        <v>1</v>
      </c>
      <c r="E62" s="30">
        <v>0</v>
      </c>
      <c r="F62" s="30">
        <v>0</v>
      </c>
      <c r="G62" s="30">
        <v>0</v>
      </c>
      <c r="H62" s="30">
        <v>0</v>
      </c>
      <c r="I62" s="441">
        <v>0</v>
      </c>
      <c r="J62" s="616"/>
      <c r="K62" s="1392"/>
      <c r="L62" s="615" t="s">
        <v>1147</v>
      </c>
      <c r="M62" s="30">
        <v>72</v>
      </c>
      <c r="N62" s="30">
        <v>0</v>
      </c>
      <c r="O62" s="30">
        <v>0</v>
      </c>
      <c r="P62" s="30">
        <v>2</v>
      </c>
      <c r="Q62" s="30">
        <v>0</v>
      </c>
      <c r="R62" s="441">
        <v>0</v>
      </c>
    </row>
    <row r="63" spans="2:18" ht="21" customHeight="1">
      <c r="B63" s="1392"/>
      <c r="C63" s="615" t="s">
        <v>1148</v>
      </c>
      <c r="D63" s="30">
        <v>1</v>
      </c>
      <c r="E63" s="30">
        <v>0</v>
      </c>
      <c r="F63" s="30">
        <v>0</v>
      </c>
      <c r="G63" s="30">
        <v>0</v>
      </c>
      <c r="H63" s="30">
        <v>0</v>
      </c>
      <c r="I63" s="441">
        <v>0</v>
      </c>
      <c r="J63" s="616"/>
      <c r="K63" s="1392"/>
      <c r="L63" s="615" t="s">
        <v>1149</v>
      </c>
      <c r="M63" s="30">
        <v>4</v>
      </c>
      <c r="N63" s="30">
        <v>0</v>
      </c>
      <c r="O63" s="30">
        <v>0</v>
      </c>
      <c r="P63" s="30">
        <v>0</v>
      </c>
      <c r="Q63" s="30">
        <v>0</v>
      </c>
      <c r="R63" s="441">
        <v>0</v>
      </c>
    </row>
    <row r="64" spans="2:18" ht="21" customHeight="1">
      <c r="B64" s="1392"/>
      <c r="C64" s="615" t="s">
        <v>1150</v>
      </c>
      <c r="D64" s="30">
        <v>7</v>
      </c>
      <c r="E64" s="30">
        <v>0</v>
      </c>
      <c r="F64" s="30">
        <v>0</v>
      </c>
      <c r="G64" s="30">
        <v>0</v>
      </c>
      <c r="H64" s="30">
        <v>0</v>
      </c>
      <c r="I64" s="441">
        <v>0</v>
      </c>
      <c r="J64" s="616"/>
      <c r="K64" s="1392"/>
      <c r="L64" s="615" t="s">
        <v>1151</v>
      </c>
      <c r="M64" s="30">
        <v>12</v>
      </c>
      <c r="N64" s="30">
        <v>0</v>
      </c>
      <c r="O64" s="30">
        <v>0</v>
      </c>
      <c r="P64" s="30">
        <v>0</v>
      </c>
      <c r="Q64" s="30">
        <v>0</v>
      </c>
      <c r="R64" s="441">
        <v>0</v>
      </c>
    </row>
    <row r="65" spans="1:18" ht="21" customHeight="1">
      <c r="B65" s="1392"/>
      <c r="C65" s="615" t="s">
        <v>1152</v>
      </c>
      <c r="D65" s="30">
        <v>0</v>
      </c>
      <c r="E65" s="30">
        <v>0</v>
      </c>
      <c r="F65" s="30">
        <v>0</v>
      </c>
      <c r="G65" s="30">
        <v>0</v>
      </c>
      <c r="H65" s="30">
        <v>0</v>
      </c>
      <c r="I65" s="441">
        <v>0</v>
      </c>
      <c r="J65" s="616"/>
      <c r="K65" s="1392"/>
      <c r="L65" s="615" t="s">
        <v>1153</v>
      </c>
      <c r="M65" s="30">
        <v>0</v>
      </c>
      <c r="N65" s="30">
        <v>0</v>
      </c>
      <c r="O65" s="30">
        <v>0</v>
      </c>
      <c r="P65" s="30">
        <v>0</v>
      </c>
      <c r="Q65" s="30">
        <v>0</v>
      </c>
      <c r="R65" s="441">
        <v>0</v>
      </c>
    </row>
    <row r="66" spans="1:18" ht="21" customHeight="1">
      <c r="B66" s="1392"/>
      <c r="C66" s="615" t="s">
        <v>1154</v>
      </c>
      <c r="D66" s="30">
        <v>0</v>
      </c>
      <c r="E66" s="30">
        <v>0</v>
      </c>
      <c r="F66" s="30">
        <v>0</v>
      </c>
      <c r="G66" s="30">
        <v>0</v>
      </c>
      <c r="H66" s="30">
        <v>0</v>
      </c>
      <c r="I66" s="441">
        <v>0</v>
      </c>
      <c r="J66" s="617"/>
      <c r="K66" s="1392"/>
      <c r="L66" s="615" t="s">
        <v>1155</v>
      </c>
      <c r="M66" s="30">
        <v>11</v>
      </c>
      <c r="N66" s="30">
        <v>0</v>
      </c>
      <c r="O66" s="30">
        <v>0</v>
      </c>
      <c r="P66" s="30">
        <v>0</v>
      </c>
      <c r="Q66" s="30">
        <v>0</v>
      </c>
      <c r="R66" s="441">
        <v>0</v>
      </c>
    </row>
    <row r="67" spans="1:18" ht="21" customHeight="1">
      <c r="B67" s="1392"/>
      <c r="C67" s="615" t="s">
        <v>1156</v>
      </c>
      <c r="D67" s="30">
        <v>438</v>
      </c>
      <c r="E67" s="30">
        <v>0</v>
      </c>
      <c r="F67" s="30">
        <v>0</v>
      </c>
      <c r="G67" s="30">
        <v>2</v>
      </c>
      <c r="H67" s="30">
        <v>0</v>
      </c>
      <c r="I67" s="441">
        <v>0</v>
      </c>
      <c r="J67" s="617"/>
      <c r="K67" s="1392"/>
      <c r="L67" s="615" t="s">
        <v>1157</v>
      </c>
      <c r="M67" s="30">
        <v>4</v>
      </c>
      <c r="N67" s="30">
        <v>0</v>
      </c>
      <c r="O67" s="30">
        <v>0</v>
      </c>
      <c r="P67" s="30">
        <v>0</v>
      </c>
      <c r="Q67" s="30">
        <v>0</v>
      </c>
      <c r="R67" s="441">
        <v>0</v>
      </c>
    </row>
    <row r="68" spans="1:18" ht="21" customHeight="1" thickBot="1">
      <c r="B68" s="1395"/>
      <c r="C68" s="626" t="s">
        <v>1158</v>
      </c>
      <c r="D68" s="458">
        <v>0</v>
      </c>
      <c r="E68" s="458">
        <v>0</v>
      </c>
      <c r="F68" s="458">
        <v>0</v>
      </c>
      <c r="G68" s="458">
        <v>0</v>
      </c>
      <c r="H68" s="458">
        <v>0</v>
      </c>
      <c r="I68" s="462">
        <v>0</v>
      </c>
      <c r="K68" s="1395"/>
      <c r="L68" s="626" t="s">
        <v>1159</v>
      </c>
      <c r="M68" s="458">
        <v>0</v>
      </c>
      <c r="N68" s="458">
        <v>0</v>
      </c>
      <c r="O68" s="458">
        <v>0</v>
      </c>
      <c r="P68" s="458">
        <v>0</v>
      </c>
      <c r="Q68" s="458">
        <v>0</v>
      </c>
      <c r="R68" s="462">
        <v>0</v>
      </c>
    </row>
    <row r="69" spans="1:18" ht="21" customHeight="1">
      <c r="B69" s="2" t="s">
        <v>1160</v>
      </c>
      <c r="D69" s="610"/>
      <c r="E69" s="590"/>
      <c r="F69" s="627" t="s">
        <v>1161</v>
      </c>
      <c r="G69" s="610"/>
      <c r="H69" s="610"/>
      <c r="J69" s="616"/>
    </row>
    <row r="70" spans="1:18" ht="21" customHeight="1" thickBot="1">
      <c r="C70" s="582"/>
      <c r="D70" s="3"/>
      <c r="E70" s="3"/>
      <c r="F70" s="3"/>
      <c r="J70" s="616"/>
      <c r="P70" s="970" t="s">
        <v>964</v>
      </c>
      <c r="Q70" s="970"/>
      <c r="R70" s="970"/>
    </row>
    <row r="71" spans="1:18" ht="21" customHeight="1" thickBot="1">
      <c r="A71" s="306"/>
      <c r="B71" s="611"/>
      <c r="C71" s="612"/>
      <c r="D71" s="613" t="s">
        <v>1021</v>
      </c>
      <c r="E71" s="613" t="s">
        <v>1022</v>
      </c>
      <c r="F71" s="613" t="s">
        <v>980</v>
      </c>
      <c r="G71" s="613" t="s">
        <v>981</v>
      </c>
      <c r="H71" s="613" t="s">
        <v>982</v>
      </c>
      <c r="I71" s="614" t="s">
        <v>1023</v>
      </c>
      <c r="J71" s="616"/>
      <c r="K71" s="611"/>
      <c r="L71" s="612"/>
      <c r="M71" s="613" t="s">
        <v>1021</v>
      </c>
      <c r="N71" s="613" t="s">
        <v>1022</v>
      </c>
      <c r="O71" s="613" t="s">
        <v>980</v>
      </c>
      <c r="P71" s="613" t="s">
        <v>981</v>
      </c>
      <c r="Q71" s="613" t="s">
        <v>982</v>
      </c>
      <c r="R71" s="614" t="s">
        <v>1023</v>
      </c>
    </row>
    <row r="72" spans="1:18" ht="21" customHeight="1" thickTop="1">
      <c r="A72" s="306"/>
      <c r="B72" s="1391" t="s">
        <v>1143</v>
      </c>
      <c r="C72" s="615" t="s">
        <v>1162</v>
      </c>
      <c r="D72" s="30">
        <v>61</v>
      </c>
      <c r="E72" s="30">
        <v>0</v>
      </c>
      <c r="F72" s="30">
        <v>0</v>
      </c>
      <c r="G72" s="30">
        <v>2</v>
      </c>
      <c r="H72" s="30">
        <v>0</v>
      </c>
      <c r="I72" s="441">
        <v>0</v>
      </c>
      <c r="J72" s="616"/>
      <c r="K72" s="1391" t="s">
        <v>1163</v>
      </c>
      <c r="L72" s="615" t="s">
        <v>1164</v>
      </c>
      <c r="M72" s="30">
        <v>0</v>
      </c>
      <c r="N72" s="30">
        <v>0</v>
      </c>
      <c r="O72" s="30">
        <v>0</v>
      </c>
      <c r="P72" s="30">
        <v>0</v>
      </c>
      <c r="Q72" s="30">
        <v>0</v>
      </c>
      <c r="R72" s="441">
        <v>0</v>
      </c>
    </row>
    <row r="73" spans="1:18" ht="21" customHeight="1">
      <c r="A73" s="306"/>
      <c r="B73" s="1392"/>
      <c r="C73" s="615" t="s">
        <v>1165</v>
      </c>
      <c r="D73" s="30">
        <v>6</v>
      </c>
      <c r="E73" s="30">
        <v>0</v>
      </c>
      <c r="F73" s="30">
        <v>0</v>
      </c>
      <c r="G73" s="30">
        <v>0</v>
      </c>
      <c r="H73" s="30">
        <v>0</v>
      </c>
      <c r="I73" s="441">
        <v>0</v>
      </c>
      <c r="K73" s="1392"/>
      <c r="L73" s="615" t="s">
        <v>1166</v>
      </c>
      <c r="M73" s="30">
        <v>2</v>
      </c>
      <c r="N73" s="30">
        <v>0</v>
      </c>
      <c r="O73" s="30">
        <v>0</v>
      </c>
      <c r="P73" s="30">
        <v>0</v>
      </c>
      <c r="Q73" s="30">
        <v>0</v>
      </c>
      <c r="R73" s="441">
        <v>0</v>
      </c>
    </row>
    <row r="74" spans="1:18" ht="21" customHeight="1">
      <c r="A74" s="306"/>
      <c r="B74" s="1392"/>
      <c r="C74" s="615" t="s">
        <v>1167</v>
      </c>
      <c r="D74" s="30">
        <v>0</v>
      </c>
      <c r="E74" s="30">
        <v>0</v>
      </c>
      <c r="F74" s="30">
        <v>0</v>
      </c>
      <c r="G74" s="30">
        <v>0</v>
      </c>
      <c r="H74" s="30">
        <v>0</v>
      </c>
      <c r="I74" s="441">
        <v>0</v>
      </c>
      <c r="J74" s="212"/>
      <c r="K74" s="1393"/>
      <c r="L74" s="615" t="s">
        <v>1168</v>
      </c>
      <c r="M74" s="30">
        <v>0</v>
      </c>
      <c r="N74" s="30">
        <v>0</v>
      </c>
      <c r="O74" s="30">
        <v>0</v>
      </c>
      <c r="P74" s="30">
        <v>0</v>
      </c>
      <c r="Q74" s="30">
        <v>0</v>
      </c>
      <c r="R74" s="441">
        <v>0</v>
      </c>
    </row>
    <row r="75" spans="1:18" ht="21" customHeight="1">
      <c r="A75" s="306"/>
      <c r="B75" s="1392"/>
      <c r="C75" s="615" t="s">
        <v>1169</v>
      </c>
      <c r="D75" s="30">
        <v>7</v>
      </c>
      <c r="E75" s="30">
        <v>0</v>
      </c>
      <c r="F75" s="30">
        <v>0</v>
      </c>
      <c r="G75" s="30">
        <v>0</v>
      </c>
      <c r="H75" s="30">
        <v>0</v>
      </c>
      <c r="I75" s="441">
        <v>0</v>
      </c>
      <c r="J75" s="212"/>
      <c r="K75" s="1394" t="s">
        <v>1170</v>
      </c>
      <c r="L75" s="623" t="s">
        <v>1171</v>
      </c>
      <c r="M75" s="624">
        <v>2</v>
      </c>
      <c r="N75" s="624">
        <v>0</v>
      </c>
      <c r="O75" s="624">
        <v>0</v>
      </c>
      <c r="P75" s="624">
        <v>0</v>
      </c>
      <c r="Q75" s="624">
        <v>0</v>
      </c>
      <c r="R75" s="625">
        <v>0</v>
      </c>
    </row>
    <row r="76" spans="1:18" ht="21" customHeight="1">
      <c r="A76" s="306"/>
      <c r="B76" s="1392"/>
      <c r="C76" s="615" t="s">
        <v>1172</v>
      </c>
      <c r="D76" s="30">
        <v>23</v>
      </c>
      <c r="E76" s="30">
        <v>0</v>
      </c>
      <c r="F76" s="30">
        <v>0</v>
      </c>
      <c r="G76" s="30">
        <v>2</v>
      </c>
      <c r="H76" s="30">
        <v>0</v>
      </c>
      <c r="I76" s="441">
        <v>0</v>
      </c>
      <c r="J76" s="313"/>
      <c r="K76" s="1392"/>
      <c r="L76" s="615" t="s">
        <v>1173</v>
      </c>
      <c r="M76" s="30">
        <v>36</v>
      </c>
      <c r="N76" s="30">
        <v>0</v>
      </c>
      <c r="O76" s="30">
        <v>0</v>
      </c>
      <c r="P76" s="30">
        <v>0</v>
      </c>
      <c r="Q76" s="30">
        <v>0</v>
      </c>
      <c r="R76" s="441">
        <v>0</v>
      </c>
    </row>
    <row r="77" spans="1:18" ht="21" customHeight="1">
      <c r="A77" s="306"/>
      <c r="B77" s="1392"/>
      <c r="C77" s="615" t="s">
        <v>1174</v>
      </c>
      <c r="D77" s="30">
        <v>29</v>
      </c>
      <c r="E77" s="30">
        <v>0</v>
      </c>
      <c r="F77" s="30">
        <v>0</v>
      </c>
      <c r="G77" s="30">
        <v>0</v>
      </c>
      <c r="H77" s="30">
        <v>0</v>
      </c>
      <c r="I77" s="441">
        <v>0</v>
      </c>
      <c r="J77" s="313"/>
      <c r="K77" s="1392"/>
      <c r="L77" s="615" t="s">
        <v>1175</v>
      </c>
      <c r="M77" s="30">
        <v>0</v>
      </c>
      <c r="N77" s="30">
        <v>0</v>
      </c>
      <c r="O77" s="30">
        <v>0</v>
      </c>
      <c r="P77" s="30">
        <v>0</v>
      </c>
      <c r="Q77" s="30">
        <v>0</v>
      </c>
      <c r="R77" s="441">
        <v>0</v>
      </c>
    </row>
    <row r="78" spans="1:18" ht="21" customHeight="1">
      <c r="A78" s="306"/>
      <c r="B78" s="1392"/>
      <c r="C78" s="615" t="s">
        <v>1176</v>
      </c>
      <c r="D78" s="30">
        <v>10</v>
      </c>
      <c r="E78" s="30">
        <v>0</v>
      </c>
      <c r="F78" s="30">
        <v>0</v>
      </c>
      <c r="G78" s="30">
        <v>0</v>
      </c>
      <c r="H78" s="30">
        <v>0</v>
      </c>
      <c r="I78" s="441">
        <v>0</v>
      </c>
      <c r="J78" s="616"/>
      <c r="K78" s="1392"/>
      <c r="L78" s="615" t="s">
        <v>1177</v>
      </c>
      <c r="M78" s="30">
        <v>2</v>
      </c>
      <c r="N78" s="30">
        <v>0</v>
      </c>
      <c r="O78" s="30">
        <v>0</v>
      </c>
      <c r="P78" s="30">
        <v>0</v>
      </c>
      <c r="Q78" s="30">
        <v>0</v>
      </c>
      <c r="R78" s="441">
        <v>0</v>
      </c>
    </row>
    <row r="79" spans="1:18" ht="21" customHeight="1">
      <c r="A79" s="306"/>
      <c r="B79" s="1392"/>
      <c r="C79" s="615" t="s">
        <v>1178</v>
      </c>
      <c r="D79" s="30">
        <v>7</v>
      </c>
      <c r="E79" s="30">
        <v>0</v>
      </c>
      <c r="F79" s="30">
        <v>0</v>
      </c>
      <c r="G79" s="30">
        <v>1</v>
      </c>
      <c r="H79" s="30">
        <v>0</v>
      </c>
      <c r="I79" s="441">
        <v>0</v>
      </c>
      <c r="J79" s="616"/>
      <c r="K79" s="1393"/>
      <c r="L79" s="620" t="s">
        <v>1179</v>
      </c>
      <c r="M79" s="621">
        <v>0</v>
      </c>
      <c r="N79" s="621">
        <v>0</v>
      </c>
      <c r="O79" s="621">
        <v>0</v>
      </c>
      <c r="P79" s="621">
        <v>0</v>
      </c>
      <c r="Q79" s="621">
        <v>0</v>
      </c>
      <c r="R79" s="622">
        <v>0</v>
      </c>
    </row>
    <row r="80" spans="1:18" ht="21" customHeight="1">
      <c r="A80" s="306"/>
      <c r="B80" s="1392"/>
      <c r="C80" s="615" t="s">
        <v>1180</v>
      </c>
      <c r="D80" s="30">
        <v>0</v>
      </c>
      <c r="E80" s="30">
        <v>0</v>
      </c>
      <c r="F80" s="30">
        <v>0</v>
      </c>
      <c r="G80" s="30">
        <v>0</v>
      </c>
      <c r="H80" s="30">
        <v>0</v>
      </c>
      <c r="I80" s="441">
        <v>0</v>
      </c>
      <c r="J80" s="617"/>
      <c r="K80" s="1394" t="s">
        <v>1181</v>
      </c>
      <c r="L80" s="615" t="s">
        <v>1182</v>
      </c>
      <c r="M80" s="30">
        <v>0</v>
      </c>
      <c r="N80" s="30">
        <v>0</v>
      </c>
      <c r="O80" s="30">
        <v>0</v>
      </c>
      <c r="P80" s="30">
        <v>0</v>
      </c>
      <c r="Q80" s="30">
        <v>0</v>
      </c>
      <c r="R80" s="441">
        <v>0</v>
      </c>
    </row>
    <row r="81" spans="1:19" ht="21" customHeight="1">
      <c r="A81" s="306"/>
      <c r="B81" s="1392"/>
      <c r="C81" s="615" t="s">
        <v>1183</v>
      </c>
      <c r="D81" s="30">
        <v>2</v>
      </c>
      <c r="E81" s="30">
        <v>0</v>
      </c>
      <c r="F81" s="30">
        <v>0</v>
      </c>
      <c r="G81" s="30">
        <v>0</v>
      </c>
      <c r="H81" s="30">
        <v>0</v>
      </c>
      <c r="I81" s="441">
        <v>0</v>
      </c>
      <c r="J81" s="617"/>
      <c r="K81" s="1392"/>
      <c r="L81" s="615" t="s">
        <v>1184</v>
      </c>
      <c r="M81" s="30">
        <v>150</v>
      </c>
      <c r="N81" s="30">
        <v>0</v>
      </c>
      <c r="O81" s="30">
        <v>0</v>
      </c>
      <c r="P81" s="30">
        <v>0</v>
      </c>
      <c r="Q81" s="30">
        <v>0</v>
      </c>
      <c r="R81" s="441">
        <v>0</v>
      </c>
    </row>
    <row r="82" spans="1:19" ht="21" customHeight="1">
      <c r="A82" s="306"/>
      <c r="B82" s="1392"/>
      <c r="C82" s="615" t="s">
        <v>1185</v>
      </c>
      <c r="D82" s="30">
        <v>0</v>
      </c>
      <c r="E82" s="30">
        <v>0</v>
      </c>
      <c r="F82" s="30">
        <v>0</v>
      </c>
      <c r="G82" s="30">
        <v>0</v>
      </c>
      <c r="H82" s="30">
        <v>0</v>
      </c>
      <c r="I82" s="441">
        <v>0</v>
      </c>
      <c r="J82" s="617"/>
      <c r="K82" s="1392"/>
      <c r="L82" s="615" t="s">
        <v>1186</v>
      </c>
      <c r="M82" s="30">
        <v>0</v>
      </c>
      <c r="N82" s="30">
        <v>0</v>
      </c>
      <c r="O82" s="30">
        <v>0</v>
      </c>
      <c r="P82" s="30">
        <v>0</v>
      </c>
      <c r="Q82" s="30">
        <v>0</v>
      </c>
      <c r="R82" s="441">
        <v>0</v>
      </c>
    </row>
    <row r="83" spans="1:19" ht="21" customHeight="1">
      <c r="A83" s="306"/>
      <c r="B83" s="1392"/>
      <c r="C83" s="615" t="s">
        <v>1187</v>
      </c>
      <c r="D83" s="30">
        <v>0</v>
      </c>
      <c r="E83" s="30">
        <v>0</v>
      </c>
      <c r="F83" s="30">
        <v>0</v>
      </c>
      <c r="G83" s="30">
        <v>0</v>
      </c>
      <c r="H83" s="30">
        <v>0</v>
      </c>
      <c r="I83" s="441">
        <v>0</v>
      </c>
      <c r="J83" s="617"/>
      <c r="K83" s="1392"/>
      <c r="L83" s="615" t="s">
        <v>1188</v>
      </c>
      <c r="M83" s="30">
        <v>10</v>
      </c>
      <c r="N83" s="30">
        <v>0</v>
      </c>
      <c r="O83" s="30">
        <v>0</v>
      </c>
      <c r="P83" s="30">
        <v>0</v>
      </c>
      <c r="Q83" s="30">
        <v>0</v>
      </c>
      <c r="R83" s="441">
        <v>0</v>
      </c>
    </row>
    <row r="84" spans="1:19" ht="21" customHeight="1">
      <c r="A84" s="306"/>
      <c r="B84" s="1392"/>
      <c r="C84" s="615" t="s">
        <v>1189</v>
      </c>
      <c r="D84" s="30">
        <v>0</v>
      </c>
      <c r="E84" s="30">
        <v>0</v>
      </c>
      <c r="F84" s="30">
        <v>0</v>
      </c>
      <c r="G84" s="30">
        <v>0</v>
      </c>
      <c r="H84" s="30">
        <v>0</v>
      </c>
      <c r="I84" s="441">
        <v>0</v>
      </c>
      <c r="J84" s="617"/>
      <c r="K84" s="1392"/>
      <c r="L84" s="615" t="s">
        <v>1190</v>
      </c>
      <c r="M84" s="30">
        <v>2</v>
      </c>
      <c r="N84" s="30">
        <v>0</v>
      </c>
      <c r="O84" s="30">
        <v>0</v>
      </c>
      <c r="P84" s="30">
        <v>0</v>
      </c>
      <c r="Q84" s="30">
        <v>0</v>
      </c>
      <c r="R84" s="441">
        <v>0</v>
      </c>
    </row>
    <row r="85" spans="1:19" ht="21" customHeight="1">
      <c r="A85" s="306"/>
      <c r="B85" s="1392"/>
      <c r="C85" s="615" t="s">
        <v>1191</v>
      </c>
      <c r="D85" s="30">
        <v>0</v>
      </c>
      <c r="E85" s="30">
        <v>0</v>
      </c>
      <c r="F85" s="30">
        <v>0</v>
      </c>
      <c r="G85" s="30">
        <v>0</v>
      </c>
      <c r="H85" s="30">
        <v>0</v>
      </c>
      <c r="I85" s="441">
        <v>0</v>
      </c>
      <c r="J85" s="617"/>
      <c r="K85" s="1392"/>
      <c r="L85" s="615" t="s">
        <v>1192</v>
      </c>
      <c r="M85" s="30">
        <v>2</v>
      </c>
      <c r="N85" s="30">
        <v>0</v>
      </c>
      <c r="O85" s="30">
        <v>0</v>
      </c>
      <c r="P85" s="30">
        <v>0</v>
      </c>
      <c r="Q85" s="30">
        <v>0</v>
      </c>
      <c r="R85" s="441">
        <v>0</v>
      </c>
    </row>
    <row r="86" spans="1:19" ht="21" customHeight="1">
      <c r="A86" s="306"/>
      <c r="B86" s="1392"/>
      <c r="C86" s="615" t="s">
        <v>1193</v>
      </c>
      <c r="D86" s="30">
        <v>0</v>
      </c>
      <c r="E86" s="30">
        <v>0</v>
      </c>
      <c r="F86" s="30">
        <v>0</v>
      </c>
      <c r="G86" s="30">
        <v>0</v>
      </c>
      <c r="H86" s="30">
        <v>0</v>
      </c>
      <c r="I86" s="441">
        <v>0</v>
      </c>
      <c r="J86" s="617"/>
      <c r="K86" s="1392"/>
      <c r="L86" s="615" t="s">
        <v>1194</v>
      </c>
      <c r="M86" s="30">
        <v>0</v>
      </c>
      <c r="N86" s="30">
        <v>0</v>
      </c>
      <c r="O86" s="30">
        <v>0</v>
      </c>
      <c r="P86" s="30">
        <v>16</v>
      </c>
      <c r="Q86" s="30">
        <v>0</v>
      </c>
      <c r="R86" s="441">
        <v>0</v>
      </c>
    </row>
    <row r="87" spans="1:19" ht="21" customHeight="1">
      <c r="A87" s="306"/>
      <c r="B87" s="1392"/>
      <c r="C87" s="615" t="s">
        <v>1195</v>
      </c>
      <c r="D87" s="30">
        <v>0</v>
      </c>
      <c r="E87" s="30">
        <v>0</v>
      </c>
      <c r="F87" s="30">
        <v>0</v>
      </c>
      <c r="G87" s="30">
        <v>0</v>
      </c>
      <c r="H87" s="30">
        <v>0</v>
      </c>
      <c r="I87" s="441">
        <v>0</v>
      </c>
      <c r="J87" s="617"/>
      <c r="K87" s="1392"/>
      <c r="L87" s="615" t="s">
        <v>1196</v>
      </c>
      <c r="M87" s="30">
        <v>1</v>
      </c>
      <c r="N87" s="30">
        <v>0</v>
      </c>
      <c r="O87" s="30">
        <v>0</v>
      </c>
      <c r="P87" s="30">
        <v>0</v>
      </c>
      <c r="Q87" s="30">
        <v>0</v>
      </c>
      <c r="R87" s="441">
        <v>0</v>
      </c>
      <c r="S87" s="3"/>
    </row>
    <row r="88" spans="1:19" ht="21" customHeight="1">
      <c r="A88" s="306"/>
      <c r="B88" s="1392"/>
      <c r="C88" s="615" t="s">
        <v>1197</v>
      </c>
      <c r="D88" s="30">
        <v>0</v>
      </c>
      <c r="E88" s="30">
        <v>0</v>
      </c>
      <c r="F88" s="30">
        <v>0</v>
      </c>
      <c r="G88" s="30">
        <v>0</v>
      </c>
      <c r="H88" s="30">
        <v>0</v>
      </c>
      <c r="I88" s="441">
        <v>0</v>
      </c>
      <c r="J88" s="617"/>
      <c r="K88" s="1392"/>
      <c r="L88" s="615" t="s">
        <v>1198</v>
      </c>
      <c r="M88" s="30">
        <v>3</v>
      </c>
      <c r="N88" s="30">
        <v>0</v>
      </c>
      <c r="O88" s="30">
        <v>0</v>
      </c>
      <c r="P88" s="30">
        <v>0</v>
      </c>
      <c r="Q88" s="30">
        <v>0</v>
      </c>
      <c r="R88" s="441">
        <v>0</v>
      </c>
    </row>
    <row r="89" spans="1:19" ht="21" customHeight="1">
      <c r="A89" s="306"/>
      <c r="B89" s="1392"/>
      <c r="C89" s="615" t="s">
        <v>1199</v>
      </c>
      <c r="D89" s="30">
        <v>0</v>
      </c>
      <c r="E89" s="30">
        <v>0</v>
      </c>
      <c r="F89" s="30">
        <v>0</v>
      </c>
      <c r="G89" s="30">
        <v>0</v>
      </c>
      <c r="H89" s="30">
        <v>0</v>
      </c>
      <c r="I89" s="441">
        <v>0</v>
      </c>
      <c r="J89" s="617"/>
      <c r="K89" s="1392"/>
      <c r="L89" s="628" t="s">
        <v>1200</v>
      </c>
      <c r="M89" s="1397">
        <v>0</v>
      </c>
      <c r="N89" s="1397">
        <v>0</v>
      </c>
      <c r="O89" s="1397">
        <v>0</v>
      </c>
      <c r="P89" s="1397">
        <v>0</v>
      </c>
      <c r="Q89" s="1397">
        <v>0</v>
      </c>
      <c r="R89" s="1396">
        <v>0</v>
      </c>
    </row>
    <row r="90" spans="1:19" ht="21" customHeight="1">
      <c r="A90" s="306"/>
      <c r="B90" s="1392"/>
      <c r="C90" s="615" t="s">
        <v>1201</v>
      </c>
      <c r="D90" s="30">
        <v>0</v>
      </c>
      <c r="E90" s="30">
        <v>0</v>
      </c>
      <c r="F90" s="30">
        <v>0</v>
      </c>
      <c r="G90" s="30">
        <v>0</v>
      </c>
      <c r="H90" s="30">
        <v>0</v>
      </c>
      <c r="I90" s="441">
        <v>0</v>
      </c>
      <c r="J90" s="617"/>
      <c r="K90" s="1392"/>
      <c r="L90" s="631" t="s">
        <v>1202</v>
      </c>
      <c r="M90" s="1397"/>
      <c r="N90" s="1397"/>
      <c r="O90" s="1397"/>
      <c r="P90" s="1397"/>
      <c r="Q90" s="1397"/>
      <c r="R90" s="1396"/>
    </row>
    <row r="91" spans="1:19" ht="21" customHeight="1">
      <c r="A91" s="306"/>
      <c r="B91" s="1392"/>
      <c r="C91" s="615" t="s">
        <v>1203</v>
      </c>
      <c r="D91" s="30">
        <v>15</v>
      </c>
      <c r="E91" s="30">
        <v>0</v>
      </c>
      <c r="F91" s="30">
        <v>0</v>
      </c>
      <c r="G91" s="30">
        <v>0</v>
      </c>
      <c r="H91" s="30">
        <v>0</v>
      </c>
      <c r="I91" s="441">
        <v>0</v>
      </c>
      <c r="J91" s="617"/>
      <c r="K91" s="1392"/>
      <c r="L91" s="615" t="s">
        <v>1204</v>
      </c>
      <c r="M91" s="30">
        <v>0</v>
      </c>
      <c r="N91" s="30">
        <v>0</v>
      </c>
      <c r="O91" s="30">
        <v>0</v>
      </c>
      <c r="P91" s="30">
        <v>0</v>
      </c>
      <c r="Q91" s="30">
        <v>0</v>
      </c>
      <c r="R91" s="441">
        <v>0</v>
      </c>
    </row>
    <row r="92" spans="1:19" ht="21" customHeight="1">
      <c r="A92" s="306"/>
      <c r="B92" s="1392"/>
      <c r="C92" s="615" t="s">
        <v>1205</v>
      </c>
      <c r="D92" s="30">
        <v>2</v>
      </c>
      <c r="E92" s="30">
        <v>0</v>
      </c>
      <c r="F92" s="30">
        <v>0</v>
      </c>
      <c r="G92" s="30">
        <v>0</v>
      </c>
      <c r="H92" s="30">
        <v>0</v>
      </c>
      <c r="I92" s="441">
        <v>0</v>
      </c>
      <c r="J92" s="617"/>
      <c r="K92" s="1392"/>
      <c r="L92" s="615" t="s">
        <v>1206</v>
      </c>
      <c r="M92" s="30">
        <v>2</v>
      </c>
      <c r="N92" s="30">
        <v>0</v>
      </c>
      <c r="O92" s="30">
        <v>0</v>
      </c>
      <c r="P92" s="30">
        <v>0</v>
      </c>
      <c r="Q92" s="30">
        <v>0</v>
      </c>
      <c r="R92" s="441">
        <v>0</v>
      </c>
    </row>
    <row r="93" spans="1:19" ht="21" customHeight="1" thickBot="1">
      <c r="A93" s="306"/>
      <c r="B93" s="1392"/>
      <c r="C93" s="615" t="s">
        <v>1207</v>
      </c>
      <c r="D93" s="30">
        <v>1</v>
      </c>
      <c r="E93" s="30">
        <v>0</v>
      </c>
      <c r="F93" s="30">
        <v>0</v>
      </c>
      <c r="G93" s="30">
        <v>0</v>
      </c>
      <c r="H93" s="30">
        <v>0</v>
      </c>
      <c r="I93" s="441">
        <v>0</v>
      </c>
      <c r="J93" s="617"/>
      <c r="K93" s="1395"/>
      <c r="L93" s="626" t="s">
        <v>1208</v>
      </c>
      <c r="M93" s="458">
        <v>0</v>
      </c>
      <c r="N93" s="458">
        <v>0</v>
      </c>
      <c r="O93" s="458">
        <v>0</v>
      </c>
      <c r="P93" s="458">
        <v>0</v>
      </c>
      <c r="Q93" s="458">
        <v>0</v>
      </c>
      <c r="R93" s="462">
        <v>0</v>
      </c>
    </row>
    <row r="94" spans="1:19" ht="21" customHeight="1">
      <c r="A94" s="306"/>
      <c r="B94" s="1392"/>
      <c r="C94" s="615" t="s">
        <v>1209</v>
      </c>
      <c r="D94" s="30">
        <v>2</v>
      </c>
      <c r="E94" s="30">
        <v>0</v>
      </c>
      <c r="F94" s="30">
        <v>0</v>
      </c>
      <c r="G94" s="30">
        <v>0</v>
      </c>
      <c r="H94" s="30">
        <v>0</v>
      </c>
      <c r="I94" s="441">
        <v>0</v>
      </c>
      <c r="J94" s="617"/>
    </row>
    <row r="95" spans="1:19" ht="21" customHeight="1">
      <c r="A95" s="306"/>
      <c r="B95" s="1392"/>
      <c r="C95" s="615" t="s">
        <v>1210</v>
      </c>
      <c r="D95" s="30">
        <v>2</v>
      </c>
      <c r="E95" s="30">
        <v>0</v>
      </c>
      <c r="F95" s="30">
        <v>0</v>
      </c>
      <c r="G95" s="30">
        <v>0</v>
      </c>
      <c r="H95" s="30">
        <v>0</v>
      </c>
      <c r="I95" s="441">
        <v>0</v>
      </c>
      <c r="J95" s="617"/>
    </row>
    <row r="96" spans="1:19" ht="21" customHeight="1">
      <c r="A96" s="306"/>
      <c r="B96" s="1392"/>
      <c r="C96" s="615" t="s">
        <v>1211</v>
      </c>
      <c r="D96" s="30">
        <v>0</v>
      </c>
      <c r="E96" s="30">
        <v>0</v>
      </c>
      <c r="F96" s="30">
        <v>0</v>
      </c>
      <c r="G96" s="30">
        <v>0</v>
      </c>
      <c r="H96" s="30">
        <v>0</v>
      </c>
      <c r="I96" s="441">
        <v>0</v>
      </c>
      <c r="J96" s="617"/>
      <c r="N96" s="3"/>
    </row>
    <row r="97" spans="1:10" ht="21" customHeight="1">
      <c r="A97" s="306"/>
      <c r="B97" s="1392"/>
      <c r="C97" s="615" t="s">
        <v>1212</v>
      </c>
      <c r="D97" s="30">
        <v>0</v>
      </c>
      <c r="E97" s="30">
        <v>0</v>
      </c>
      <c r="F97" s="30">
        <v>0</v>
      </c>
      <c r="G97" s="30">
        <v>0</v>
      </c>
      <c r="H97" s="30">
        <v>0</v>
      </c>
      <c r="I97" s="441">
        <v>0</v>
      </c>
      <c r="J97" s="617"/>
    </row>
    <row r="98" spans="1:10" ht="21" customHeight="1">
      <c r="A98" s="306"/>
      <c r="B98" s="1393"/>
      <c r="C98" s="620" t="s">
        <v>1213</v>
      </c>
      <c r="D98" s="621">
        <v>0</v>
      </c>
      <c r="E98" s="621">
        <v>0</v>
      </c>
      <c r="F98" s="621">
        <v>0</v>
      </c>
      <c r="G98" s="621">
        <v>0</v>
      </c>
      <c r="H98" s="621">
        <v>0</v>
      </c>
      <c r="I98" s="622">
        <v>0</v>
      </c>
      <c r="J98" s="617"/>
    </row>
    <row r="99" spans="1:10" ht="21" customHeight="1">
      <c r="A99" s="306"/>
      <c r="B99" s="1394" t="s">
        <v>1214</v>
      </c>
      <c r="C99" s="615" t="s">
        <v>1215</v>
      </c>
      <c r="D99" s="30">
        <v>11</v>
      </c>
      <c r="E99" s="30">
        <v>0</v>
      </c>
      <c r="F99" s="30">
        <v>0</v>
      </c>
      <c r="G99" s="30">
        <v>0</v>
      </c>
      <c r="H99" s="30">
        <v>0</v>
      </c>
      <c r="I99" s="441">
        <v>0</v>
      </c>
      <c r="J99" s="617"/>
    </row>
    <row r="100" spans="1:10" ht="21" customHeight="1">
      <c r="A100" s="306"/>
      <c r="B100" s="1392"/>
      <c r="C100" s="615" t="s">
        <v>1216</v>
      </c>
      <c r="D100" s="30">
        <v>5</v>
      </c>
      <c r="E100" s="30">
        <v>0</v>
      </c>
      <c r="F100" s="30">
        <v>0</v>
      </c>
      <c r="G100" s="30">
        <v>0</v>
      </c>
      <c r="H100" s="30">
        <v>0</v>
      </c>
      <c r="I100" s="441">
        <v>0</v>
      </c>
      <c r="J100" s="617"/>
    </row>
    <row r="101" spans="1:10" ht="21" customHeight="1">
      <c r="A101" s="306"/>
      <c r="B101" s="1392"/>
      <c r="C101" s="615" t="s">
        <v>1217</v>
      </c>
      <c r="D101" s="30">
        <v>30</v>
      </c>
      <c r="E101" s="30">
        <v>0</v>
      </c>
      <c r="F101" s="30">
        <v>0</v>
      </c>
      <c r="G101" s="30">
        <v>0</v>
      </c>
      <c r="H101" s="30">
        <v>0</v>
      </c>
      <c r="I101" s="441">
        <v>0</v>
      </c>
      <c r="J101" s="617"/>
    </row>
    <row r="102" spans="1:10" ht="21" customHeight="1">
      <c r="A102" s="306"/>
      <c r="B102" s="1392"/>
      <c r="C102" s="615" t="s">
        <v>1218</v>
      </c>
      <c r="D102" s="30">
        <v>28</v>
      </c>
      <c r="E102" s="30">
        <v>0</v>
      </c>
      <c r="F102" s="30">
        <v>0</v>
      </c>
      <c r="G102" s="30">
        <v>0</v>
      </c>
      <c r="H102" s="30">
        <v>0</v>
      </c>
      <c r="I102" s="441">
        <v>0</v>
      </c>
      <c r="J102" s="617"/>
    </row>
    <row r="103" spans="1:10" ht="21" customHeight="1">
      <c r="A103" s="306"/>
      <c r="B103" s="1392"/>
      <c r="C103" s="615" t="s">
        <v>1219</v>
      </c>
      <c r="D103" s="30">
        <v>12</v>
      </c>
      <c r="E103" s="30">
        <v>0</v>
      </c>
      <c r="F103" s="30">
        <v>0</v>
      </c>
      <c r="G103" s="30">
        <v>0</v>
      </c>
      <c r="H103" s="30">
        <v>0</v>
      </c>
      <c r="I103" s="441">
        <v>0</v>
      </c>
      <c r="J103" s="617"/>
    </row>
    <row r="104" spans="1:10" ht="21" customHeight="1">
      <c r="A104" s="306"/>
      <c r="B104" s="1392"/>
      <c r="C104" s="615" t="s">
        <v>1220</v>
      </c>
      <c r="D104" s="30">
        <v>11</v>
      </c>
      <c r="E104" s="30">
        <v>0</v>
      </c>
      <c r="F104" s="30">
        <v>0</v>
      </c>
      <c r="G104" s="30">
        <v>0</v>
      </c>
      <c r="H104" s="30">
        <v>0</v>
      </c>
      <c r="I104" s="441">
        <v>0</v>
      </c>
      <c r="J104" s="617"/>
    </row>
    <row r="105" spans="1:10" ht="21" customHeight="1">
      <c r="A105" s="306"/>
      <c r="B105" s="1392"/>
      <c r="C105" s="615" t="s">
        <v>1221</v>
      </c>
      <c r="D105" s="30">
        <v>169</v>
      </c>
      <c r="E105" s="30">
        <v>0</v>
      </c>
      <c r="F105" s="30">
        <v>0</v>
      </c>
      <c r="G105" s="30">
        <v>1</v>
      </c>
      <c r="H105" s="30">
        <v>0</v>
      </c>
      <c r="I105" s="441">
        <v>0</v>
      </c>
      <c r="J105" s="617"/>
    </row>
    <row r="106" spans="1:10" ht="21" customHeight="1">
      <c r="A106" s="306"/>
      <c r="B106" s="1392"/>
      <c r="C106" s="615" t="s">
        <v>1222</v>
      </c>
      <c r="D106" s="30">
        <v>60</v>
      </c>
      <c r="E106" s="30">
        <v>0</v>
      </c>
      <c r="F106" s="30">
        <v>0</v>
      </c>
      <c r="G106" s="30">
        <v>0</v>
      </c>
      <c r="H106" s="30">
        <v>0</v>
      </c>
      <c r="I106" s="441">
        <v>0</v>
      </c>
      <c r="J106" s="617"/>
    </row>
    <row r="107" spans="1:10" ht="21" customHeight="1">
      <c r="A107" s="306"/>
      <c r="B107" s="1392"/>
      <c r="C107" s="615" t="s">
        <v>1223</v>
      </c>
      <c r="D107" s="30">
        <v>2</v>
      </c>
      <c r="E107" s="30">
        <v>0</v>
      </c>
      <c r="F107" s="30">
        <v>0</v>
      </c>
      <c r="G107" s="30">
        <v>0</v>
      </c>
      <c r="H107" s="30">
        <v>0</v>
      </c>
      <c r="I107" s="441">
        <v>0</v>
      </c>
      <c r="J107" s="616"/>
    </row>
    <row r="108" spans="1:10" ht="21" customHeight="1">
      <c r="A108" s="306"/>
      <c r="B108" s="1392"/>
      <c r="C108" s="615" t="s">
        <v>1224</v>
      </c>
      <c r="D108" s="30">
        <v>0</v>
      </c>
      <c r="E108" s="30">
        <v>0</v>
      </c>
      <c r="F108" s="30">
        <v>0</v>
      </c>
      <c r="G108" s="30">
        <v>0</v>
      </c>
      <c r="H108" s="30">
        <v>0</v>
      </c>
      <c r="I108" s="441">
        <v>0</v>
      </c>
      <c r="J108" s="616"/>
    </row>
    <row r="109" spans="1:10" ht="21" customHeight="1">
      <c r="A109" s="306"/>
      <c r="B109" s="1392"/>
      <c r="C109" s="615" t="s">
        <v>1225</v>
      </c>
      <c r="D109" s="30">
        <v>0</v>
      </c>
      <c r="E109" s="30">
        <v>0</v>
      </c>
      <c r="F109" s="30">
        <v>0</v>
      </c>
      <c r="G109" s="30">
        <v>0</v>
      </c>
      <c r="H109" s="30">
        <v>0</v>
      </c>
      <c r="I109" s="441">
        <v>0</v>
      </c>
      <c r="J109" s="616"/>
    </row>
    <row r="110" spans="1:10" ht="21" customHeight="1">
      <c r="A110" s="306"/>
      <c r="B110" s="1392"/>
      <c r="C110" s="615" t="s">
        <v>1226</v>
      </c>
      <c r="D110" s="30">
        <v>0</v>
      </c>
      <c r="E110" s="30">
        <v>0</v>
      </c>
      <c r="F110" s="30">
        <v>0</v>
      </c>
      <c r="G110" s="30">
        <v>0</v>
      </c>
      <c r="H110" s="30">
        <v>0</v>
      </c>
      <c r="I110" s="441">
        <v>0</v>
      </c>
      <c r="J110" s="616"/>
    </row>
    <row r="111" spans="1:10" ht="21" customHeight="1">
      <c r="A111" s="306"/>
      <c r="B111" s="1392"/>
      <c r="C111" s="615" t="s">
        <v>1227</v>
      </c>
      <c r="D111" s="30">
        <v>118</v>
      </c>
      <c r="E111" s="30">
        <v>0</v>
      </c>
      <c r="F111" s="30">
        <v>0</v>
      </c>
      <c r="G111" s="30">
        <v>0</v>
      </c>
      <c r="H111" s="30">
        <v>0</v>
      </c>
      <c r="I111" s="441">
        <v>0</v>
      </c>
      <c r="J111" s="616"/>
    </row>
    <row r="112" spans="1:10" ht="21" customHeight="1">
      <c r="A112" s="306"/>
      <c r="B112" s="1392"/>
      <c r="C112" s="615" t="s">
        <v>1228</v>
      </c>
      <c r="D112" s="30">
        <v>3</v>
      </c>
      <c r="E112" s="30">
        <v>0</v>
      </c>
      <c r="F112" s="30">
        <v>0</v>
      </c>
      <c r="G112" s="30">
        <v>0</v>
      </c>
      <c r="H112" s="30">
        <v>0</v>
      </c>
      <c r="I112" s="441">
        <v>0</v>
      </c>
      <c r="J112" s="616"/>
    </row>
    <row r="113" spans="1:10" ht="21" customHeight="1">
      <c r="A113" s="306"/>
      <c r="B113" s="1392"/>
      <c r="C113" s="615" t="s">
        <v>1229</v>
      </c>
      <c r="D113" s="30">
        <v>4</v>
      </c>
      <c r="E113" s="30">
        <v>0</v>
      </c>
      <c r="F113" s="30">
        <v>0</v>
      </c>
      <c r="G113" s="30">
        <v>0</v>
      </c>
      <c r="H113" s="30">
        <v>0</v>
      </c>
      <c r="I113" s="441">
        <v>0</v>
      </c>
      <c r="J113" s="616"/>
    </row>
    <row r="114" spans="1:10" ht="21" customHeight="1">
      <c r="A114" s="306"/>
      <c r="B114" s="1392"/>
      <c r="C114" s="615" t="s">
        <v>1230</v>
      </c>
      <c r="D114" s="30">
        <v>8</v>
      </c>
      <c r="E114" s="30">
        <v>0</v>
      </c>
      <c r="F114" s="30">
        <v>0</v>
      </c>
      <c r="G114" s="30">
        <v>0</v>
      </c>
      <c r="H114" s="30">
        <v>0</v>
      </c>
      <c r="I114" s="441">
        <v>0</v>
      </c>
      <c r="J114" s="616"/>
    </row>
    <row r="115" spans="1:10" ht="21" customHeight="1">
      <c r="A115" s="306"/>
      <c r="B115" s="1393"/>
      <c r="C115" s="620" t="s">
        <v>1231</v>
      </c>
      <c r="D115" s="621">
        <v>0</v>
      </c>
      <c r="E115" s="621">
        <v>0</v>
      </c>
      <c r="F115" s="621">
        <v>0</v>
      </c>
      <c r="G115" s="621">
        <v>0</v>
      </c>
      <c r="H115" s="621">
        <v>0</v>
      </c>
      <c r="I115" s="622">
        <v>0</v>
      </c>
      <c r="J115" s="616"/>
    </row>
    <row r="116" spans="1:10" ht="21" customHeight="1">
      <c r="A116" s="306"/>
      <c r="B116" s="1394" t="s">
        <v>1232</v>
      </c>
      <c r="C116" s="615" t="s">
        <v>1233</v>
      </c>
      <c r="D116" s="30">
        <v>31</v>
      </c>
      <c r="E116" s="30">
        <v>0</v>
      </c>
      <c r="F116" s="30">
        <v>0</v>
      </c>
      <c r="G116" s="30">
        <v>0</v>
      </c>
      <c r="H116" s="30">
        <v>0</v>
      </c>
      <c r="I116" s="441">
        <v>0</v>
      </c>
    </row>
    <row r="117" spans="1:10" ht="21" customHeight="1">
      <c r="A117" s="306"/>
      <c r="B117" s="1392"/>
      <c r="C117" s="615" t="s">
        <v>1234</v>
      </c>
      <c r="D117" s="30">
        <v>1</v>
      </c>
      <c r="E117" s="30">
        <v>0</v>
      </c>
      <c r="F117" s="30">
        <v>0</v>
      </c>
      <c r="G117" s="30">
        <v>0</v>
      </c>
      <c r="H117" s="30">
        <v>0</v>
      </c>
      <c r="I117" s="441">
        <v>0</v>
      </c>
    </row>
    <row r="118" spans="1:10" ht="21" customHeight="1">
      <c r="A118" s="306"/>
      <c r="B118" s="1392"/>
      <c r="C118" s="615" t="s">
        <v>1235</v>
      </c>
      <c r="D118" s="30">
        <v>1</v>
      </c>
      <c r="E118" s="30">
        <v>0</v>
      </c>
      <c r="F118" s="30">
        <v>0</v>
      </c>
      <c r="G118" s="30">
        <v>0</v>
      </c>
      <c r="H118" s="30">
        <v>0</v>
      </c>
      <c r="I118" s="441">
        <v>0</v>
      </c>
    </row>
    <row r="119" spans="1:10" ht="21" customHeight="1">
      <c r="A119" s="306"/>
      <c r="B119" s="1392"/>
      <c r="C119" s="615" t="s">
        <v>1236</v>
      </c>
      <c r="D119" s="30">
        <v>49</v>
      </c>
      <c r="E119" s="30">
        <v>0</v>
      </c>
      <c r="F119" s="30">
        <v>0</v>
      </c>
      <c r="G119" s="30">
        <v>0</v>
      </c>
      <c r="H119" s="30">
        <v>0</v>
      </c>
      <c r="I119" s="441">
        <v>0</v>
      </c>
    </row>
    <row r="120" spans="1:10" ht="21" customHeight="1">
      <c r="A120" s="306"/>
      <c r="B120" s="1392"/>
      <c r="C120" s="615" t="s">
        <v>1237</v>
      </c>
      <c r="D120" s="30">
        <v>117</v>
      </c>
      <c r="E120" s="30">
        <v>0</v>
      </c>
      <c r="F120" s="30">
        <v>0</v>
      </c>
      <c r="G120" s="30">
        <v>2</v>
      </c>
      <c r="H120" s="30">
        <v>0</v>
      </c>
      <c r="I120" s="441">
        <v>0</v>
      </c>
    </row>
    <row r="121" spans="1:10" ht="21" customHeight="1">
      <c r="A121" s="306"/>
      <c r="B121" s="1392"/>
      <c r="C121" s="615" t="s">
        <v>1238</v>
      </c>
      <c r="D121" s="30">
        <v>426</v>
      </c>
      <c r="E121" s="30">
        <v>0</v>
      </c>
      <c r="F121" s="30">
        <v>0</v>
      </c>
      <c r="G121" s="30">
        <v>1</v>
      </c>
      <c r="H121" s="30">
        <v>0</v>
      </c>
      <c r="I121" s="441">
        <v>0</v>
      </c>
    </row>
    <row r="122" spans="1:10" ht="21" customHeight="1">
      <c r="A122" s="306"/>
      <c r="B122" s="1392"/>
      <c r="C122" s="615" t="s">
        <v>1239</v>
      </c>
      <c r="D122" s="30">
        <v>337</v>
      </c>
      <c r="E122" s="30">
        <v>0</v>
      </c>
      <c r="F122" s="30">
        <v>0</v>
      </c>
      <c r="G122" s="30">
        <v>0</v>
      </c>
      <c r="H122" s="30">
        <v>0</v>
      </c>
      <c r="I122" s="441">
        <v>0</v>
      </c>
    </row>
    <row r="123" spans="1:10" ht="21" customHeight="1">
      <c r="A123" s="306"/>
      <c r="B123" s="1392"/>
      <c r="C123" s="615" t="s">
        <v>1240</v>
      </c>
      <c r="D123" s="30">
        <v>387</v>
      </c>
      <c r="E123" s="30">
        <v>0</v>
      </c>
      <c r="F123" s="30">
        <v>0</v>
      </c>
      <c r="G123" s="30">
        <v>0</v>
      </c>
      <c r="H123" s="30">
        <v>0</v>
      </c>
      <c r="I123" s="441">
        <v>0</v>
      </c>
    </row>
    <row r="124" spans="1:10" ht="21" customHeight="1">
      <c r="A124" s="306"/>
      <c r="B124" s="1392"/>
      <c r="C124" s="615" t="s">
        <v>1241</v>
      </c>
      <c r="D124" s="30">
        <v>93</v>
      </c>
      <c r="E124" s="30">
        <v>0</v>
      </c>
      <c r="F124" s="30">
        <v>0</v>
      </c>
      <c r="G124" s="30">
        <v>2</v>
      </c>
      <c r="H124" s="30">
        <v>0</v>
      </c>
      <c r="I124" s="441">
        <v>0</v>
      </c>
    </row>
    <row r="125" spans="1:10" ht="21" customHeight="1">
      <c r="A125" s="306"/>
      <c r="B125" s="1392"/>
      <c r="C125" s="615" t="s">
        <v>1242</v>
      </c>
      <c r="D125" s="30">
        <v>1</v>
      </c>
      <c r="E125" s="30">
        <v>0</v>
      </c>
      <c r="F125" s="30">
        <v>0</v>
      </c>
      <c r="G125" s="30">
        <v>0</v>
      </c>
      <c r="H125" s="30">
        <v>0</v>
      </c>
      <c r="I125" s="441">
        <v>0</v>
      </c>
    </row>
    <row r="126" spans="1:10" ht="21" customHeight="1">
      <c r="A126" s="306"/>
      <c r="B126" s="1392"/>
      <c r="C126" s="615" t="s">
        <v>1243</v>
      </c>
      <c r="D126" s="30">
        <v>6</v>
      </c>
      <c r="E126" s="30">
        <v>0</v>
      </c>
      <c r="F126" s="30">
        <v>0</v>
      </c>
      <c r="G126" s="30">
        <v>0</v>
      </c>
      <c r="H126" s="30">
        <v>0</v>
      </c>
      <c r="I126" s="441">
        <v>0</v>
      </c>
    </row>
    <row r="127" spans="1:10" ht="21" customHeight="1">
      <c r="A127" s="306"/>
      <c r="B127" s="1392"/>
      <c r="C127" s="615" t="s">
        <v>1244</v>
      </c>
      <c r="D127" s="30">
        <v>11</v>
      </c>
      <c r="E127" s="30">
        <v>0</v>
      </c>
      <c r="F127" s="30">
        <v>0</v>
      </c>
      <c r="G127" s="30">
        <v>0</v>
      </c>
      <c r="H127" s="30">
        <v>0</v>
      </c>
      <c r="I127" s="441">
        <v>0</v>
      </c>
    </row>
    <row r="128" spans="1:10" ht="21" customHeight="1">
      <c r="A128" s="306"/>
      <c r="B128" s="1392"/>
      <c r="C128" s="615" t="s">
        <v>1245</v>
      </c>
      <c r="D128" s="30">
        <v>16</v>
      </c>
      <c r="E128" s="30">
        <v>0</v>
      </c>
      <c r="F128" s="30">
        <v>0</v>
      </c>
      <c r="G128" s="30">
        <v>0</v>
      </c>
      <c r="H128" s="30">
        <v>0</v>
      </c>
      <c r="I128" s="441">
        <v>0</v>
      </c>
    </row>
    <row r="129" spans="1:10" ht="21" customHeight="1">
      <c r="A129" s="306"/>
      <c r="B129" s="1392"/>
      <c r="C129" s="615" t="s">
        <v>1246</v>
      </c>
      <c r="D129" s="30">
        <v>0</v>
      </c>
      <c r="E129" s="30">
        <v>0</v>
      </c>
      <c r="F129" s="30">
        <v>0</v>
      </c>
      <c r="G129" s="30">
        <v>0</v>
      </c>
      <c r="H129" s="30">
        <v>0</v>
      </c>
      <c r="I129" s="441">
        <v>0</v>
      </c>
      <c r="J129" s="616"/>
    </row>
    <row r="130" spans="1:10" ht="21" customHeight="1">
      <c r="A130" s="306"/>
      <c r="B130" s="1392"/>
      <c r="C130" s="615" t="s">
        <v>1247</v>
      </c>
      <c r="D130" s="30">
        <v>1</v>
      </c>
      <c r="E130" s="30">
        <v>0</v>
      </c>
      <c r="F130" s="30">
        <v>0</v>
      </c>
      <c r="G130" s="30">
        <v>0</v>
      </c>
      <c r="H130" s="30">
        <v>0</v>
      </c>
      <c r="I130" s="441">
        <v>0</v>
      </c>
      <c r="J130" s="616"/>
    </row>
    <row r="131" spans="1:10" ht="21" customHeight="1">
      <c r="A131" s="306"/>
      <c r="B131" s="1392"/>
      <c r="C131" s="615" t="s">
        <v>1248</v>
      </c>
      <c r="D131" s="30">
        <v>0</v>
      </c>
      <c r="E131" s="30">
        <v>0</v>
      </c>
      <c r="F131" s="30">
        <v>0</v>
      </c>
      <c r="G131" s="30">
        <v>0</v>
      </c>
      <c r="H131" s="30">
        <v>0</v>
      </c>
      <c r="I131" s="441">
        <v>0</v>
      </c>
      <c r="J131" s="616"/>
    </row>
    <row r="132" spans="1:10" ht="21" customHeight="1">
      <c r="A132" s="306"/>
      <c r="B132" s="1392"/>
      <c r="C132" s="615" t="s">
        <v>1249</v>
      </c>
      <c r="D132" s="30">
        <v>0</v>
      </c>
      <c r="E132" s="30">
        <v>0</v>
      </c>
      <c r="F132" s="30">
        <v>0</v>
      </c>
      <c r="G132" s="30">
        <v>0</v>
      </c>
      <c r="H132" s="30">
        <v>0</v>
      </c>
      <c r="I132" s="441">
        <v>0</v>
      </c>
      <c r="J132" s="616"/>
    </row>
    <row r="133" spans="1:10" ht="21" customHeight="1">
      <c r="A133" s="306"/>
      <c r="B133" s="1392"/>
      <c r="C133" s="615" t="s">
        <v>1250</v>
      </c>
      <c r="D133" s="30">
        <v>88</v>
      </c>
      <c r="E133" s="30">
        <v>0</v>
      </c>
      <c r="F133" s="30">
        <v>0</v>
      </c>
      <c r="G133" s="30">
        <v>0</v>
      </c>
      <c r="H133" s="30">
        <v>0</v>
      </c>
      <c r="I133" s="441">
        <v>0</v>
      </c>
      <c r="J133" s="616"/>
    </row>
    <row r="134" spans="1:10" ht="21" customHeight="1">
      <c r="A134" s="306"/>
      <c r="B134" s="1392"/>
      <c r="C134" s="615" t="s">
        <v>1251</v>
      </c>
      <c r="D134" s="30">
        <v>0</v>
      </c>
      <c r="E134" s="30">
        <v>0</v>
      </c>
      <c r="F134" s="30">
        <v>0</v>
      </c>
      <c r="G134" s="30">
        <v>0</v>
      </c>
      <c r="H134" s="30">
        <v>0</v>
      </c>
      <c r="I134" s="441">
        <v>0</v>
      </c>
      <c r="J134" s="616"/>
    </row>
    <row r="135" spans="1:10" ht="21" customHeight="1">
      <c r="A135" s="306"/>
      <c r="B135" s="1392"/>
      <c r="C135" s="615" t="s">
        <v>1252</v>
      </c>
      <c r="D135" s="30">
        <v>9</v>
      </c>
      <c r="E135" s="30">
        <v>0</v>
      </c>
      <c r="F135" s="30">
        <v>0</v>
      </c>
      <c r="G135" s="30">
        <v>0</v>
      </c>
      <c r="H135" s="30">
        <v>0</v>
      </c>
      <c r="I135" s="441">
        <v>0</v>
      </c>
      <c r="J135" s="616"/>
    </row>
    <row r="136" spans="1:10" ht="21" customHeight="1">
      <c r="A136" s="306"/>
      <c r="B136" s="1392"/>
      <c r="C136" s="615" t="s">
        <v>1253</v>
      </c>
      <c r="D136" s="30">
        <v>1</v>
      </c>
      <c r="E136" s="30">
        <v>0</v>
      </c>
      <c r="F136" s="30">
        <v>0</v>
      </c>
      <c r="G136" s="30">
        <v>0</v>
      </c>
      <c r="H136" s="30">
        <v>0</v>
      </c>
      <c r="I136" s="441">
        <v>0</v>
      </c>
    </row>
    <row r="137" spans="1:10" ht="21" customHeight="1" thickBot="1">
      <c r="A137" s="306"/>
      <c r="B137" s="1395"/>
      <c r="C137" s="626" t="s">
        <v>1254</v>
      </c>
      <c r="D137" s="458">
        <v>0</v>
      </c>
      <c r="E137" s="458">
        <v>0</v>
      </c>
      <c r="F137" s="458">
        <v>0</v>
      </c>
      <c r="G137" s="458">
        <v>0</v>
      </c>
      <c r="H137" s="458">
        <v>0</v>
      </c>
      <c r="I137" s="462">
        <v>0</v>
      </c>
    </row>
    <row r="138" spans="1:10" ht="18" customHeight="1">
      <c r="B138" s="632"/>
    </row>
  </sheetData>
  <mergeCells count="20">
    <mergeCell ref="B116:B137"/>
    <mergeCell ref="N89:N90"/>
    <mergeCell ref="O89:O90"/>
    <mergeCell ref="P89:P90"/>
    <mergeCell ref="Q89:Q90"/>
    <mergeCell ref="R89:R90"/>
    <mergeCell ref="B99:B115"/>
    <mergeCell ref="P70:R70"/>
    <mergeCell ref="B72:B98"/>
    <mergeCell ref="K72:K74"/>
    <mergeCell ref="K75:K79"/>
    <mergeCell ref="K80:K93"/>
    <mergeCell ref="M89:M90"/>
    <mergeCell ref="P2:R2"/>
    <mergeCell ref="B4:B41"/>
    <mergeCell ref="K4:K55"/>
    <mergeCell ref="B42:B61"/>
    <mergeCell ref="K56:K60"/>
    <mergeCell ref="K61:K68"/>
    <mergeCell ref="B62:B68"/>
  </mergeCells>
  <phoneticPr fontId="3"/>
  <pageMargins left="0.51181102362204722" right="0.51181102362204722" top="0.55118110236220474" bottom="0.39370078740157483" header="0.51181102362204722" footer="0.39370078740157483"/>
  <pageSetup paperSize="9" scale="54" firstPageNumber="120" fitToHeight="2" pageOrder="overThenDown" orientation="portrait" useFirstPageNumber="1" r:id="rId1"/>
  <headerFooter alignWithMargins="0"/>
  <rowBreaks count="1" manualBreakCount="1">
    <brk id="69" max="17"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A68"/>
  <sheetViews>
    <sheetView showGridLines="0" zoomScaleNormal="100" zoomScaleSheetLayoutView="80" workbookViewId="0"/>
  </sheetViews>
  <sheetFormatPr defaultColWidth="10.625" defaultRowHeight="18" customHeight="1"/>
  <cols>
    <col min="1" max="2" width="2.625" style="2" customWidth="1"/>
    <col min="3" max="3" width="1.625" style="2" customWidth="1"/>
    <col min="4" max="4" width="21.5" style="2" customWidth="1"/>
    <col min="5" max="16" width="9.875" style="2" customWidth="1"/>
    <col min="17" max="17" width="2.625" style="2" customWidth="1"/>
    <col min="18" max="23" width="8.625" style="2" customWidth="1"/>
    <col min="24" max="27" width="7.625" style="2" customWidth="1"/>
    <col min="28" max="256" width="10.625" style="2"/>
    <col min="257" max="258" width="2.625" style="2" customWidth="1"/>
    <col min="259" max="259" width="1.625" style="2" customWidth="1"/>
    <col min="260" max="260" width="21.5" style="2" customWidth="1"/>
    <col min="261" max="272" width="9.875" style="2" customWidth="1"/>
    <col min="273" max="273" width="2.625" style="2" customWidth="1"/>
    <col min="274" max="279" width="8.625" style="2" customWidth="1"/>
    <col min="280" max="283" width="7.625" style="2" customWidth="1"/>
    <col min="284" max="512" width="10.625" style="2"/>
    <col min="513" max="514" width="2.625" style="2" customWidth="1"/>
    <col min="515" max="515" width="1.625" style="2" customWidth="1"/>
    <col min="516" max="516" width="21.5" style="2" customWidth="1"/>
    <col min="517" max="528" width="9.875" style="2" customWidth="1"/>
    <col min="529" max="529" width="2.625" style="2" customWidth="1"/>
    <col min="530" max="535" width="8.625" style="2" customWidth="1"/>
    <col min="536" max="539" width="7.625" style="2" customWidth="1"/>
    <col min="540" max="768" width="10.625" style="2"/>
    <col min="769" max="770" width="2.625" style="2" customWidth="1"/>
    <col min="771" max="771" width="1.625" style="2" customWidth="1"/>
    <col min="772" max="772" width="21.5" style="2" customWidth="1"/>
    <col min="773" max="784" width="9.875" style="2" customWidth="1"/>
    <col min="785" max="785" width="2.625" style="2" customWidth="1"/>
    <col min="786" max="791" width="8.625" style="2" customWidth="1"/>
    <col min="792" max="795" width="7.625" style="2" customWidth="1"/>
    <col min="796" max="1024" width="10.625" style="2"/>
    <col min="1025" max="1026" width="2.625" style="2" customWidth="1"/>
    <col min="1027" max="1027" width="1.625" style="2" customWidth="1"/>
    <col min="1028" max="1028" width="21.5" style="2" customWidth="1"/>
    <col min="1029" max="1040" width="9.875" style="2" customWidth="1"/>
    <col min="1041" max="1041" width="2.625" style="2" customWidth="1"/>
    <col min="1042" max="1047" width="8.625" style="2" customWidth="1"/>
    <col min="1048" max="1051" width="7.625" style="2" customWidth="1"/>
    <col min="1052" max="1280" width="10.625" style="2"/>
    <col min="1281" max="1282" width="2.625" style="2" customWidth="1"/>
    <col min="1283" max="1283" width="1.625" style="2" customWidth="1"/>
    <col min="1284" max="1284" width="21.5" style="2" customWidth="1"/>
    <col min="1285" max="1296" width="9.875" style="2" customWidth="1"/>
    <col min="1297" max="1297" width="2.625" style="2" customWidth="1"/>
    <col min="1298" max="1303" width="8.625" style="2" customWidth="1"/>
    <col min="1304" max="1307" width="7.625" style="2" customWidth="1"/>
    <col min="1308" max="1536" width="10.625" style="2"/>
    <col min="1537" max="1538" width="2.625" style="2" customWidth="1"/>
    <col min="1539" max="1539" width="1.625" style="2" customWidth="1"/>
    <col min="1540" max="1540" width="21.5" style="2" customWidth="1"/>
    <col min="1541" max="1552" width="9.875" style="2" customWidth="1"/>
    <col min="1553" max="1553" width="2.625" style="2" customWidth="1"/>
    <col min="1554" max="1559" width="8.625" style="2" customWidth="1"/>
    <col min="1560" max="1563" width="7.625" style="2" customWidth="1"/>
    <col min="1564" max="1792" width="10.625" style="2"/>
    <col min="1793" max="1794" width="2.625" style="2" customWidth="1"/>
    <col min="1795" max="1795" width="1.625" style="2" customWidth="1"/>
    <col min="1796" max="1796" width="21.5" style="2" customWidth="1"/>
    <col min="1797" max="1808" width="9.875" style="2" customWidth="1"/>
    <col min="1809" max="1809" width="2.625" style="2" customWidth="1"/>
    <col min="1810" max="1815" width="8.625" style="2" customWidth="1"/>
    <col min="1816" max="1819" width="7.625" style="2" customWidth="1"/>
    <col min="1820" max="2048" width="10.625" style="2"/>
    <col min="2049" max="2050" width="2.625" style="2" customWidth="1"/>
    <col min="2051" max="2051" width="1.625" style="2" customWidth="1"/>
    <col min="2052" max="2052" width="21.5" style="2" customWidth="1"/>
    <col min="2053" max="2064" width="9.875" style="2" customWidth="1"/>
    <col min="2065" max="2065" width="2.625" style="2" customWidth="1"/>
    <col min="2066" max="2071" width="8.625" style="2" customWidth="1"/>
    <col min="2072" max="2075" width="7.625" style="2" customWidth="1"/>
    <col min="2076" max="2304" width="10.625" style="2"/>
    <col min="2305" max="2306" width="2.625" style="2" customWidth="1"/>
    <col min="2307" max="2307" width="1.625" style="2" customWidth="1"/>
    <col min="2308" max="2308" width="21.5" style="2" customWidth="1"/>
    <col min="2309" max="2320" width="9.875" style="2" customWidth="1"/>
    <col min="2321" max="2321" width="2.625" style="2" customWidth="1"/>
    <col min="2322" max="2327" width="8.625" style="2" customWidth="1"/>
    <col min="2328" max="2331" width="7.625" style="2" customWidth="1"/>
    <col min="2332" max="2560" width="10.625" style="2"/>
    <col min="2561" max="2562" width="2.625" style="2" customWidth="1"/>
    <col min="2563" max="2563" width="1.625" style="2" customWidth="1"/>
    <col min="2564" max="2564" width="21.5" style="2" customWidth="1"/>
    <col min="2565" max="2576" width="9.875" style="2" customWidth="1"/>
    <col min="2577" max="2577" width="2.625" style="2" customWidth="1"/>
    <col min="2578" max="2583" width="8.625" style="2" customWidth="1"/>
    <col min="2584" max="2587" width="7.625" style="2" customWidth="1"/>
    <col min="2588" max="2816" width="10.625" style="2"/>
    <col min="2817" max="2818" width="2.625" style="2" customWidth="1"/>
    <col min="2819" max="2819" width="1.625" style="2" customWidth="1"/>
    <col min="2820" max="2820" width="21.5" style="2" customWidth="1"/>
    <col min="2821" max="2832" width="9.875" style="2" customWidth="1"/>
    <col min="2833" max="2833" width="2.625" style="2" customWidth="1"/>
    <col min="2834" max="2839" width="8.625" style="2" customWidth="1"/>
    <col min="2840" max="2843" width="7.625" style="2" customWidth="1"/>
    <col min="2844" max="3072" width="10.625" style="2"/>
    <col min="3073" max="3074" width="2.625" style="2" customWidth="1"/>
    <col min="3075" max="3075" width="1.625" style="2" customWidth="1"/>
    <col min="3076" max="3076" width="21.5" style="2" customWidth="1"/>
    <col min="3077" max="3088" width="9.875" style="2" customWidth="1"/>
    <col min="3089" max="3089" width="2.625" style="2" customWidth="1"/>
    <col min="3090" max="3095" width="8.625" style="2" customWidth="1"/>
    <col min="3096" max="3099" width="7.625" style="2" customWidth="1"/>
    <col min="3100" max="3328" width="10.625" style="2"/>
    <col min="3329" max="3330" width="2.625" style="2" customWidth="1"/>
    <col min="3331" max="3331" width="1.625" style="2" customWidth="1"/>
    <col min="3332" max="3332" width="21.5" style="2" customWidth="1"/>
    <col min="3333" max="3344" width="9.875" style="2" customWidth="1"/>
    <col min="3345" max="3345" width="2.625" style="2" customWidth="1"/>
    <col min="3346" max="3351" width="8.625" style="2" customWidth="1"/>
    <col min="3352" max="3355" width="7.625" style="2" customWidth="1"/>
    <col min="3356" max="3584" width="10.625" style="2"/>
    <col min="3585" max="3586" width="2.625" style="2" customWidth="1"/>
    <col min="3587" max="3587" width="1.625" style="2" customWidth="1"/>
    <col min="3588" max="3588" width="21.5" style="2" customWidth="1"/>
    <col min="3589" max="3600" width="9.875" style="2" customWidth="1"/>
    <col min="3601" max="3601" width="2.625" style="2" customWidth="1"/>
    <col min="3602" max="3607" width="8.625" style="2" customWidth="1"/>
    <col min="3608" max="3611" width="7.625" style="2" customWidth="1"/>
    <col min="3612" max="3840" width="10.625" style="2"/>
    <col min="3841" max="3842" width="2.625" style="2" customWidth="1"/>
    <col min="3843" max="3843" width="1.625" style="2" customWidth="1"/>
    <col min="3844" max="3844" width="21.5" style="2" customWidth="1"/>
    <col min="3845" max="3856" width="9.875" style="2" customWidth="1"/>
    <col min="3857" max="3857" width="2.625" style="2" customWidth="1"/>
    <col min="3858" max="3863" width="8.625" style="2" customWidth="1"/>
    <col min="3864" max="3867" width="7.625" style="2" customWidth="1"/>
    <col min="3868" max="4096" width="10.625" style="2"/>
    <col min="4097" max="4098" width="2.625" style="2" customWidth="1"/>
    <col min="4099" max="4099" width="1.625" style="2" customWidth="1"/>
    <col min="4100" max="4100" width="21.5" style="2" customWidth="1"/>
    <col min="4101" max="4112" width="9.875" style="2" customWidth="1"/>
    <col min="4113" max="4113" width="2.625" style="2" customWidth="1"/>
    <col min="4114" max="4119" width="8.625" style="2" customWidth="1"/>
    <col min="4120" max="4123" width="7.625" style="2" customWidth="1"/>
    <col min="4124" max="4352" width="10.625" style="2"/>
    <col min="4353" max="4354" width="2.625" style="2" customWidth="1"/>
    <col min="4355" max="4355" width="1.625" style="2" customWidth="1"/>
    <col min="4356" max="4356" width="21.5" style="2" customWidth="1"/>
    <col min="4357" max="4368" width="9.875" style="2" customWidth="1"/>
    <col min="4369" max="4369" width="2.625" style="2" customWidth="1"/>
    <col min="4370" max="4375" width="8.625" style="2" customWidth="1"/>
    <col min="4376" max="4379" width="7.625" style="2" customWidth="1"/>
    <col min="4380" max="4608" width="10.625" style="2"/>
    <col min="4609" max="4610" width="2.625" style="2" customWidth="1"/>
    <col min="4611" max="4611" width="1.625" style="2" customWidth="1"/>
    <col min="4612" max="4612" width="21.5" style="2" customWidth="1"/>
    <col min="4613" max="4624" width="9.875" style="2" customWidth="1"/>
    <col min="4625" max="4625" width="2.625" style="2" customWidth="1"/>
    <col min="4626" max="4631" width="8.625" style="2" customWidth="1"/>
    <col min="4632" max="4635" width="7.625" style="2" customWidth="1"/>
    <col min="4636" max="4864" width="10.625" style="2"/>
    <col min="4865" max="4866" width="2.625" style="2" customWidth="1"/>
    <col min="4867" max="4867" width="1.625" style="2" customWidth="1"/>
    <col min="4868" max="4868" width="21.5" style="2" customWidth="1"/>
    <col min="4869" max="4880" width="9.875" style="2" customWidth="1"/>
    <col min="4881" max="4881" width="2.625" style="2" customWidth="1"/>
    <col min="4882" max="4887" width="8.625" style="2" customWidth="1"/>
    <col min="4888" max="4891" width="7.625" style="2" customWidth="1"/>
    <col min="4892" max="5120" width="10.625" style="2"/>
    <col min="5121" max="5122" width="2.625" style="2" customWidth="1"/>
    <col min="5123" max="5123" width="1.625" style="2" customWidth="1"/>
    <col min="5124" max="5124" width="21.5" style="2" customWidth="1"/>
    <col min="5125" max="5136" width="9.875" style="2" customWidth="1"/>
    <col min="5137" max="5137" width="2.625" style="2" customWidth="1"/>
    <col min="5138" max="5143" width="8.625" style="2" customWidth="1"/>
    <col min="5144" max="5147" width="7.625" style="2" customWidth="1"/>
    <col min="5148" max="5376" width="10.625" style="2"/>
    <col min="5377" max="5378" width="2.625" style="2" customWidth="1"/>
    <col min="5379" max="5379" width="1.625" style="2" customWidth="1"/>
    <col min="5380" max="5380" width="21.5" style="2" customWidth="1"/>
    <col min="5381" max="5392" width="9.875" style="2" customWidth="1"/>
    <col min="5393" max="5393" width="2.625" style="2" customWidth="1"/>
    <col min="5394" max="5399" width="8.625" style="2" customWidth="1"/>
    <col min="5400" max="5403" width="7.625" style="2" customWidth="1"/>
    <col min="5404" max="5632" width="10.625" style="2"/>
    <col min="5633" max="5634" width="2.625" style="2" customWidth="1"/>
    <col min="5635" max="5635" width="1.625" style="2" customWidth="1"/>
    <col min="5636" max="5636" width="21.5" style="2" customWidth="1"/>
    <col min="5637" max="5648" width="9.875" style="2" customWidth="1"/>
    <col min="5649" max="5649" width="2.625" style="2" customWidth="1"/>
    <col min="5650" max="5655" width="8.625" style="2" customWidth="1"/>
    <col min="5656" max="5659" width="7.625" style="2" customWidth="1"/>
    <col min="5660" max="5888" width="10.625" style="2"/>
    <col min="5889" max="5890" width="2.625" style="2" customWidth="1"/>
    <col min="5891" max="5891" width="1.625" style="2" customWidth="1"/>
    <col min="5892" max="5892" width="21.5" style="2" customWidth="1"/>
    <col min="5893" max="5904" width="9.875" style="2" customWidth="1"/>
    <col min="5905" max="5905" width="2.625" style="2" customWidth="1"/>
    <col min="5906" max="5911" width="8.625" style="2" customWidth="1"/>
    <col min="5912" max="5915" width="7.625" style="2" customWidth="1"/>
    <col min="5916" max="6144" width="10.625" style="2"/>
    <col min="6145" max="6146" width="2.625" style="2" customWidth="1"/>
    <col min="6147" max="6147" width="1.625" style="2" customWidth="1"/>
    <col min="6148" max="6148" width="21.5" style="2" customWidth="1"/>
    <col min="6149" max="6160" width="9.875" style="2" customWidth="1"/>
    <col min="6161" max="6161" width="2.625" style="2" customWidth="1"/>
    <col min="6162" max="6167" width="8.625" style="2" customWidth="1"/>
    <col min="6168" max="6171" width="7.625" style="2" customWidth="1"/>
    <col min="6172" max="6400" width="10.625" style="2"/>
    <col min="6401" max="6402" width="2.625" style="2" customWidth="1"/>
    <col min="6403" max="6403" width="1.625" style="2" customWidth="1"/>
    <col min="6404" max="6404" width="21.5" style="2" customWidth="1"/>
    <col min="6405" max="6416" width="9.875" style="2" customWidth="1"/>
    <col min="6417" max="6417" width="2.625" style="2" customWidth="1"/>
    <col min="6418" max="6423" width="8.625" style="2" customWidth="1"/>
    <col min="6424" max="6427" width="7.625" style="2" customWidth="1"/>
    <col min="6428" max="6656" width="10.625" style="2"/>
    <col min="6657" max="6658" width="2.625" style="2" customWidth="1"/>
    <col min="6659" max="6659" width="1.625" style="2" customWidth="1"/>
    <col min="6660" max="6660" width="21.5" style="2" customWidth="1"/>
    <col min="6661" max="6672" width="9.875" style="2" customWidth="1"/>
    <col min="6673" max="6673" width="2.625" style="2" customWidth="1"/>
    <col min="6674" max="6679" width="8.625" style="2" customWidth="1"/>
    <col min="6680" max="6683" width="7.625" style="2" customWidth="1"/>
    <col min="6684" max="6912" width="10.625" style="2"/>
    <col min="6913" max="6914" width="2.625" style="2" customWidth="1"/>
    <col min="6915" max="6915" width="1.625" style="2" customWidth="1"/>
    <col min="6916" max="6916" width="21.5" style="2" customWidth="1"/>
    <col min="6917" max="6928" width="9.875" style="2" customWidth="1"/>
    <col min="6929" max="6929" width="2.625" style="2" customWidth="1"/>
    <col min="6930" max="6935" width="8.625" style="2" customWidth="1"/>
    <col min="6936" max="6939" width="7.625" style="2" customWidth="1"/>
    <col min="6940" max="7168" width="10.625" style="2"/>
    <col min="7169" max="7170" width="2.625" style="2" customWidth="1"/>
    <col min="7171" max="7171" width="1.625" style="2" customWidth="1"/>
    <col min="7172" max="7172" width="21.5" style="2" customWidth="1"/>
    <col min="7173" max="7184" width="9.875" style="2" customWidth="1"/>
    <col min="7185" max="7185" width="2.625" style="2" customWidth="1"/>
    <col min="7186" max="7191" width="8.625" style="2" customWidth="1"/>
    <col min="7192" max="7195" width="7.625" style="2" customWidth="1"/>
    <col min="7196" max="7424" width="10.625" style="2"/>
    <col min="7425" max="7426" width="2.625" style="2" customWidth="1"/>
    <col min="7427" max="7427" width="1.625" style="2" customWidth="1"/>
    <col min="7428" max="7428" width="21.5" style="2" customWidth="1"/>
    <col min="7429" max="7440" width="9.875" style="2" customWidth="1"/>
    <col min="7441" max="7441" width="2.625" style="2" customWidth="1"/>
    <col min="7442" max="7447" width="8.625" style="2" customWidth="1"/>
    <col min="7448" max="7451" width="7.625" style="2" customWidth="1"/>
    <col min="7452" max="7680" width="10.625" style="2"/>
    <col min="7681" max="7682" width="2.625" style="2" customWidth="1"/>
    <col min="7683" max="7683" width="1.625" style="2" customWidth="1"/>
    <col min="7684" max="7684" width="21.5" style="2" customWidth="1"/>
    <col min="7685" max="7696" width="9.875" style="2" customWidth="1"/>
    <col min="7697" max="7697" width="2.625" style="2" customWidth="1"/>
    <col min="7698" max="7703" width="8.625" style="2" customWidth="1"/>
    <col min="7704" max="7707" width="7.625" style="2" customWidth="1"/>
    <col min="7708" max="7936" width="10.625" style="2"/>
    <col min="7937" max="7938" width="2.625" style="2" customWidth="1"/>
    <col min="7939" max="7939" width="1.625" style="2" customWidth="1"/>
    <col min="7940" max="7940" width="21.5" style="2" customWidth="1"/>
    <col min="7941" max="7952" width="9.875" style="2" customWidth="1"/>
    <col min="7953" max="7953" width="2.625" style="2" customWidth="1"/>
    <col min="7954" max="7959" width="8.625" style="2" customWidth="1"/>
    <col min="7960" max="7963" width="7.625" style="2" customWidth="1"/>
    <col min="7964" max="8192" width="10.625" style="2"/>
    <col min="8193" max="8194" width="2.625" style="2" customWidth="1"/>
    <col min="8195" max="8195" width="1.625" style="2" customWidth="1"/>
    <col min="8196" max="8196" width="21.5" style="2" customWidth="1"/>
    <col min="8197" max="8208" width="9.875" style="2" customWidth="1"/>
    <col min="8209" max="8209" width="2.625" style="2" customWidth="1"/>
    <col min="8210" max="8215" width="8.625" style="2" customWidth="1"/>
    <col min="8216" max="8219" width="7.625" style="2" customWidth="1"/>
    <col min="8220" max="8448" width="10.625" style="2"/>
    <col min="8449" max="8450" width="2.625" style="2" customWidth="1"/>
    <col min="8451" max="8451" width="1.625" style="2" customWidth="1"/>
    <col min="8452" max="8452" width="21.5" style="2" customWidth="1"/>
    <col min="8453" max="8464" width="9.875" style="2" customWidth="1"/>
    <col min="8465" max="8465" width="2.625" style="2" customWidth="1"/>
    <col min="8466" max="8471" width="8.625" style="2" customWidth="1"/>
    <col min="8472" max="8475" width="7.625" style="2" customWidth="1"/>
    <col min="8476" max="8704" width="10.625" style="2"/>
    <col min="8705" max="8706" width="2.625" style="2" customWidth="1"/>
    <col min="8707" max="8707" width="1.625" style="2" customWidth="1"/>
    <col min="8708" max="8708" width="21.5" style="2" customWidth="1"/>
    <col min="8709" max="8720" width="9.875" style="2" customWidth="1"/>
    <col min="8721" max="8721" width="2.625" style="2" customWidth="1"/>
    <col min="8722" max="8727" width="8.625" style="2" customWidth="1"/>
    <col min="8728" max="8731" width="7.625" style="2" customWidth="1"/>
    <col min="8732" max="8960" width="10.625" style="2"/>
    <col min="8961" max="8962" width="2.625" style="2" customWidth="1"/>
    <col min="8963" max="8963" width="1.625" style="2" customWidth="1"/>
    <col min="8964" max="8964" width="21.5" style="2" customWidth="1"/>
    <col min="8965" max="8976" width="9.875" style="2" customWidth="1"/>
    <col min="8977" max="8977" width="2.625" style="2" customWidth="1"/>
    <col min="8978" max="8983" width="8.625" style="2" customWidth="1"/>
    <col min="8984" max="8987" width="7.625" style="2" customWidth="1"/>
    <col min="8988" max="9216" width="10.625" style="2"/>
    <col min="9217" max="9218" width="2.625" style="2" customWidth="1"/>
    <col min="9219" max="9219" width="1.625" style="2" customWidth="1"/>
    <col min="9220" max="9220" width="21.5" style="2" customWidth="1"/>
    <col min="9221" max="9232" width="9.875" style="2" customWidth="1"/>
    <col min="9233" max="9233" width="2.625" style="2" customWidth="1"/>
    <col min="9234" max="9239" width="8.625" style="2" customWidth="1"/>
    <col min="9240" max="9243" width="7.625" style="2" customWidth="1"/>
    <col min="9244" max="9472" width="10.625" style="2"/>
    <col min="9473" max="9474" width="2.625" style="2" customWidth="1"/>
    <col min="9475" max="9475" width="1.625" style="2" customWidth="1"/>
    <col min="9476" max="9476" width="21.5" style="2" customWidth="1"/>
    <col min="9477" max="9488" width="9.875" style="2" customWidth="1"/>
    <col min="9489" max="9489" width="2.625" style="2" customWidth="1"/>
    <col min="9490" max="9495" width="8.625" style="2" customWidth="1"/>
    <col min="9496" max="9499" width="7.625" style="2" customWidth="1"/>
    <col min="9500" max="9728" width="10.625" style="2"/>
    <col min="9729" max="9730" width="2.625" style="2" customWidth="1"/>
    <col min="9731" max="9731" width="1.625" style="2" customWidth="1"/>
    <col min="9732" max="9732" width="21.5" style="2" customWidth="1"/>
    <col min="9733" max="9744" width="9.875" style="2" customWidth="1"/>
    <col min="9745" max="9745" width="2.625" style="2" customWidth="1"/>
    <col min="9746" max="9751" width="8.625" style="2" customWidth="1"/>
    <col min="9752" max="9755" width="7.625" style="2" customWidth="1"/>
    <col min="9756" max="9984" width="10.625" style="2"/>
    <col min="9985" max="9986" width="2.625" style="2" customWidth="1"/>
    <col min="9987" max="9987" width="1.625" style="2" customWidth="1"/>
    <col min="9988" max="9988" width="21.5" style="2" customWidth="1"/>
    <col min="9989" max="10000" width="9.875" style="2" customWidth="1"/>
    <col min="10001" max="10001" width="2.625" style="2" customWidth="1"/>
    <col min="10002" max="10007" width="8.625" style="2" customWidth="1"/>
    <col min="10008" max="10011" width="7.625" style="2" customWidth="1"/>
    <col min="10012" max="10240" width="10.625" style="2"/>
    <col min="10241" max="10242" width="2.625" style="2" customWidth="1"/>
    <col min="10243" max="10243" width="1.625" style="2" customWidth="1"/>
    <col min="10244" max="10244" width="21.5" style="2" customWidth="1"/>
    <col min="10245" max="10256" width="9.875" style="2" customWidth="1"/>
    <col min="10257" max="10257" width="2.625" style="2" customWidth="1"/>
    <col min="10258" max="10263" width="8.625" style="2" customWidth="1"/>
    <col min="10264" max="10267" width="7.625" style="2" customWidth="1"/>
    <col min="10268" max="10496" width="10.625" style="2"/>
    <col min="10497" max="10498" width="2.625" style="2" customWidth="1"/>
    <col min="10499" max="10499" width="1.625" style="2" customWidth="1"/>
    <col min="10500" max="10500" width="21.5" style="2" customWidth="1"/>
    <col min="10501" max="10512" width="9.875" style="2" customWidth="1"/>
    <col min="10513" max="10513" width="2.625" style="2" customWidth="1"/>
    <col min="10514" max="10519" width="8.625" style="2" customWidth="1"/>
    <col min="10520" max="10523" width="7.625" style="2" customWidth="1"/>
    <col min="10524" max="10752" width="10.625" style="2"/>
    <col min="10753" max="10754" width="2.625" style="2" customWidth="1"/>
    <col min="10755" max="10755" width="1.625" style="2" customWidth="1"/>
    <col min="10756" max="10756" width="21.5" style="2" customWidth="1"/>
    <col min="10757" max="10768" width="9.875" style="2" customWidth="1"/>
    <col min="10769" max="10769" width="2.625" style="2" customWidth="1"/>
    <col min="10770" max="10775" width="8.625" style="2" customWidth="1"/>
    <col min="10776" max="10779" width="7.625" style="2" customWidth="1"/>
    <col min="10780" max="11008" width="10.625" style="2"/>
    <col min="11009" max="11010" width="2.625" style="2" customWidth="1"/>
    <col min="11011" max="11011" width="1.625" style="2" customWidth="1"/>
    <col min="11012" max="11012" width="21.5" style="2" customWidth="1"/>
    <col min="11013" max="11024" width="9.875" style="2" customWidth="1"/>
    <col min="11025" max="11025" width="2.625" style="2" customWidth="1"/>
    <col min="11026" max="11031" width="8.625" style="2" customWidth="1"/>
    <col min="11032" max="11035" width="7.625" style="2" customWidth="1"/>
    <col min="11036" max="11264" width="10.625" style="2"/>
    <col min="11265" max="11266" width="2.625" style="2" customWidth="1"/>
    <col min="11267" max="11267" width="1.625" style="2" customWidth="1"/>
    <col min="11268" max="11268" width="21.5" style="2" customWidth="1"/>
    <col min="11269" max="11280" width="9.875" style="2" customWidth="1"/>
    <col min="11281" max="11281" width="2.625" style="2" customWidth="1"/>
    <col min="11282" max="11287" width="8.625" style="2" customWidth="1"/>
    <col min="11288" max="11291" width="7.625" style="2" customWidth="1"/>
    <col min="11292" max="11520" width="10.625" style="2"/>
    <col min="11521" max="11522" width="2.625" style="2" customWidth="1"/>
    <col min="11523" max="11523" width="1.625" style="2" customWidth="1"/>
    <col min="11524" max="11524" width="21.5" style="2" customWidth="1"/>
    <col min="11525" max="11536" width="9.875" style="2" customWidth="1"/>
    <col min="11537" max="11537" width="2.625" style="2" customWidth="1"/>
    <col min="11538" max="11543" width="8.625" style="2" customWidth="1"/>
    <col min="11544" max="11547" width="7.625" style="2" customWidth="1"/>
    <col min="11548" max="11776" width="10.625" style="2"/>
    <col min="11777" max="11778" width="2.625" style="2" customWidth="1"/>
    <col min="11779" max="11779" width="1.625" style="2" customWidth="1"/>
    <col min="11780" max="11780" width="21.5" style="2" customWidth="1"/>
    <col min="11781" max="11792" width="9.875" style="2" customWidth="1"/>
    <col min="11793" max="11793" width="2.625" style="2" customWidth="1"/>
    <col min="11794" max="11799" width="8.625" style="2" customWidth="1"/>
    <col min="11800" max="11803" width="7.625" style="2" customWidth="1"/>
    <col min="11804" max="12032" width="10.625" style="2"/>
    <col min="12033" max="12034" width="2.625" style="2" customWidth="1"/>
    <col min="12035" max="12035" width="1.625" style="2" customWidth="1"/>
    <col min="12036" max="12036" width="21.5" style="2" customWidth="1"/>
    <col min="12037" max="12048" width="9.875" style="2" customWidth="1"/>
    <col min="12049" max="12049" width="2.625" style="2" customWidth="1"/>
    <col min="12050" max="12055" width="8.625" style="2" customWidth="1"/>
    <col min="12056" max="12059" width="7.625" style="2" customWidth="1"/>
    <col min="12060" max="12288" width="10.625" style="2"/>
    <col min="12289" max="12290" width="2.625" style="2" customWidth="1"/>
    <col min="12291" max="12291" width="1.625" style="2" customWidth="1"/>
    <col min="12292" max="12292" width="21.5" style="2" customWidth="1"/>
    <col min="12293" max="12304" width="9.875" style="2" customWidth="1"/>
    <col min="12305" max="12305" width="2.625" style="2" customWidth="1"/>
    <col min="12306" max="12311" width="8.625" style="2" customWidth="1"/>
    <col min="12312" max="12315" width="7.625" style="2" customWidth="1"/>
    <col min="12316" max="12544" width="10.625" style="2"/>
    <col min="12545" max="12546" width="2.625" style="2" customWidth="1"/>
    <col min="12547" max="12547" width="1.625" style="2" customWidth="1"/>
    <col min="12548" max="12548" width="21.5" style="2" customWidth="1"/>
    <col min="12549" max="12560" width="9.875" style="2" customWidth="1"/>
    <col min="12561" max="12561" width="2.625" style="2" customWidth="1"/>
    <col min="12562" max="12567" width="8.625" style="2" customWidth="1"/>
    <col min="12568" max="12571" width="7.625" style="2" customWidth="1"/>
    <col min="12572" max="12800" width="10.625" style="2"/>
    <col min="12801" max="12802" width="2.625" style="2" customWidth="1"/>
    <col min="12803" max="12803" width="1.625" style="2" customWidth="1"/>
    <col min="12804" max="12804" width="21.5" style="2" customWidth="1"/>
    <col min="12805" max="12816" width="9.875" style="2" customWidth="1"/>
    <col min="12817" max="12817" width="2.625" style="2" customWidth="1"/>
    <col min="12818" max="12823" width="8.625" style="2" customWidth="1"/>
    <col min="12824" max="12827" width="7.625" style="2" customWidth="1"/>
    <col min="12828" max="13056" width="10.625" style="2"/>
    <col min="13057" max="13058" width="2.625" style="2" customWidth="1"/>
    <col min="13059" max="13059" width="1.625" style="2" customWidth="1"/>
    <col min="13060" max="13060" width="21.5" style="2" customWidth="1"/>
    <col min="13061" max="13072" width="9.875" style="2" customWidth="1"/>
    <col min="13073" max="13073" width="2.625" style="2" customWidth="1"/>
    <col min="13074" max="13079" width="8.625" style="2" customWidth="1"/>
    <col min="13080" max="13083" width="7.625" style="2" customWidth="1"/>
    <col min="13084" max="13312" width="10.625" style="2"/>
    <col min="13313" max="13314" width="2.625" style="2" customWidth="1"/>
    <col min="13315" max="13315" width="1.625" style="2" customWidth="1"/>
    <col min="13316" max="13316" width="21.5" style="2" customWidth="1"/>
    <col min="13317" max="13328" width="9.875" style="2" customWidth="1"/>
    <col min="13329" max="13329" width="2.625" style="2" customWidth="1"/>
    <col min="13330" max="13335" width="8.625" style="2" customWidth="1"/>
    <col min="13336" max="13339" width="7.625" style="2" customWidth="1"/>
    <col min="13340" max="13568" width="10.625" style="2"/>
    <col min="13569" max="13570" width="2.625" style="2" customWidth="1"/>
    <col min="13571" max="13571" width="1.625" style="2" customWidth="1"/>
    <col min="13572" max="13572" width="21.5" style="2" customWidth="1"/>
    <col min="13573" max="13584" width="9.875" style="2" customWidth="1"/>
    <col min="13585" max="13585" width="2.625" style="2" customWidth="1"/>
    <col min="13586" max="13591" width="8.625" style="2" customWidth="1"/>
    <col min="13592" max="13595" width="7.625" style="2" customWidth="1"/>
    <col min="13596" max="13824" width="10.625" style="2"/>
    <col min="13825" max="13826" width="2.625" style="2" customWidth="1"/>
    <col min="13827" max="13827" width="1.625" style="2" customWidth="1"/>
    <col min="13828" max="13828" width="21.5" style="2" customWidth="1"/>
    <col min="13829" max="13840" width="9.875" style="2" customWidth="1"/>
    <col min="13841" max="13841" width="2.625" style="2" customWidth="1"/>
    <col min="13842" max="13847" width="8.625" style="2" customWidth="1"/>
    <col min="13848" max="13851" width="7.625" style="2" customWidth="1"/>
    <col min="13852" max="14080" width="10.625" style="2"/>
    <col min="14081" max="14082" width="2.625" style="2" customWidth="1"/>
    <col min="14083" max="14083" width="1.625" style="2" customWidth="1"/>
    <col min="14084" max="14084" width="21.5" style="2" customWidth="1"/>
    <col min="14085" max="14096" width="9.875" style="2" customWidth="1"/>
    <col min="14097" max="14097" width="2.625" style="2" customWidth="1"/>
    <col min="14098" max="14103" width="8.625" style="2" customWidth="1"/>
    <col min="14104" max="14107" width="7.625" style="2" customWidth="1"/>
    <col min="14108" max="14336" width="10.625" style="2"/>
    <col min="14337" max="14338" width="2.625" style="2" customWidth="1"/>
    <col min="14339" max="14339" width="1.625" style="2" customWidth="1"/>
    <col min="14340" max="14340" width="21.5" style="2" customWidth="1"/>
    <col min="14341" max="14352" width="9.875" style="2" customWidth="1"/>
    <col min="14353" max="14353" width="2.625" style="2" customWidth="1"/>
    <col min="14354" max="14359" width="8.625" style="2" customWidth="1"/>
    <col min="14360" max="14363" width="7.625" style="2" customWidth="1"/>
    <col min="14364" max="14592" width="10.625" style="2"/>
    <col min="14593" max="14594" width="2.625" style="2" customWidth="1"/>
    <col min="14595" max="14595" width="1.625" style="2" customWidth="1"/>
    <col min="14596" max="14596" width="21.5" style="2" customWidth="1"/>
    <col min="14597" max="14608" width="9.875" style="2" customWidth="1"/>
    <col min="14609" max="14609" width="2.625" style="2" customWidth="1"/>
    <col min="14610" max="14615" width="8.625" style="2" customWidth="1"/>
    <col min="14616" max="14619" width="7.625" style="2" customWidth="1"/>
    <col min="14620" max="14848" width="10.625" style="2"/>
    <col min="14849" max="14850" width="2.625" style="2" customWidth="1"/>
    <col min="14851" max="14851" width="1.625" style="2" customWidth="1"/>
    <col min="14852" max="14852" width="21.5" style="2" customWidth="1"/>
    <col min="14853" max="14864" width="9.875" style="2" customWidth="1"/>
    <col min="14865" max="14865" width="2.625" style="2" customWidth="1"/>
    <col min="14866" max="14871" width="8.625" style="2" customWidth="1"/>
    <col min="14872" max="14875" width="7.625" style="2" customWidth="1"/>
    <col min="14876" max="15104" width="10.625" style="2"/>
    <col min="15105" max="15106" width="2.625" style="2" customWidth="1"/>
    <col min="15107" max="15107" width="1.625" style="2" customWidth="1"/>
    <col min="15108" max="15108" width="21.5" style="2" customWidth="1"/>
    <col min="15109" max="15120" width="9.875" style="2" customWidth="1"/>
    <col min="15121" max="15121" width="2.625" style="2" customWidth="1"/>
    <col min="15122" max="15127" width="8.625" style="2" customWidth="1"/>
    <col min="15128" max="15131" width="7.625" style="2" customWidth="1"/>
    <col min="15132" max="15360" width="10.625" style="2"/>
    <col min="15361" max="15362" width="2.625" style="2" customWidth="1"/>
    <col min="15363" max="15363" width="1.625" style="2" customWidth="1"/>
    <col min="15364" max="15364" width="21.5" style="2" customWidth="1"/>
    <col min="15365" max="15376" width="9.875" style="2" customWidth="1"/>
    <col min="15377" max="15377" width="2.625" style="2" customWidth="1"/>
    <col min="15378" max="15383" width="8.625" style="2" customWidth="1"/>
    <col min="15384" max="15387" width="7.625" style="2" customWidth="1"/>
    <col min="15388" max="15616" width="10.625" style="2"/>
    <col min="15617" max="15618" width="2.625" style="2" customWidth="1"/>
    <col min="15619" max="15619" width="1.625" style="2" customWidth="1"/>
    <col min="15620" max="15620" width="21.5" style="2" customWidth="1"/>
    <col min="15621" max="15632" width="9.875" style="2" customWidth="1"/>
    <col min="15633" max="15633" width="2.625" style="2" customWidth="1"/>
    <col min="15634" max="15639" width="8.625" style="2" customWidth="1"/>
    <col min="15640" max="15643" width="7.625" style="2" customWidth="1"/>
    <col min="15644" max="15872" width="10.625" style="2"/>
    <col min="15873" max="15874" width="2.625" style="2" customWidth="1"/>
    <col min="15875" max="15875" width="1.625" style="2" customWidth="1"/>
    <col min="15876" max="15876" width="21.5" style="2" customWidth="1"/>
    <col min="15877" max="15888" width="9.875" style="2" customWidth="1"/>
    <col min="15889" max="15889" width="2.625" style="2" customWidth="1"/>
    <col min="15890" max="15895" width="8.625" style="2" customWidth="1"/>
    <col min="15896" max="15899" width="7.625" style="2" customWidth="1"/>
    <col min="15900" max="16128" width="10.625" style="2"/>
    <col min="16129" max="16130" width="2.625" style="2" customWidth="1"/>
    <col min="16131" max="16131" width="1.625" style="2" customWidth="1"/>
    <col min="16132" max="16132" width="21.5" style="2" customWidth="1"/>
    <col min="16133" max="16144" width="9.875" style="2" customWidth="1"/>
    <col min="16145" max="16145" width="2.625" style="2" customWidth="1"/>
    <col min="16146" max="16151" width="8.625" style="2" customWidth="1"/>
    <col min="16152" max="16155" width="7.625" style="2" customWidth="1"/>
    <col min="16156" max="16384" width="10.625" style="2"/>
  </cols>
  <sheetData>
    <row r="1" spans="1:27" ht="18" customHeight="1">
      <c r="A1" s="11"/>
      <c r="B1" s="581" t="s">
        <v>1255</v>
      </c>
      <c r="C1" s="11"/>
      <c r="D1" s="582"/>
      <c r="E1" s="3"/>
      <c r="F1" s="3"/>
      <c r="G1" s="3"/>
      <c r="H1" s="3"/>
      <c r="I1" s="3"/>
      <c r="J1" s="3"/>
      <c r="K1" s="3"/>
      <c r="L1" s="3"/>
      <c r="M1" s="3"/>
      <c r="N1" s="3"/>
      <c r="O1" s="3"/>
      <c r="P1" s="3"/>
      <c r="Q1" s="3"/>
      <c r="R1" s="3"/>
      <c r="S1" s="3"/>
      <c r="T1" s="3"/>
      <c r="U1" s="3"/>
      <c r="V1" s="3"/>
      <c r="W1" s="3"/>
      <c r="X1" s="3"/>
      <c r="Y1" s="3"/>
      <c r="Z1" s="3"/>
      <c r="AA1" s="3"/>
    </row>
    <row r="2" spans="1:27" ht="18" customHeight="1" thickBot="1">
      <c r="D2" s="582"/>
      <c r="E2" s="3"/>
      <c r="F2" s="3"/>
      <c r="G2" s="3"/>
      <c r="H2" s="3"/>
      <c r="I2" s="3"/>
      <c r="J2" s="3"/>
      <c r="K2" s="3"/>
      <c r="L2" s="3"/>
      <c r="M2" s="1048" t="s">
        <v>1256</v>
      </c>
      <c r="N2" s="1048"/>
      <c r="O2" s="1048"/>
      <c r="P2" s="3"/>
      <c r="Q2" s="3"/>
      <c r="R2" s="3"/>
      <c r="S2" s="3"/>
      <c r="T2" s="3"/>
      <c r="U2" s="3"/>
      <c r="V2" s="3"/>
      <c r="W2" s="3"/>
      <c r="X2" s="3"/>
      <c r="Y2" s="3"/>
      <c r="Z2" s="3"/>
      <c r="AA2" s="3"/>
    </row>
    <row r="3" spans="1:27" ht="18" customHeight="1">
      <c r="B3" s="1404"/>
      <c r="C3" s="1405"/>
      <c r="D3" s="1050"/>
      <c r="E3" s="1409" t="s">
        <v>720</v>
      </c>
      <c r="F3" s="1409" t="s">
        <v>971</v>
      </c>
      <c r="G3" s="1409" t="s">
        <v>1257</v>
      </c>
      <c r="H3" s="1409" t="s">
        <v>1258</v>
      </c>
      <c r="I3" s="1409" t="s">
        <v>1259</v>
      </c>
      <c r="J3" s="1409"/>
      <c r="K3" s="1409"/>
      <c r="L3" s="1409"/>
      <c r="M3" s="1409"/>
      <c r="N3" s="1409" t="s">
        <v>1260</v>
      </c>
      <c r="O3" s="1410"/>
      <c r="P3" s="11"/>
      <c r="Q3" s="11"/>
      <c r="R3" s="3"/>
      <c r="S3" s="3"/>
      <c r="T3" s="3"/>
      <c r="U3" s="3"/>
      <c r="V3" s="3"/>
      <c r="W3" s="3"/>
      <c r="X3" s="3"/>
      <c r="Y3" s="3"/>
      <c r="Z3" s="3"/>
      <c r="AA3" s="3"/>
    </row>
    <row r="4" spans="1:27" ht="18" customHeight="1">
      <c r="B4" s="1164"/>
      <c r="C4" s="1406"/>
      <c r="D4" s="1052"/>
      <c r="E4" s="1401"/>
      <c r="F4" s="1401"/>
      <c r="G4" s="1401"/>
      <c r="H4" s="1401"/>
      <c r="I4" s="1401" t="s">
        <v>1261</v>
      </c>
      <c r="J4" s="1401" t="s">
        <v>1262</v>
      </c>
      <c r="K4" s="1401" t="s">
        <v>1263</v>
      </c>
      <c r="L4" s="1401" t="s">
        <v>1264</v>
      </c>
      <c r="M4" s="1401" t="s">
        <v>643</v>
      </c>
      <c r="N4" s="1401" t="s">
        <v>1265</v>
      </c>
      <c r="O4" s="1444" t="s">
        <v>643</v>
      </c>
      <c r="P4" s="11"/>
      <c r="Q4" s="11"/>
      <c r="R4" s="3"/>
      <c r="S4" s="3"/>
      <c r="T4" s="3"/>
      <c r="U4" s="3"/>
      <c r="V4" s="3"/>
      <c r="W4" s="3"/>
      <c r="X4" s="3"/>
      <c r="Y4" s="3"/>
      <c r="Z4" s="3"/>
      <c r="AA4" s="3"/>
    </row>
    <row r="5" spans="1:27" ht="18" customHeight="1">
      <c r="B5" s="1407"/>
      <c r="C5" s="1408"/>
      <c r="D5" s="1332"/>
      <c r="E5" s="633" t="s">
        <v>1266</v>
      </c>
      <c r="F5" s="196" t="s">
        <v>1267</v>
      </c>
      <c r="G5" s="196" t="s">
        <v>1267</v>
      </c>
      <c r="H5" s="196" t="s">
        <v>1267</v>
      </c>
      <c r="I5" s="933"/>
      <c r="J5" s="933"/>
      <c r="K5" s="933"/>
      <c r="L5" s="933"/>
      <c r="M5" s="933"/>
      <c r="N5" s="933"/>
      <c r="O5" s="1328"/>
      <c r="P5" s="11"/>
      <c r="Q5" s="11"/>
      <c r="R5" s="3"/>
      <c r="S5" s="3"/>
      <c r="T5" s="3"/>
      <c r="U5" s="3"/>
      <c r="V5" s="3"/>
      <c r="W5" s="3"/>
      <c r="X5" s="3"/>
      <c r="Y5" s="3"/>
      <c r="Z5" s="3"/>
      <c r="AA5" s="3"/>
    </row>
    <row r="6" spans="1:27" ht="18" customHeight="1">
      <c r="B6" s="1402"/>
      <c r="C6" s="1403"/>
      <c r="D6" s="1067"/>
      <c r="E6" s="584"/>
      <c r="F6" s="583"/>
      <c r="G6" s="584"/>
      <c r="H6" s="584"/>
      <c r="I6" s="584"/>
      <c r="J6" s="584"/>
      <c r="K6" s="584"/>
      <c r="L6" s="584"/>
      <c r="M6" s="584"/>
      <c r="N6" s="583"/>
      <c r="O6" s="634"/>
      <c r="P6" s="11"/>
      <c r="Q6" s="11"/>
      <c r="R6" s="3"/>
      <c r="S6" s="3"/>
      <c r="T6" s="3"/>
      <c r="U6" s="3"/>
      <c r="V6" s="3"/>
      <c r="W6" s="3"/>
      <c r="X6" s="3"/>
      <c r="Y6" s="3"/>
      <c r="Z6" s="3"/>
      <c r="AA6" s="3"/>
    </row>
    <row r="7" spans="1:27" ht="18" customHeight="1">
      <c r="B7" s="1411" t="s">
        <v>1268</v>
      </c>
      <c r="C7" s="1412"/>
      <c r="D7" s="927"/>
      <c r="E7" s="635">
        <v>5</v>
      </c>
      <c r="F7" s="586">
        <v>0</v>
      </c>
      <c r="G7" s="586">
        <v>0</v>
      </c>
      <c r="H7" s="586">
        <v>0</v>
      </c>
      <c r="I7" s="586">
        <v>0</v>
      </c>
      <c r="J7" s="586">
        <v>0</v>
      </c>
      <c r="K7" s="586">
        <v>0</v>
      </c>
      <c r="L7" s="586">
        <v>0</v>
      </c>
      <c r="M7" s="586">
        <v>0</v>
      </c>
      <c r="N7" s="586">
        <v>0</v>
      </c>
      <c r="O7" s="636">
        <v>0</v>
      </c>
      <c r="P7" s="11"/>
      <c r="Q7" s="11"/>
      <c r="R7" s="3"/>
      <c r="S7" s="3"/>
      <c r="T7" s="3"/>
      <c r="U7" s="3"/>
      <c r="V7" s="3"/>
      <c r="W7" s="3"/>
      <c r="X7" s="3"/>
      <c r="Y7" s="3"/>
      <c r="Z7" s="3"/>
      <c r="AA7" s="3"/>
    </row>
    <row r="8" spans="1:27" ht="24.75" customHeight="1">
      <c r="B8" s="1413" t="s">
        <v>1269</v>
      </c>
      <c r="C8" s="1414"/>
      <c r="D8" s="1063"/>
      <c r="E8" s="263"/>
      <c r="F8" s="585"/>
      <c r="G8" s="263"/>
      <c r="H8" s="263"/>
      <c r="I8" s="263"/>
      <c r="J8" s="263"/>
      <c r="K8" s="263"/>
      <c r="L8" s="263"/>
      <c r="M8" s="263"/>
      <c r="N8" s="585"/>
      <c r="O8" s="637"/>
      <c r="P8" s="11"/>
      <c r="Q8" s="11"/>
      <c r="R8" s="3"/>
      <c r="S8" s="3"/>
      <c r="T8" s="3"/>
      <c r="U8" s="3"/>
      <c r="V8" s="3"/>
      <c r="W8" s="3"/>
      <c r="X8" s="3"/>
      <c r="Y8" s="3"/>
      <c r="Z8" s="3"/>
      <c r="AA8" s="3"/>
    </row>
    <row r="9" spans="1:27" ht="6" customHeight="1">
      <c r="B9" s="1411"/>
      <c r="C9" s="1412"/>
      <c r="D9" s="927"/>
      <c r="E9" s="263"/>
      <c r="F9" s="585"/>
      <c r="G9" s="263"/>
      <c r="H9" s="263"/>
      <c r="I9" s="263"/>
      <c r="J9" s="263"/>
      <c r="K9" s="263"/>
      <c r="L9" s="263"/>
      <c r="M9" s="263"/>
      <c r="N9" s="585"/>
      <c r="O9" s="637"/>
      <c r="P9" s="11"/>
      <c r="Q9" s="11"/>
      <c r="R9" s="3"/>
      <c r="S9" s="3"/>
      <c r="T9" s="3"/>
      <c r="U9" s="3"/>
      <c r="V9" s="3"/>
      <c r="W9" s="3"/>
      <c r="X9" s="3"/>
      <c r="Y9" s="3"/>
      <c r="Z9" s="3"/>
      <c r="AA9" s="3"/>
    </row>
    <row r="10" spans="1:27" ht="18" customHeight="1">
      <c r="B10" s="1411" t="s">
        <v>1268</v>
      </c>
      <c r="C10" s="1412"/>
      <c r="D10" s="927"/>
      <c r="E10" s="635">
        <v>9</v>
      </c>
      <c r="F10" s="586">
        <v>0</v>
      </c>
      <c r="G10" s="586">
        <v>2</v>
      </c>
      <c r="H10" s="586">
        <v>1</v>
      </c>
      <c r="I10" s="586">
        <v>0</v>
      </c>
      <c r="J10" s="586">
        <v>0</v>
      </c>
      <c r="K10" s="586">
        <v>0</v>
      </c>
      <c r="L10" s="586">
        <v>0</v>
      </c>
      <c r="M10" s="586">
        <v>0</v>
      </c>
      <c r="N10" s="586">
        <v>0</v>
      </c>
      <c r="O10" s="636">
        <v>0</v>
      </c>
      <c r="P10" s="11"/>
      <c r="Q10" s="11"/>
      <c r="R10" s="3"/>
      <c r="S10" s="3"/>
      <c r="T10" s="3"/>
      <c r="U10" s="3"/>
      <c r="V10" s="3"/>
      <c r="W10" s="3"/>
      <c r="X10" s="3"/>
      <c r="Y10" s="3"/>
      <c r="Z10" s="3"/>
      <c r="AA10" s="3"/>
    </row>
    <row r="11" spans="1:27" ht="23.25" customHeight="1">
      <c r="B11" s="1413" t="s">
        <v>1270</v>
      </c>
      <c r="C11" s="1414"/>
      <c r="D11" s="1063"/>
      <c r="E11" s="638"/>
      <c r="F11" s="639"/>
      <c r="G11" s="638"/>
      <c r="H11" s="638"/>
      <c r="I11" s="638"/>
      <c r="J11" s="638"/>
      <c r="K11" s="638"/>
      <c r="L11" s="638"/>
      <c r="M11" s="638"/>
      <c r="N11" s="639"/>
      <c r="O11" s="640"/>
      <c r="P11" s="11"/>
      <c r="Q11" s="11"/>
      <c r="R11" s="3"/>
      <c r="S11" s="3"/>
      <c r="T11" s="3"/>
      <c r="U11" s="3"/>
      <c r="V11" s="3"/>
      <c r="W11" s="3"/>
      <c r="X11" s="3"/>
      <c r="Y11" s="3"/>
      <c r="Z11" s="3"/>
      <c r="AA11" s="3"/>
    </row>
    <row r="12" spans="1:27" ht="10.5" customHeight="1" thickBot="1">
      <c r="B12" s="1398"/>
      <c r="C12" s="1399"/>
      <c r="D12" s="1400"/>
      <c r="E12" s="589"/>
      <c r="F12" s="588"/>
      <c r="G12" s="589"/>
      <c r="H12" s="589"/>
      <c r="I12" s="589"/>
      <c r="J12" s="589"/>
      <c r="K12" s="589"/>
      <c r="L12" s="589"/>
      <c r="M12" s="589"/>
      <c r="N12" s="588"/>
      <c r="O12" s="641"/>
      <c r="P12" s="11"/>
      <c r="Q12" s="11"/>
      <c r="R12" s="3"/>
      <c r="S12" s="3"/>
      <c r="T12" s="3"/>
      <c r="U12" s="3"/>
      <c r="V12" s="3"/>
      <c r="W12" s="3"/>
      <c r="X12" s="3"/>
      <c r="Y12" s="3"/>
      <c r="Z12" s="3"/>
      <c r="AA12" s="3"/>
    </row>
    <row r="13" spans="1:27" ht="18" customHeight="1">
      <c r="B13" s="11"/>
      <c r="C13" s="11"/>
      <c r="D13" s="590" t="s">
        <v>1271</v>
      </c>
      <c r="E13" s="11"/>
      <c r="F13" s="11"/>
      <c r="G13" s="11"/>
      <c r="H13" s="11"/>
      <c r="I13" s="11"/>
      <c r="J13" s="11"/>
      <c r="K13" s="11"/>
      <c r="L13" s="11"/>
      <c r="M13" s="11"/>
      <c r="N13" s="11"/>
      <c r="O13" s="11"/>
      <c r="P13" s="11"/>
      <c r="Q13" s="11"/>
      <c r="R13" s="3"/>
      <c r="S13" s="3"/>
      <c r="T13" s="3"/>
      <c r="U13" s="3"/>
      <c r="V13" s="3"/>
      <c r="W13" s="3"/>
      <c r="X13" s="3"/>
      <c r="Y13" s="3"/>
      <c r="Z13" s="3"/>
      <c r="AA13" s="3"/>
    </row>
    <row r="14" spans="1:27" ht="18" customHeight="1">
      <c r="B14" s="11"/>
      <c r="C14" s="11"/>
      <c r="D14" s="590" t="s">
        <v>1272</v>
      </c>
      <c r="E14" s="11"/>
      <c r="F14" s="11"/>
      <c r="G14" s="11"/>
      <c r="H14" s="11"/>
      <c r="I14" s="11"/>
      <c r="J14" s="11"/>
      <c r="K14" s="11"/>
      <c r="L14" s="11"/>
      <c r="M14" s="11"/>
      <c r="N14" s="11"/>
      <c r="O14" s="11"/>
      <c r="P14" s="11"/>
      <c r="Q14" s="11"/>
      <c r="R14" s="3"/>
      <c r="S14" s="3"/>
      <c r="T14" s="3"/>
      <c r="U14" s="3"/>
      <c r="V14" s="3"/>
      <c r="W14" s="3"/>
      <c r="X14" s="3"/>
      <c r="Y14" s="3"/>
      <c r="Z14" s="3"/>
      <c r="AA14" s="3"/>
    </row>
    <row r="15" spans="1:27" ht="18" customHeight="1">
      <c r="D15" s="582"/>
      <c r="E15" s="3"/>
      <c r="F15" s="3"/>
      <c r="G15" s="3"/>
      <c r="H15" s="3"/>
      <c r="I15" s="3"/>
      <c r="J15" s="3"/>
      <c r="K15" s="3"/>
      <c r="L15" s="3"/>
      <c r="M15" s="3"/>
      <c r="N15" s="3"/>
      <c r="O15" s="3"/>
      <c r="P15" s="3"/>
      <c r="Q15" s="3"/>
      <c r="R15" s="3"/>
      <c r="S15" s="3"/>
      <c r="T15" s="3"/>
      <c r="U15" s="3"/>
      <c r="V15" s="3"/>
      <c r="W15" s="3"/>
      <c r="X15" s="3"/>
      <c r="Y15" s="3"/>
      <c r="Z15" s="3"/>
      <c r="AA15" s="3"/>
    </row>
    <row r="16" spans="1:27" ht="18" customHeight="1">
      <c r="D16" s="582"/>
      <c r="E16" s="3"/>
      <c r="F16" s="3"/>
      <c r="G16" s="3"/>
      <c r="H16" s="3"/>
      <c r="I16" s="3"/>
      <c r="J16" s="3"/>
      <c r="K16" s="3"/>
      <c r="L16" s="3"/>
      <c r="M16" s="3"/>
      <c r="N16" s="3"/>
      <c r="O16" s="3"/>
      <c r="P16" s="3"/>
      <c r="Q16" s="3"/>
      <c r="R16" s="3"/>
      <c r="S16" s="3"/>
      <c r="T16" s="3"/>
      <c r="U16" s="3"/>
      <c r="V16" s="3"/>
      <c r="W16" s="3"/>
      <c r="X16" s="3"/>
      <c r="Y16" s="3"/>
      <c r="Z16" s="3"/>
      <c r="AA16" s="3"/>
    </row>
    <row r="17" spans="2:27" ht="18" customHeight="1">
      <c r="B17" s="581" t="s">
        <v>1273</v>
      </c>
      <c r="D17" s="582"/>
      <c r="E17" s="3"/>
      <c r="F17" s="3"/>
      <c r="G17" s="3"/>
      <c r="H17" s="3"/>
      <c r="I17" s="3"/>
      <c r="J17" s="3"/>
      <c r="K17" s="3"/>
      <c r="L17" s="3"/>
      <c r="M17" s="3"/>
      <c r="N17" s="3"/>
      <c r="O17" s="3"/>
      <c r="P17" s="3"/>
      <c r="Q17" s="3"/>
      <c r="R17" s="3"/>
      <c r="S17" s="3"/>
      <c r="T17" s="3"/>
      <c r="U17" s="3"/>
      <c r="V17" s="3"/>
      <c r="W17" s="3"/>
      <c r="X17" s="3"/>
      <c r="Y17" s="3"/>
      <c r="Z17" s="3"/>
      <c r="AA17" s="3"/>
    </row>
    <row r="18" spans="2:27" ht="18" customHeight="1" thickBot="1">
      <c r="D18" s="582"/>
      <c r="E18" s="3"/>
      <c r="F18" s="3"/>
      <c r="G18" s="3"/>
      <c r="H18" s="3"/>
      <c r="I18" s="3"/>
      <c r="J18" s="3"/>
      <c r="K18" s="3"/>
      <c r="L18" s="3"/>
      <c r="M18" s="3"/>
      <c r="N18" s="1048" t="s">
        <v>1256</v>
      </c>
      <c r="O18" s="1048"/>
      <c r="P18" s="1048"/>
      <c r="Q18" s="3"/>
      <c r="R18" s="3"/>
      <c r="S18" s="3"/>
      <c r="T18" s="3"/>
      <c r="U18" s="3"/>
      <c r="V18" s="3"/>
      <c r="W18" s="3"/>
      <c r="X18" s="3"/>
      <c r="Y18" s="3"/>
      <c r="Z18" s="3"/>
      <c r="AA18" s="3"/>
    </row>
    <row r="19" spans="2:27" ht="18" customHeight="1">
      <c r="B19" s="1157"/>
      <c r="C19" s="1158"/>
      <c r="D19" s="1158"/>
      <c r="E19" s="1070" t="s">
        <v>1274</v>
      </c>
      <c r="F19" s="1071"/>
      <c r="G19" s="1071"/>
      <c r="H19" s="1419" t="s">
        <v>1275</v>
      </c>
      <c r="I19" s="1071"/>
      <c r="J19" s="1346"/>
      <c r="K19" s="1419" t="s">
        <v>1276</v>
      </c>
      <c r="L19" s="1071"/>
      <c r="M19" s="1346"/>
      <c r="N19" s="1071" t="s">
        <v>1277</v>
      </c>
      <c r="O19" s="1071"/>
      <c r="P19" s="1341"/>
      <c r="Q19" s="313"/>
      <c r="R19" s="3"/>
      <c r="S19" s="3"/>
      <c r="T19" s="3"/>
      <c r="U19" s="3"/>
      <c r="V19" s="3"/>
      <c r="W19" s="3"/>
      <c r="X19" s="3"/>
      <c r="Y19" s="3"/>
      <c r="Z19" s="3"/>
      <c r="AA19" s="3"/>
    </row>
    <row r="20" spans="2:27" ht="42" customHeight="1" thickBot="1">
      <c r="B20" s="1385" t="s">
        <v>1278</v>
      </c>
      <c r="C20" s="1420"/>
      <c r="D20" s="1420"/>
      <c r="E20" s="1421">
        <v>15310100</v>
      </c>
      <c r="F20" s="1422"/>
      <c r="G20" s="1423"/>
      <c r="H20" s="1424">
        <v>3694158</v>
      </c>
      <c r="I20" s="1422"/>
      <c r="J20" s="1423"/>
      <c r="K20" s="1424">
        <v>0</v>
      </c>
      <c r="L20" s="1422"/>
      <c r="M20" s="1423"/>
      <c r="N20" s="1424">
        <v>0</v>
      </c>
      <c r="O20" s="1422"/>
      <c r="P20" s="1425"/>
      <c r="Q20" s="642"/>
      <c r="R20" s="3"/>
      <c r="S20" s="3"/>
      <c r="T20" s="3"/>
      <c r="U20" s="3"/>
      <c r="V20" s="3"/>
      <c r="W20" s="3"/>
      <c r="X20" s="3"/>
      <c r="Y20" s="3"/>
      <c r="Z20" s="3"/>
      <c r="AA20" s="3"/>
    </row>
    <row r="21" spans="2:27" ht="9.75" customHeight="1" thickBot="1">
      <c r="D21" s="582"/>
      <c r="E21" s="3"/>
      <c r="F21" s="3"/>
      <c r="G21" s="3"/>
      <c r="H21" s="3"/>
      <c r="I21" s="3"/>
      <c r="J21" s="3"/>
      <c r="K21" s="3"/>
      <c r="L21" s="3"/>
      <c r="M21" s="3"/>
      <c r="N21" s="3"/>
      <c r="O21" s="3"/>
      <c r="P21" s="3"/>
      <c r="Q21" s="3"/>
      <c r="R21" s="3"/>
      <c r="S21" s="3"/>
      <c r="T21" s="3"/>
      <c r="U21" s="3"/>
      <c r="V21" s="3"/>
      <c r="W21" s="3"/>
      <c r="X21" s="3"/>
      <c r="Y21" s="3"/>
      <c r="Z21" s="3"/>
      <c r="AA21" s="3"/>
    </row>
    <row r="22" spans="2:27" ht="21.75" customHeight="1">
      <c r="B22" s="1372" t="s">
        <v>986</v>
      </c>
      <c r="C22" s="1436"/>
      <c r="D22" s="1437"/>
      <c r="E22" s="1415" t="s">
        <v>1279</v>
      </c>
      <c r="F22" s="1415" t="s">
        <v>1280</v>
      </c>
      <c r="G22" s="1368" t="s">
        <v>1281</v>
      </c>
      <c r="H22" s="1417" t="s">
        <v>1279</v>
      </c>
      <c r="I22" s="1415" t="s">
        <v>1282</v>
      </c>
      <c r="J22" s="1433" t="s">
        <v>1281</v>
      </c>
      <c r="K22" s="1417" t="s">
        <v>1279</v>
      </c>
      <c r="L22" s="1415" t="s">
        <v>1283</v>
      </c>
      <c r="M22" s="1433" t="s">
        <v>1284</v>
      </c>
      <c r="N22" s="1366" t="s">
        <v>1279</v>
      </c>
      <c r="O22" s="1415" t="s">
        <v>1285</v>
      </c>
      <c r="P22" s="1427" t="s">
        <v>1281</v>
      </c>
      <c r="Q22" s="643"/>
    </row>
    <row r="23" spans="2:27" ht="27" customHeight="1">
      <c r="B23" s="1438"/>
      <c r="C23" s="1439"/>
      <c r="D23" s="1440"/>
      <c r="E23" s="933"/>
      <c r="F23" s="933"/>
      <c r="G23" s="1416"/>
      <c r="H23" s="1418"/>
      <c r="I23" s="933"/>
      <c r="J23" s="1434"/>
      <c r="K23" s="1418"/>
      <c r="L23" s="933"/>
      <c r="M23" s="1434"/>
      <c r="N23" s="1435"/>
      <c r="O23" s="933"/>
      <c r="P23" s="1328"/>
      <c r="Q23" s="88"/>
    </row>
    <row r="24" spans="2:27" ht="39" customHeight="1">
      <c r="B24" s="1428" t="s">
        <v>1286</v>
      </c>
      <c r="C24" s="1429"/>
      <c r="D24" s="1430"/>
      <c r="E24" s="644">
        <v>38555</v>
      </c>
      <c r="F24" s="644">
        <v>123913</v>
      </c>
      <c r="G24" s="645">
        <v>463552</v>
      </c>
      <c r="H24" s="646">
        <v>6611</v>
      </c>
      <c r="I24" s="647">
        <v>31807</v>
      </c>
      <c r="J24" s="648">
        <v>14159</v>
      </c>
      <c r="K24" s="646">
        <v>0</v>
      </c>
      <c r="L24" s="647">
        <v>0</v>
      </c>
      <c r="M24" s="648">
        <v>0</v>
      </c>
      <c r="N24" s="646">
        <v>0</v>
      </c>
      <c r="O24" s="325">
        <v>0</v>
      </c>
      <c r="P24" s="326">
        <v>0</v>
      </c>
      <c r="Q24" s="616"/>
    </row>
    <row r="25" spans="2:27" ht="21.95" customHeight="1">
      <c r="B25" s="1431" t="s">
        <v>1287</v>
      </c>
      <c r="C25" s="1066"/>
      <c r="D25" s="649" t="s">
        <v>1288</v>
      </c>
      <c r="E25" s="325">
        <v>0</v>
      </c>
      <c r="F25" s="325">
        <v>0</v>
      </c>
      <c r="G25" s="648">
        <v>0</v>
      </c>
      <c r="H25" s="646">
        <v>0</v>
      </c>
      <c r="I25" s="325">
        <v>0</v>
      </c>
      <c r="J25" s="648">
        <v>0</v>
      </c>
      <c r="K25" s="646">
        <v>0</v>
      </c>
      <c r="L25" s="325">
        <v>0</v>
      </c>
      <c r="M25" s="648">
        <v>0</v>
      </c>
      <c r="N25" s="646">
        <v>0</v>
      </c>
      <c r="O25" s="325">
        <v>0</v>
      </c>
      <c r="P25" s="326">
        <v>0</v>
      </c>
      <c r="Q25" s="616"/>
    </row>
    <row r="26" spans="2:27" ht="21.95" customHeight="1">
      <c r="B26" s="1383"/>
      <c r="C26" s="1066"/>
      <c r="D26" s="650" t="s">
        <v>1289</v>
      </c>
      <c r="E26" s="327">
        <v>0</v>
      </c>
      <c r="F26" s="327">
        <v>0</v>
      </c>
      <c r="G26" s="651">
        <v>0</v>
      </c>
      <c r="H26" s="652">
        <v>0</v>
      </c>
      <c r="I26" s="327">
        <v>0</v>
      </c>
      <c r="J26" s="651">
        <v>0</v>
      </c>
      <c r="K26" s="652">
        <v>0</v>
      </c>
      <c r="L26" s="327">
        <v>0</v>
      </c>
      <c r="M26" s="651">
        <v>0</v>
      </c>
      <c r="N26" s="652">
        <v>0</v>
      </c>
      <c r="O26" s="327">
        <v>0</v>
      </c>
      <c r="P26" s="328">
        <v>0</v>
      </c>
      <c r="Q26" s="616"/>
    </row>
    <row r="27" spans="2:27" ht="21.95" customHeight="1">
      <c r="B27" s="1383"/>
      <c r="C27" s="1066"/>
      <c r="D27" s="650" t="s">
        <v>1290</v>
      </c>
      <c r="E27" s="327">
        <v>0</v>
      </c>
      <c r="F27" s="327">
        <v>0</v>
      </c>
      <c r="G27" s="651">
        <v>0</v>
      </c>
      <c r="H27" s="652">
        <v>0</v>
      </c>
      <c r="I27" s="327">
        <v>0</v>
      </c>
      <c r="J27" s="651">
        <v>0</v>
      </c>
      <c r="K27" s="652">
        <v>0</v>
      </c>
      <c r="L27" s="327">
        <v>0</v>
      </c>
      <c r="M27" s="651">
        <v>0</v>
      </c>
      <c r="N27" s="652">
        <v>0</v>
      </c>
      <c r="O27" s="327">
        <v>0</v>
      </c>
      <c r="P27" s="328">
        <v>0</v>
      </c>
      <c r="Q27" s="616"/>
    </row>
    <row r="28" spans="2:27" ht="21.95" customHeight="1">
      <c r="B28" s="1383"/>
      <c r="C28" s="1066"/>
      <c r="D28" s="650" t="s">
        <v>1291</v>
      </c>
      <c r="E28" s="327">
        <v>0</v>
      </c>
      <c r="F28" s="327">
        <v>0</v>
      </c>
      <c r="G28" s="651">
        <v>0</v>
      </c>
      <c r="H28" s="652">
        <v>0</v>
      </c>
      <c r="I28" s="327">
        <v>0</v>
      </c>
      <c r="J28" s="651">
        <v>0</v>
      </c>
      <c r="K28" s="652">
        <v>0</v>
      </c>
      <c r="L28" s="327">
        <v>0</v>
      </c>
      <c r="M28" s="651">
        <v>0</v>
      </c>
      <c r="N28" s="652">
        <v>0</v>
      </c>
      <c r="O28" s="327">
        <v>0</v>
      </c>
      <c r="P28" s="328">
        <v>0</v>
      </c>
      <c r="Q28" s="616"/>
    </row>
    <row r="29" spans="2:27" ht="21.95" customHeight="1">
      <c r="B29" s="1383"/>
      <c r="C29" s="1066"/>
      <c r="D29" s="650" t="s">
        <v>1292</v>
      </c>
      <c r="E29" s="327">
        <v>0</v>
      </c>
      <c r="F29" s="327">
        <v>0</v>
      </c>
      <c r="G29" s="651">
        <v>0</v>
      </c>
      <c r="H29" s="652">
        <v>0</v>
      </c>
      <c r="I29" s="327">
        <v>0</v>
      </c>
      <c r="J29" s="651">
        <v>0</v>
      </c>
      <c r="K29" s="652">
        <v>0</v>
      </c>
      <c r="L29" s="327">
        <v>0</v>
      </c>
      <c r="M29" s="651">
        <v>0</v>
      </c>
      <c r="N29" s="652">
        <v>0</v>
      </c>
      <c r="O29" s="327">
        <v>0</v>
      </c>
      <c r="P29" s="328">
        <v>0</v>
      </c>
      <c r="Q29" s="616"/>
    </row>
    <row r="30" spans="2:27" ht="21.95" customHeight="1">
      <c r="B30" s="1383"/>
      <c r="C30" s="1066"/>
      <c r="D30" s="650" t="s">
        <v>1293</v>
      </c>
      <c r="E30" s="327">
        <v>0</v>
      </c>
      <c r="F30" s="327">
        <v>0</v>
      </c>
      <c r="G30" s="651">
        <v>0</v>
      </c>
      <c r="H30" s="652">
        <v>0</v>
      </c>
      <c r="I30" s="327">
        <v>0</v>
      </c>
      <c r="J30" s="651">
        <v>0</v>
      </c>
      <c r="K30" s="652">
        <v>0</v>
      </c>
      <c r="L30" s="327">
        <v>0</v>
      </c>
      <c r="M30" s="651">
        <v>0</v>
      </c>
      <c r="N30" s="652">
        <v>0</v>
      </c>
      <c r="O30" s="327">
        <v>0</v>
      </c>
      <c r="P30" s="328">
        <v>0</v>
      </c>
      <c r="Q30" s="616"/>
    </row>
    <row r="31" spans="2:27" ht="21.95" customHeight="1">
      <c r="B31" s="1383"/>
      <c r="C31" s="1066"/>
      <c r="D31" s="110" t="s">
        <v>1294</v>
      </c>
      <c r="E31" s="327">
        <v>0</v>
      </c>
      <c r="F31" s="327">
        <v>0</v>
      </c>
      <c r="G31" s="651">
        <v>0</v>
      </c>
      <c r="H31" s="652">
        <v>0</v>
      </c>
      <c r="I31" s="327">
        <v>0</v>
      </c>
      <c r="J31" s="651">
        <v>0</v>
      </c>
      <c r="K31" s="652">
        <v>0</v>
      </c>
      <c r="L31" s="327">
        <v>0</v>
      </c>
      <c r="M31" s="651">
        <v>0</v>
      </c>
      <c r="N31" s="652">
        <v>0</v>
      </c>
      <c r="O31" s="327">
        <v>0</v>
      </c>
      <c r="P31" s="328">
        <v>0</v>
      </c>
      <c r="Q31" s="616"/>
    </row>
    <row r="32" spans="2:27" ht="21.95" customHeight="1">
      <c r="B32" s="1383"/>
      <c r="C32" s="1066"/>
      <c r="D32" s="110" t="s">
        <v>643</v>
      </c>
      <c r="E32" s="327">
        <v>0</v>
      </c>
      <c r="F32" s="327">
        <v>0</v>
      </c>
      <c r="G32" s="651">
        <v>0</v>
      </c>
      <c r="H32" s="652">
        <v>0</v>
      </c>
      <c r="I32" s="327">
        <v>0</v>
      </c>
      <c r="J32" s="651">
        <v>0</v>
      </c>
      <c r="K32" s="652">
        <v>0</v>
      </c>
      <c r="L32" s="327">
        <v>0</v>
      </c>
      <c r="M32" s="651">
        <v>0</v>
      </c>
      <c r="N32" s="652">
        <v>0</v>
      </c>
      <c r="O32" s="327">
        <v>0</v>
      </c>
      <c r="P32" s="328">
        <v>0</v>
      </c>
      <c r="Q32" s="616"/>
    </row>
    <row r="33" spans="2:17" ht="21.95" customHeight="1">
      <c r="B33" s="223"/>
      <c r="C33" s="3"/>
      <c r="D33" s="650"/>
      <c r="E33" s="327"/>
      <c r="F33" s="327"/>
      <c r="G33" s="651"/>
      <c r="H33" s="652"/>
      <c r="I33" s="327"/>
      <c r="J33" s="651"/>
      <c r="K33" s="652"/>
      <c r="L33" s="327"/>
      <c r="M33" s="651"/>
      <c r="N33" s="652"/>
      <c r="O33" s="327"/>
      <c r="P33" s="328"/>
      <c r="Q33" s="616"/>
    </row>
    <row r="34" spans="2:17" ht="21.95" customHeight="1">
      <c r="B34" s="1383" t="s">
        <v>1295</v>
      </c>
      <c r="C34" s="1066"/>
      <c r="D34" s="650" t="s">
        <v>1296</v>
      </c>
      <c r="E34" s="327">
        <v>456</v>
      </c>
      <c r="F34" s="327">
        <v>53734</v>
      </c>
      <c r="G34" s="651">
        <v>0</v>
      </c>
      <c r="H34" s="652">
        <v>0</v>
      </c>
      <c r="I34" s="327">
        <v>0</v>
      </c>
      <c r="J34" s="651">
        <v>0</v>
      </c>
      <c r="K34" s="652">
        <v>0</v>
      </c>
      <c r="L34" s="327">
        <v>0</v>
      </c>
      <c r="M34" s="651">
        <v>0</v>
      </c>
      <c r="N34" s="652">
        <v>0</v>
      </c>
      <c r="O34" s="327">
        <v>0</v>
      </c>
      <c r="P34" s="328">
        <v>0</v>
      </c>
      <c r="Q34" s="616"/>
    </row>
    <row r="35" spans="2:17" ht="21.95" customHeight="1">
      <c r="B35" s="1383"/>
      <c r="C35" s="1432"/>
      <c r="D35" s="650" t="s">
        <v>1297</v>
      </c>
      <c r="E35" s="327">
        <v>0</v>
      </c>
      <c r="F35" s="327">
        <v>0</v>
      </c>
      <c r="G35" s="651">
        <v>0</v>
      </c>
      <c r="H35" s="652">
        <v>0</v>
      </c>
      <c r="I35" s="327">
        <v>0</v>
      </c>
      <c r="J35" s="651">
        <v>0</v>
      </c>
      <c r="K35" s="652">
        <v>0</v>
      </c>
      <c r="L35" s="327">
        <v>0</v>
      </c>
      <c r="M35" s="651">
        <v>0</v>
      </c>
      <c r="N35" s="652">
        <v>0</v>
      </c>
      <c r="O35" s="327">
        <v>0</v>
      </c>
      <c r="P35" s="328">
        <v>0</v>
      </c>
      <c r="Q35" s="616"/>
    </row>
    <row r="36" spans="2:17" ht="21.95" customHeight="1">
      <c r="B36" s="1383"/>
      <c r="C36" s="1432"/>
      <c r="D36" s="650" t="s">
        <v>1298</v>
      </c>
      <c r="E36" s="327">
        <v>0</v>
      </c>
      <c r="F36" s="327">
        <v>0</v>
      </c>
      <c r="G36" s="651">
        <v>0</v>
      </c>
      <c r="H36" s="652">
        <v>0</v>
      </c>
      <c r="I36" s="327">
        <v>0</v>
      </c>
      <c r="J36" s="651">
        <v>0</v>
      </c>
      <c r="K36" s="652">
        <v>0</v>
      </c>
      <c r="L36" s="327">
        <v>0</v>
      </c>
      <c r="M36" s="651">
        <v>0</v>
      </c>
      <c r="N36" s="652">
        <v>0</v>
      </c>
      <c r="O36" s="327">
        <v>0</v>
      </c>
      <c r="P36" s="328">
        <v>0</v>
      </c>
      <c r="Q36" s="616"/>
    </row>
    <row r="37" spans="2:17" ht="21.95" customHeight="1">
      <c r="B37" s="1383"/>
      <c r="C37" s="1432"/>
      <c r="D37" s="650" t="s">
        <v>1299</v>
      </c>
      <c r="E37" s="327">
        <v>1</v>
      </c>
      <c r="F37" s="327">
        <v>458</v>
      </c>
      <c r="G37" s="651">
        <v>0</v>
      </c>
      <c r="H37" s="652">
        <v>0</v>
      </c>
      <c r="I37" s="327">
        <v>0</v>
      </c>
      <c r="J37" s="651">
        <v>0</v>
      </c>
      <c r="K37" s="652">
        <v>0</v>
      </c>
      <c r="L37" s="327">
        <v>0</v>
      </c>
      <c r="M37" s="651">
        <v>0</v>
      </c>
      <c r="N37" s="652">
        <v>0</v>
      </c>
      <c r="O37" s="327">
        <v>0</v>
      </c>
      <c r="P37" s="328">
        <v>0</v>
      </c>
      <c r="Q37" s="616"/>
    </row>
    <row r="38" spans="2:17" ht="21.95" customHeight="1">
      <c r="B38" s="1383"/>
      <c r="C38" s="1432"/>
      <c r="D38" s="650" t="s">
        <v>643</v>
      </c>
      <c r="E38" s="327">
        <v>0</v>
      </c>
      <c r="F38" s="327">
        <v>139</v>
      </c>
      <c r="G38" s="651">
        <v>0</v>
      </c>
      <c r="H38" s="652">
        <v>0</v>
      </c>
      <c r="I38" s="327">
        <v>0</v>
      </c>
      <c r="J38" s="651">
        <v>0</v>
      </c>
      <c r="K38" s="652">
        <v>0</v>
      </c>
      <c r="L38" s="327">
        <v>0</v>
      </c>
      <c r="M38" s="651">
        <v>0</v>
      </c>
      <c r="N38" s="652">
        <v>0</v>
      </c>
      <c r="O38" s="327">
        <v>0</v>
      </c>
      <c r="P38" s="328">
        <v>0</v>
      </c>
      <c r="Q38" s="616"/>
    </row>
    <row r="39" spans="2:17" ht="21.95" customHeight="1">
      <c r="B39" s="223"/>
      <c r="C39" s="3"/>
      <c r="D39" s="650"/>
      <c r="E39" s="327"/>
      <c r="F39" s="327"/>
      <c r="G39" s="651"/>
      <c r="H39" s="652"/>
      <c r="I39" s="327"/>
      <c r="J39" s="651"/>
      <c r="K39" s="652"/>
      <c r="L39" s="327"/>
      <c r="M39" s="651"/>
      <c r="N39" s="652"/>
      <c r="O39" s="327"/>
      <c r="P39" s="328"/>
      <c r="Q39" s="616"/>
    </row>
    <row r="40" spans="2:17" ht="21.95" customHeight="1">
      <c r="B40" s="1383" t="s">
        <v>1300</v>
      </c>
      <c r="C40" s="1066"/>
      <c r="D40" s="650" t="s">
        <v>1301</v>
      </c>
      <c r="E40" s="327">
        <v>0</v>
      </c>
      <c r="F40" s="327">
        <v>0</v>
      </c>
      <c r="G40" s="651">
        <v>0</v>
      </c>
      <c r="H40" s="652">
        <v>0</v>
      </c>
      <c r="I40" s="327">
        <v>0</v>
      </c>
      <c r="J40" s="651">
        <v>0</v>
      </c>
      <c r="K40" s="652">
        <v>0</v>
      </c>
      <c r="L40" s="327">
        <v>0</v>
      </c>
      <c r="M40" s="651">
        <v>0</v>
      </c>
      <c r="N40" s="652">
        <v>0</v>
      </c>
      <c r="O40" s="327">
        <v>0</v>
      </c>
      <c r="P40" s="328">
        <v>0</v>
      </c>
      <c r="Q40" s="616"/>
    </row>
    <row r="41" spans="2:17" ht="21.95" customHeight="1">
      <c r="B41" s="1383"/>
      <c r="C41" s="1066"/>
      <c r="D41" s="110" t="s">
        <v>1009</v>
      </c>
      <c r="E41" s="327">
        <v>0</v>
      </c>
      <c r="F41" s="327">
        <v>0</v>
      </c>
      <c r="G41" s="651">
        <v>0</v>
      </c>
      <c r="H41" s="652">
        <v>0</v>
      </c>
      <c r="I41" s="327">
        <v>0</v>
      </c>
      <c r="J41" s="651">
        <v>0</v>
      </c>
      <c r="K41" s="652">
        <v>0</v>
      </c>
      <c r="L41" s="327">
        <v>0</v>
      </c>
      <c r="M41" s="651">
        <v>0</v>
      </c>
      <c r="N41" s="652">
        <v>0</v>
      </c>
      <c r="O41" s="327">
        <v>0</v>
      </c>
      <c r="P41" s="328">
        <v>0</v>
      </c>
      <c r="Q41" s="616"/>
    </row>
    <row r="42" spans="2:17" ht="21.95" customHeight="1">
      <c r="B42" s="1383"/>
      <c r="C42" s="1066"/>
      <c r="D42" s="110" t="s">
        <v>1008</v>
      </c>
      <c r="E42" s="327">
        <v>9</v>
      </c>
      <c r="F42" s="327">
        <v>244</v>
      </c>
      <c r="G42" s="651">
        <v>0</v>
      </c>
      <c r="H42" s="652">
        <v>0</v>
      </c>
      <c r="I42" s="327">
        <v>0</v>
      </c>
      <c r="J42" s="651">
        <v>0</v>
      </c>
      <c r="K42" s="652">
        <v>0</v>
      </c>
      <c r="L42" s="327">
        <v>0</v>
      </c>
      <c r="M42" s="651">
        <v>0</v>
      </c>
      <c r="N42" s="652">
        <v>0</v>
      </c>
      <c r="O42" s="327">
        <v>0</v>
      </c>
      <c r="P42" s="328">
        <v>0</v>
      </c>
      <c r="Q42" s="616"/>
    </row>
    <row r="43" spans="2:17" ht="21.95" customHeight="1">
      <c r="B43" s="1383"/>
      <c r="C43" s="1066"/>
      <c r="D43" s="650" t="s">
        <v>1302</v>
      </c>
      <c r="E43" s="327">
        <v>0</v>
      </c>
      <c r="F43" s="327">
        <v>0</v>
      </c>
      <c r="G43" s="651">
        <v>0</v>
      </c>
      <c r="H43" s="652">
        <v>0</v>
      </c>
      <c r="I43" s="327">
        <v>0</v>
      </c>
      <c r="J43" s="651">
        <v>0</v>
      </c>
      <c r="K43" s="652">
        <v>0</v>
      </c>
      <c r="L43" s="327">
        <v>0</v>
      </c>
      <c r="M43" s="651">
        <v>0</v>
      </c>
      <c r="N43" s="652">
        <v>0</v>
      </c>
      <c r="O43" s="327">
        <v>0</v>
      </c>
      <c r="P43" s="328">
        <v>0</v>
      </c>
      <c r="Q43" s="616"/>
    </row>
    <row r="44" spans="2:17" ht="21.95" customHeight="1">
      <c r="B44" s="1383"/>
      <c r="C44" s="1066"/>
      <c r="D44" s="650" t="s">
        <v>1303</v>
      </c>
      <c r="E44" s="1441">
        <v>0</v>
      </c>
      <c r="F44" s="1441">
        <v>0</v>
      </c>
      <c r="G44" s="1442">
        <v>0</v>
      </c>
      <c r="H44" s="1426">
        <v>0</v>
      </c>
      <c r="I44" s="1441">
        <v>0</v>
      </c>
      <c r="J44" s="1442">
        <v>0</v>
      </c>
      <c r="K44" s="1426">
        <v>0</v>
      </c>
      <c r="L44" s="1441">
        <v>0</v>
      </c>
      <c r="M44" s="1442">
        <v>0</v>
      </c>
      <c r="N44" s="1426">
        <v>0</v>
      </c>
      <c r="O44" s="1441">
        <v>0</v>
      </c>
      <c r="P44" s="1443">
        <v>0</v>
      </c>
      <c r="Q44" s="616"/>
    </row>
    <row r="45" spans="2:17" ht="21.95" customHeight="1">
      <c r="B45" s="1383"/>
      <c r="C45" s="1066"/>
      <c r="D45" s="655" t="s">
        <v>1304</v>
      </c>
      <c r="E45" s="1441"/>
      <c r="F45" s="1441"/>
      <c r="G45" s="1442"/>
      <c r="H45" s="1426"/>
      <c r="I45" s="1441"/>
      <c r="J45" s="1442"/>
      <c r="K45" s="1426"/>
      <c r="L45" s="1441"/>
      <c r="M45" s="1442"/>
      <c r="N45" s="1426"/>
      <c r="O45" s="1441"/>
      <c r="P45" s="1443"/>
      <c r="Q45" s="616"/>
    </row>
    <row r="46" spans="2:17" ht="21.95" customHeight="1">
      <c r="B46" s="1383"/>
      <c r="C46" s="1066"/>
      <c r="D46" s="650" t="s">
        <v>1004</v>
      </c>
      <c r="E46" s="327">
        <v>0</v>
      </c>
      <c r="F46" s="327">
        <v>0</v>
      </c>
      <c r="G46" s="651">
        <v>0</v>
      </c>
      <c r="H46" s="652">
        <v>0</v>
      </c>
      <c r="I46" s="327">
        <v>0</v>
      </c>
      <c r="J46" s="651">
        <v>0</v>
      </c>
      <c r="K46" s="652">
        <v>0</v>
      </c>
      <c r="L46" s="327">
        <v>0</v>
      </c>
      <c r="M46" s="651">
        <v>0</v>
      </c>
      <c r="N46" s="652">
        <v>0</v>
      </c>
      <c r="O46" s="327">
        <v>0</v>
      </c>
      <c r="P46" s="328">
        <v>0</v>
      </c>
      <c r="Q46" s="616"/>
    </row>
    <row r="47" spans="2:17" ht="21.95" customHeight="1">
      <c r="B47" s="1383"/>
      <c r="C47" s="1066"/>
      <c r="D47" s="650" t="s">
        <v>1305</v>
      </c>
      <c r="E47" s="327">
        <v>663</v>
      </c>
      <c r="F47" s="327">
        <v>8681</v>
      </c>
      <c r="G47" s="651">
        <v>7213</v>
      </c>
      <c r="H47" s="652">
        <v>0</v>
      </c>
      <c r="I47" s="327">
        <v>0</v>
      </c>
      <c r="J47" s="651">
        <v>0</v>
      </c>
      <c r="K47" s="652">
        <v>0</v>
      </c>
      <c r="L47" s="327">
        <v>0</v>
      </c>
      <c r="M47" s="651">
        <v>0</v>
      </c>
      <c r="N47" s="652">
        <v>0</v>
      </c>
      <c r="O47" s="327">
        <v>0</v>
      </c>
      <c r="P47" s="328">
        <v>0</v>
      </c>
      <c r="Q47" s="616"/>
    </row>
    <row r="48" spans="2:17" ht="21.95" customHeight="1">
      <c r="B48" s="1383"/>
      <c r="C48" s="1066"/>
      <c r="D48" s="650" t="s">
        <v>1306</v>
      </c>
      <c r="E48" s="327">
        <v>0</v>
      </c>
      <c r="F48" s="327">
        <v>0</v>
      </c>
      <c r="G48" s="651">
        <v>0</v>
      </c>
      <c r="H48" s="652">
        <v>0</v>
      </c>
      <c r="I48" s="327">
        <v>0</v>
      </c>
      <c r="J48" s="651">
        <v>0</v>
      </c>
      <c r="K48" s="652">
        <v>0</v>
      </c>
      <c r="L48" s="327">
        <v>0</v>
      </c>
      <c r="M48" s="651">
        <v>0</v>
      </c>
      <c r="N48" s="652">
        <v>0</v>
      </c>
      <c r="O48" s="327">
        <v>0</v>
      </c>
      <c r="P48" s="328">
        <v>0</v>
      </c>
      <c r="Q48" s="616"/>
    </row>
    <row r="49" spans="2:17" ht="21.95" customHeight="1">
      <c r="B49" s="1383"/>
      <c r="C49" s="1066"/>
      <c r="D49" s="650" t="s">
        <v>1012</v>
      </c>
      <c r="E49" s="327">
        <v>0</v>
      </c>
      <c r="F49" s="327">
        <v>14</v>
      </c>
      <c r="G49" s="651">
        <v>1344</v>
      </c>
      <c r="H49" s="652">
        <v>0</v>
      </c>
      <c r="I49" s="327">
        <v>0</v>
      </c>
      <c r="J49" s="651">
        <v>0</v>
      </c>
      <c r="K49" s="652">
        <v>0</v>
      </c>
      <c r="L49" s="327">
        <v>0</v>
      </c>
      <c r="M49" s="651">
        <v>0</v>
      </c>
      <c r="N49" s="652">
        <v>0</v>
      </c>
      <c r="O49" s="327">
        <v>0</v>
      </c>
      <c r="P49" s="328">
        <v>0</v>
      </c>
      <c r="Q49" s="616"/>
    </row>
    <row r="50" spans="2:17" ht="21.95" customHeight="1">
      <c r="B50" s="1383"/>
      <c r="C50" s="1066"/>
      <c r="D50" s="650" t="s">
        <v>1307</v>
      </c>
      <c r="E50" s="327">
        <v>12447</v>
      </c>
      <c r="F50" s="327">
        <v>33343</v>
      </c>
      <c r="G50" s="651">
        <v>0</v>
      </c>
      <c r="H50" s="652">
        <v>0</v>
      </c>
      <c r="I50" s="327">
        <v>0</v>
      </c>
      <c r="J50" s="651">
        <v>0</v>
      </c>
      <c r="K50" s="652">
        <v>0</v>
      </c>
      <c r="L50" s="327">
        <v>0</v>
      </c>
      <c r="M50" s="651">
        <v>0</v>
      </c>
      <c r="N50" s="652">
        <v>0</v>
      </c>
      <c r="O50" s="327">
        <v>0</v>
      </c>
      <c r="P50" s="328">
        <v>0</v>
      </c>
      <c r="Q50" s="616"/>
    </row>
    <row r="51" spans="2:17" ht="21.95" customHeight="1">
      <c r="B51" s="1383"/>
      <c r="C51" s="1066"/>
      <c r="D51" s="650" t="s">
        <v>1308</v>
      </c>
      <c r="E51" s="327">
        <v>8</v>
      </c>
      <c r="F51" s="327">
        <v>5589</v>
      </c>
      <c r="G51" s="651">
        <v>37064</v>
      </c>
      <c r="H51" s="652">
        <v>0</v>
      </c>
      <c r="I51" s="327">
        <v>0</v>
      </c>
      <c r="J51" s="651">
        <v>0</v>
      </c>
      <c r="K51" s="652">
        <v>0</v>
      </c>
      <c r="L51" s="327">
        <v>0</v>
      </c>
      <c r="M51" s="651">
        <v>0</v>
      </c>
      <c r="N51" s="652">
        <v>0</v>
      </c>
      <c r="O51" s="327">
        <v>0</v>
      </c>
      <c r="P51" s="328">
        <v>0</v>
      </c>
      <c r="Q51" s="616"/>
    </row>
    <row r="52" spans="2:17" ht="21.95" customHeight="1">
      <c r="B52" s="1383"/>
      <c r="C52" s="1066"/>
      <c r="D52" s="650" t="s">
        <v>1309</v>
      </c>
      <c r="E52" s="327">
        <v>731</v>
      </c>
      <c r="F52" s="327">
        <v>9759</v>
      </c>
      <c r="G52" s="651">
        <v>416200</v>
      </c>
      <c r="H52" s="652">
        <v>0</v>
      </c>
      <c r="I52" s="327">
        <v>0</v>
      </c>
      <c r="J52" s="651">
        <v>0</v>
      </c>
      <c r="K52" s="652">
        <v>0</v>
      </c>
      <c r="L52" s="327">
        <v>0</v>
      </c>
      <c r="M52" s="651">
        <v>0</v>
      </c>
      <c r="N52" s="652">
        <v>0</v>
      </c>
      <c r="O52" s="327">
        <v>0</v>
      </c>
      <c r="P52" s="328">
        <v>0</v>
      </c>
      <c r="Q52" s="616"/>
    </row>
    <row r="53" spans="2:17" ht="21.95" customHeight="1">
      <c r="B53" s="1383"/>
      <c r="C53" s="1066"/>
      <c r="D53" s="650" t="s">
        <v>1310</v>
      </c>
      <c r="E53" s="327">
        <v>0</v>
      </c>
      <c r="F53" s="327">
        <v>0</v>
      </c>
      <c r="G53" s="651">
        <v>0</v>
      </c>
      <c r="H53" s="652">
        <v>0</v>
      </c>
      <c r="I53" s="327">
        <v>0</v>
      </c>
      <c r="J53" s="651">
        <v>0</v>
      </c>
      <c r="K53" s="652">
        <v>0</v>
      </c>
      <c r="L53" s="327">
        <v>0</v>
      </c>
      <c r="M53" s="651">
        <v>0</v>
      </c>
      <c r="N53" s="652">
        <v>0</v>
      </c>
      <c r="O53" s="327">
        <v>0</v>
      </c>
      <c r="P53" s="328">
        <v>0</v>
      </c>
      <c r="Q53" s="616"/>
    </row>
    <row r="54" spans="2:17" ht="21.95" customHeight="1">
      <c r="B54" s="1383"/>
      <c r="C54" s="1066"/>
      <c r="D54" s="110" t="s">
        <v>1013</v>
      </c>
      <c r="E54" s="327">
        <v>0</v>
      </c>
      <c r="F54" s="327">
        <v>588</v>
      </c>
      <c r="G54" s="651">
        <v>1731</v>
      </c>
      <c r="H54" s="652">
        <v>0</v>
      </c>
      <c r="I54" s="327">
        <v>1337</v>
      </c>
      <c r="J54" s="651">
        <v>0</v>
      </c>
      <c r="K54" s="652">
        <v>0</v>
      </c>
      <c r="L54" s="327">
        <v>0</v>
      </c>
      <c r="M54" s="651">
        <v>0</v>
      </c>
      <c r="N54" s="652">
        <v>0</v>
      </c>
      <c r="O54" s="327">
        <v>0</v>
      </c>
      <c r="P54" s="328">
        <v>0</v>
      </c>
      <c r="Q54" s="616"/>
    </row>
    <row r="55" spans="2:17" ht="21.95" customHeight="1">
      <c r="B55" s="1383"/>
      <c r="C55" s="1066"/>
      <c r="D55" s="650" t="s">
        <v>1311</v>
      </c>
      <c r="E55" s="327">
        <v>0</v>
      </c>
      <c r="F55" s="327">
        <v>1</v>
      </c>
      <c r="G55" s="651">
        <v>0</v>
      </c>
      <c r="H55" s="652">
        <v>0</v>
      </c>
      <c r="I55" s="327">
        <v>0</v>
      </c>
      <c r="J55" s="651">
        <v>0</v>
      </c>
      <c r="K55" s="652">
        <v>0</v>
      </c>
      <c r="L55" s="327">
        <v>0</v>
      </c>
      <c r="M55" s="651">
        <v>0</v>
      </c>
      <c r="N55" s="652">
        <v>0</v>
      </c>
      <c r="O55" s="327">
        <v>0</v>
      </c>
      <c r="P55" s="328">
        <v>0</v>
      </c>
      <c r="Q55" s="616"/>
    </row>
    <row r="56" spans="2:17" ht="21.95" customHeight="1">
      <c r="B56" s="1383"/>
      <c r="C56" s="1066"/>
      <c r="D56" s="650" t="s">
        <v>1312</v>
      </c>
      <c r="E56" s="327">
        <v>0</v>
      </c>
      <c r="F56" s="327">
        <v>0</v>
      </c>
      <c r="G56" s="651">
        <v>0</v>
      </c>
      <c r="H56" s="652">
        <v>0</v>
      </c>
      <c r="I56" s="327">
        <v>0</v>
      </c>
      <c r="J56" s="651">
        <v>0</v>
      </c>
      <c r="K56" s="652">
        <v>0</v>
      </c>
      <c r="L56" s="327">
        <v>0</v>
      </c>
      <c r="M56" s="651">
        <v>0</v>
      </c>
      <c r="N56" s="652">
        <v>0</v>
      </c>
      <c r="O56" s="327">
        <v>0</v>
      </c>
      <c r="P56" s="328">
        <v>0</v>
      </c>
      <c r="Q56" s="616"/>
    </row>
    <row r="57" spans="2:17" ht="21.95" customHeight="1">
      <c r="B57" s="1383"/>
      <c r="C57" s="1066"/>
      <c r="D57" s="650" t="s">
        <v>1011</v>
      </c>
      <c r="E57" s="327">
        <v>0</v>
      </c>
      <c r="F57" s="327">
        <v>33</v>
      </c>
      <c r="G57" s="651">
        <v>0</v>
      </c>
      <c r="H57" s="652">
        <v>0</v>
      </c>
      <c r="I57" s="327">
        <v>0</v>
      </c>
      <c r="J57" s="651">
        <v>0</v>
      </c>
      <c r="K57" s="652">
        <v>0</v>
      </c>
      <c r="L57" s="327">
        <v>0</v>
      </c>
      <c r="M57" s="651">
        <v>0</v>
      </c>
      <c r="N57" s="652">
        <v>0</v>
      </c>
      <c r="O57" s="327">
        <v>0</v>
      </c>
      <c r="P57" s="328">
        <v>0</v>
      </c>
      <c r="Q57" s="616"/>
    </row>
    <row r="58" spans="2:17" ht="21.95" customHeight="1">
      <c r="B58" s="1383"/>
      <c r="C58" s="1066"/>
      <c r="D58" s="650" t="s">
        <v>1313</v>
      </c>
      <c r="E58" s="327">
        <v>4</v>
      </c>
      <c r="F58" s="327">
        <v>361</v>
      </c>
      <c r="G58" s="651">
        <v>0</v>
      </c>
      <c r="H58" s="652">
        <v>0</v>
      </c>
      <c r="I58" s="327">
        <v>484</v>
      </c>
      <c r="J58" s="651">
        <v>14159</v>
      </c>
      <c r="K58" s="652">
        <v>0</v>
      </c>
      <c r="L58" s="327">
        <v>0</v>
      </c>
      <c r="M58" s="651">
        <v>0</v>
      </c>
      <c r="N58" s="652">
        <v>0</v>
      </c>
      <c r="O58" s="327">
        <v>0</v>
      </c>
      <c r="P58" s="328">
        <v>0</v>
      </c>
      <c r="Q58" s="616"/>
    </row>
    <row r="59" spans="2:17" ht="21.95" customHeight="1">
      <c r="B59" s="1383"/>
      <c r="C59" s="1066"/>
      <c r="D59" s="650" t="s">
        <v>1014</v>
      </c>
      <c r="E59" s="327">
        <v>0</v>
      </c>
      <c r="F59" s="327">
        <v>0</v>
      </c>
      <c r="G59" s="651">
        <v>0</v>
      </c>
      <c r="H59" s="652">
        <v>0</v>
      </c>
      <c r="I59" s="327">
        <v>0</v>
      </c>
      <c r="J59" s="651">
        <v>0</v>
      </c>
      <c r="K59" s="652">
        <v>0</v>
      </c>
      <c r="L59" s="327">
        <v>0</v>
      </c>
      <c r="M59" s="651">
        <v>0</v>
      </c>
      <c r="N59" s="652">
        <v>0</v>
      </c>
      <c r="O59" s="327">
        <v>0</v>
      </c>
      <c r="P59" s="328">
        <v>0</v>
      </c>
      <c r="Q59" s="616"/>
    </row>
    <row r="60" spans="2:17" ht="21.95" customHeight="1">
      <c r="B60" s="1383"/>
      <c r="C60" s="1066"/>
      <c r="D60" s="650" t="s">
        <v>1314</v>
      </c>
      <c r="E60" s="327">
        <v>22077</v>
      </c>
      <c r="F60" s="327">
        <v>6046</v>
      </c>
      <c r="G60" s="651">
        <v>0</v>
      </c>
      <c r="H60" s="652">
        <v>6611</v>
      </c>
      <c r="I60" s="327">
        <v>11259</v>
      </c>
      <c r="J60" s="651">
        <v>0</v>
      </c>
      <c r="K60" s="652">
        <v>0</v>
      </c>
      <c r="L60" s="327">
        <v>0</v>
      </c>
      <c r="M60" s="651">
        <v>0</v>
      </c>
      <c r="N60" s="652">
        <v>0</v>
      </c>
      <c r="O60" s="327">
        <v>0</v>
      </c>
      <c r="P60" s="328">
        <v>0</v>
      </c>
      <c r="Q60" s="616"/>
    </row>
    <row r="61" spans="2:17" ht="21.95" customHeight="1">
      <c r="B61" s="1383"/>
      <c r="C61" s="1066"/>
      <c r="D61" s="650" t="s">
        <v>1315</v>
      </c>
      <c r="E61" s="327">
        <v>2016</v>
      </c>
      <c r="F61" s="327">
        <v>1447</v>
      </c>
      <c r="G61" s="651">
        <v>0</v>
      </c>
      <c r="H61" s="652">
        <v>0</v>
      </c>
      <c r="I61" s="327">
        <v>472</v>
      </c>
      <c r="J61" s="651">
        <v>0</v>
      </c>
      <c r="K61" s="652">
        <v>0</v>
      </c>
      <c r="L61" s="327">
        <v>0</v>
      </c>
      <c r="M61" s="651">
        <v>0</v>
      </c>
      <c r="N61" s="652">
        <v>0</v>
      </c>
      <c r="O61" s="327">
        <v>0</v>
      </c>
      <c r="P61" s="328">
        <v>0</v>
      </c>
      <c r="Q61" s="616"/>
    </row>
    <row r="62" spans="2:17" ht="21.95" customHeight="1">
      <c r="B62" s="1383"/>
      <c r="C62" s="1066"/>
      <c r="D62" s="650" t="s">
        <v>1316</v>
      </c>
      <c r="E62" s="327">
        <v>0</v>
      </c>
      <c r="F62" s="327">
        <v>562</v>
      </c>
      <c r="G62" s="651">
        <v>0</v>
      </c>
      <c r="H62" s="652">
        <v>0</v>
      </c>
      <c r="I62" s="327">
        <v>0</v>
      </c>
      <c r="J62" s="651">
        <v>0</v>
      </c>
      <c r="K62" s="652">
        <v>0</v>
      </c>
      <c r="L62" s="327">
        <v>0</v>
      </c>
      <c r="M62" s="651">
        <v>0</v>
      </c>
      <c r="N62" s="652">
        <v>0</v>
      </c>
      <c r="O62" s="327">
        <v>0</v>
      </c>
      <c r="P62" s="328">
        <v>0</v>
      </c>
      <c r="Q62" s="616"/>
    </row>
    <row r="63" spans="2:17" ht="21.95" customHeight="1">
      <c r="B63" s="1383"/>
      <c r="C63" s="1066"/>
      <c r="D63" s="650" t="s">
        <v>643</v>
      </c>
      <c r="E63" s="327">
        <v>143</v>
      </c>
      <c r="F63" s="327">
        <v>2914</v>
      </c>
      <c r="G63" s="651">
        <v>0</v>
      </c>
      <c r="H63" s="652">
        <v>0</v>
      </c>
      <c r="I63" s="327">
        <v>18255</v>
      </c>
      <c r="J63" s="651">
        <v>0</v>
      </c>
      <c r="K63" s="652">
        <v>0</v>
      </c>
      <c r="L63" s="327">
        <v>0</v>
      </c>
      <c r="M63" s="651">
        <v>0</v>
      </c>
      <c r="N63" s="652">
        <v>0</v>
      </c>
      <c r="O63" s="327">
        <v>0</v>
      </c>
      <c r="P63" s="328">
        <v>0</v>
      </c>
      <c r="Q63" s="616"/>
    </row>
    <row r="64" spans="2:17" ht="21.95" customHeight="1">
      <c r="B64" s="223"/>
      <c r="C64" s="224"/>
      <c r="D64" s="215"/>
      <c r="E64" s="656"/>
      <c r="F64" s="656"/>
      <c r="G64" s="657"/>
      <c r="H64" s="616"/>
      <c r="I64" s="656"/>
      <c r="J64" s="657"/>
      <c r="K64" s="616"/>
      <c r="L64" s="656"/>
      <c r="M64" s="657"/>
      <c r="N64" s="616"/>
      <c r="O64" s="656"/>
      <c r="P64" s="658"/>
      <c r="Q64" s="616"/>
    </row>
    <row r="65" spans="2:17" ht="21.95" customHeight="1" thickBot="1">
      <c r="B65" s="391"/>
      <c r="C65" s="659"/>
      <c r="D65" s="660" t="s">
        <v>576</v>
      </c>
      <c r="E65" s="661">
        <f t="shared" ref="E65:J65" si="0">IF(SUM(E25:E63)=0,"－",SUM(E25:E63))</f>
        <v>38555</v>
      </c>
      <c r="F65" s="661">
        <f t="shared" si="0"/>
        <v>123913</v>
      </c>
      <c r="G65" s="662">
        <f t="shared" si="0"/>
        <v>463552</v>
      </c>
      <c r="H65" s="661">
        <f>IF(SUM(H25:H63)=0,"－",SUM(H25:H63))</f>
        <v>6611</v>
      </c>
      <c r="I65" s="661">
        <f t="shared" si="0"/>
        <v>31807</v>
      </c>
      <c r="J65" s="661">
        <f t="shared" si="0"/>
        <v>14159</v>
      </c>
      <c r="K65" s="191">
        <f t="shared" ref="K65:P65" si="1">SUM(K25:K63)</f>
        <v>0</v>
      </c>
      <c r="L65" s="663">
        <f t="shared" si="1"/>
        <v>0</v>
      </c>
      <c r="M65" s="664">
        <f t="shared" si="1"/>
        <v>0</v>
      </c>
      <c r="N65" s="188">
        <f t="shared" si="1"/>
        <v>0</v>
      </c>
      <c r="O65" s="665">
        <f t="shared" si="1"/>
        <v>0</v>
      </c>
      <c r="P65" s="192">
        <f t="shared" si="1"/>
        <v>0</v>
      </c>
      <c r="Q65" s="616"/>
    </row>
    <row r="66" spans="2:17" ht="18" customHeight="1">
      <c r="D66" s="590" t="s">
        <v>1272</v>
      </c>
    </row>
    <row r="68" spans="2:17" ht="18" customHeight="1">
      <c r="D68" s="582"/>
    </row>
  </sheetData>
  <mergeCells count="65">
    <mergeCell ref="M2:O2"/>
    <mergeCell ref="N18:P18"/>
    <mergeCell ref="I44:I45"/>
    <mergeCell ref="J44:J45"/>
    <mergeCell ref="K44:K45"/>
    <mergeCell ref="L44:L45"/>
    <mergeCell ref="M44:M45"/>
    <mergeCell ref="N44:N45"/>
    <mergeCell ref="K19:M19"/>
    <mergeCell ref="N19:P19"/>
    <mergeCell ref="O4:O5"/>
    <mergeCell ref="B40:B63"/>
    <mergeCell ref="C40:C63"/>
    <mergeCell ref="E44:E45"/>
    <mergeCell ref="F44:F45"/>
    <mergeCell ref="G44:G45"/>
    <mergeCell ref="B24:D24"/>
    <mergeCell ref="B25:B32"/>
    <mergeCell ref="C25:C32"/>
    <mergeCell ref="B34:B38"/>
    <mergeCell ref="C34:C38"/>
    <mergeCell ref="K20:M20"/>
    <mergeCell ref="N20:P20"/>
    <mergeCell ref="H44:H45"/>
    <mergeCell ref="O22:O23"/>
    <mergeCell ref="P22:P23"/>
    <mergeCell ref="I22:I23"/>
    <mergeCell ref="J22:J23"/>
    <mergeCell ref="K22:K23"/>
    <mergeCell ref="L22:L23"/>
    <mergeCell ref="M22:M23"/>
    <mergeCell ref="N22:N23"/>
    <mergeCell ref="O44:O45"/>
    <mergeCell ref="P44:P45"/>
    <mergeCell ref="G22:G23"/>
    <mergeCell ref="H22:H23"/>
    <mergeCell ref="B19:D19"/>
    <mergeCell ref="E19:G19"/>
    <mergeCell ref="H19:J19"/>
    <mergeCell ref="B20:D20"/>
    <mergeCell ref="E20:G20"/>
    <mergeCell ref="H20:J20"/>
    <mergeCell ref="B22:D23"/>
    <mergeCell ref="E22:E23"/>
    <mergeCell ref="B8:D8"/>
    <mergeCell ref="B9:D9"/>
    <mergeCell ref="B10:D10"/>
    <mergeCell ref="B11:D11"/>
    <mergeCell ref="F22:F23"/>
    <mergeCell ref="B12:D12"/>
    <mergeCell ref="K4:K5"/>
    <mergeCell ref="L4:L5"/>
    <mergeCell ref="M4:M5"/>
    <mergeCell ref="N4:N5"/>
    <mergeCell ref="B6:D6"/>
    <mergeCell ref="B3:D5"/>
    <mergeCell ref="E3:E4"/>
    <mergeCell ref="F3:F4"/>
    <mergeCell ref="G3:G4"/>
    <mergeCell ref="H3:H4"/>
    <mergeCell ref="I3:M3"/>
    <mergeCell ref="N3:O3"/>
    <mergeCell ref="I4:I5"/>
    <mergeCell ref="J4:J5"/>
    <mergeCell ref="B7:D7"/>
  </mergeCells>
  <phoneticPr fontId="3"/>
  <printOptions horizontalCentered="1"/>
  <pageMargins left="0.51181102362204722" right="0.51181102362204722" top="0.55118110236220474" bottom="0.39370078740157483" header="0.51181102362204722" footer="0.51181102362204722"/>
  <pageSetup paperSize="9" scale="56" firstPageNumber="120" pageOrder="overThenDown" orientation="portrait" useFirstPageNumber="1"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B1:L40"/>
  <sheetViews>
    <sheetView showGridLines="0" zoomScaleNormal="100" zoomScaleSheetLayoutView="100" workbookViewId="0"/>
  </sheetViews>
  <sheetFormatPr defaultColWidth="10.625" defaultRowHeight="18" customHeight="1"/>
  <cols>
    <col min="1" max="1" width="2.625" style="2" customWidth="1"/>
    <col min="2" max="2" width="18.875" style="519" customWidth="1"/>
    <col min="3" max="10" width="9.625" style="519" customWidth="1"/>
    <col min="11" max="11" width="4.125" style="519" customWidth="1"/>
    <col min="12" max="12" width="2.625" style="2" customWidth="1"/>
    <col min="13" max="256" width="10.625" style="2"/>
    <col min="257" max="257" width="2.625" style="2" customWidth="1"/>
    <col min="258" max="258" width="18.875" style="2" customWidth="1"/>
    <col min="259" max="266" width="9.625" style="2" customWidth="1"/>
    <col min="267" max="267" width="4.125" style="2" customWidth="1"/>
    <col min="268" max="268" width="2.625" style="2" customWidth="1"/>
    <col min="269" max="512" width="10.625" style="2"/>
    <col min="513" max="513" width="2.625" style="2" customWidth="1"/>
    <col min="514" max="514" width="18.875" style="2" customWidth="1"/>
    <col min="515" max="522" width="9.625" style="2" customWidth="1"/>
    <col min="523" max="523" width="4.125" style="2" customWidth="1"/>
    <col min="524" max="524" width="2.625" style="2" customWidth="1"/>
    <col min="525" max="768" width="10.625" style="2"/>
    <col min="769" max="769" width="2.625" style="2" customWidth="1"/>
    <col min="770" max="770" width="18.875" style="2" customWidth="1"/>
    <col min="771" max="778" width="9.625" style="2" customWidth="1"/>
    <col min="779" max="779" width="4.125" style="2" customWidth="1"/>
    <col min="780" max="780" width="2.625" style="2" customWidth="1"/>
    <col min="781" max="1024" width="10.625" style="2"/>
    <col min="1025" max="1025" width="2.625" style="2" customWidth="1"/>
    <col min="1026" max="1026" width="18.875" style="2" customWidth="1"/>
    <col min="1027" max="1034" width="9.625" style="2" customWidth="1"/>
    <col min="1035" max="1035" width="4.125" style="2" customWidth="1"/>
    <col min="1036" max="1036" width="2.625" style="2" customWidth="1"/>
    <col min="1037" max="1280" width="10.625" style="2"/>
    <col min="1281" max="1281" width="2.625" style="2" customWidth="1"/>
    <col min="1282" max="1282" width="18.875" style="2" customWidth="1"/>
    <col min="1283" max="1290" width="9.625" style="2" customWidth="1"/>
    <col min="1291" max="1291" width="4.125" style="2" customWidth="1"/>
    <col min="1292" max="1292" width="2.625" style="2" customWidth="1"/>
    <col min="1293" max="1536" width="10.625" style="2"/>
    <col min="1537" max="1537" width="2.625" style="2" customWidth="1"/>
    <col min="1538" max="1538" width="18.875" style="2" customWidth="1"/>
    <col min="1539" max="1546" width="9.625" style="2" customWidth="1"/>
    <col min="1547" max="1547" width="4.125" style="2" customWidth="1"/>
    <col min="1548" max="1548" width="2.625" style="2" customWidth="1"/>
    <col min="1549" max="1792" width="10.625" style="2"/>
    <col min="1793" max="1793" width="2.625" style="2" customWidth="1"/>
    <col min="1794" max="1794" width="18.875" style="2" customWidth="1"/>
    <col min="1795" max="1802" width="9.625" style="2" customWidth="1"/>
    <col min="1803" max="1803" width="4.125" style="2" customWidth="1"/>
    <col min="1804" max="1804" width="2.625" style="2" customWidth="1"/>
    <col min="1805" max="2048" width="10.625" style="2"/>
    <col min="2049" max="2049" width="2.625" style="2" customWidth="1"/>
    <col min="2050" max="2050" width="18.875" style="2" customWidth="1"/>
    <col min="2051" max="2058" width="9.625" style="2" customWidth="1"/>
    <col min="2059" max="2059" width="4.125" style="2" customWidth="1"/>
    <col min="2060" max="2060" width="2.625" style="2" customWidth="1"/>
    <col min="2061" max="2304" width="10.625" style="2"/>
    <col min="2305" max="2305" width="2.625" style="2" customWidth="1"/>
    <col min="2306" max="2306" width="18.875" style="2" customWidth="1"/>
    <col min="2307" max="2314" width="9.625" style="2" customWidth="1"/>
    <col min="2315" max="2315" width="4.125" style="2" customWidth="1"/>
    <col min="2316" max="2316" width="2.625" style="2" customWidth="1"/>
    <col min="2317" max="2560" width="10.625" style="2"/>
    <col min="2561" max="2561" width="2.625" style="2" customWidth="1"/>
    <col min="2562" max="2562" width="18.875" style="2" customWidth="1"/>
    <col min="2563" max="2570" width="9.625" style="2" customWidth="1"/>
    <col min="2571" max="2571" width="4.125" style="2" customWidth="1"/>
    <col min="2572" max="2572" width="2.625" style="2" customWidth="1"/>
    <col min="2573" max="2816" width="10.625" style="2"/>
    <col min="2817" max="2817" width="2.625" style="2" customWidth="1"/>
    <col min="2818" max="2818" width="18.875" style="2" customWidth="1"/>
    <col min="2819" max="2826" width="9.625" style="2" customWidth="1"/>
    <col min="2827" max="2827" width="4.125" style="2" customWidth="1"/>
    <col min="2828" max="2828" width="2.625" style="2" customWidth="1"/>
    <col min="2829" max="3072" width="10.625" style="2"/>
    <col min="3073" max="3073" width="2.625" style="2" customWidth="1"/>
    <col min="3074" max="3074" width="18.875" style="2" customWidth="1"/>
    <col min="3075" max="3082" width="9.625" style="2" customWidth="1"/>
    <col min="3083" max="3083" width="4.125" style="2" customWidth="1"/>
    <col min="3084" max="3084" width="2.625" style="2" customWidth="1"/>
    <col min="3085" max="3328" width="10.625" style="2"/>
    <col min="3329" max="3329" width="2.625" style="2" customWidth="1"/>
    <col min="3330" max="3330" width="18.875" style="2" customWidth="1"/>
    <col min="3331" max="3338" width="9.625" style="2" customWidth="1"/>
    <col min="3339" max="3339" width="4.125" style="2" customWidth="1"/>
    <col min="3340" max="3340" width="2.625" style="2" customWidth="1"/>
    <col min="3341" max="3584" width="10.625" style="2"/>
    <col min="3585" max="3585" width="2.625" style="2" customWidth="1"/>
    <col min="3586" max="3586" width="18.875" style="2" customWidth="1"/>
    <col min="3587" max="3594" width="9.625" style="2" customWidth="1"/>
    <col min="3595" max="3595" width="4.125" style="2" customWidth="1"/>
    <col min="3596" max="3596" width="2.625" style="2" customWidth="1"/>
    <col min="3597" max="3840" width="10.625" style="2"/>
    <col min="3841" max="3841" width="2.625" style="2" customWidth="1"/>
    <col min="3842" max="3842" width="18.875" style="2" customWidth="1"/>
    <col min="3843" max="3850" width="9.625" style="2" customWidth="1"/>
    <col min="3851" max="3851" width="4.125" style="2" customWidth="1"/>
    <col min="3852" max="3852" width="2.625" style="2" customWidth="1"/>
    <col min="3853" max="4096" width="10.625" style="2"/>
    <col min="4097" max="4097" width="2.625" style="2" customWidth="1"/>
    <col min="4098" max="4098" width="18.875" style="2" customWidth="1"/>
    <col min="4099" max="4106" width="9.625" style="2" customWidth="1"/>
    <col min="4107" max="4107" width="4.125" style="2" customWidth="1"/>
    <col min="4108" max="4108" width="2.625" style="2" customWidth="1"/>
    <col min="4109" max="4352" width="10.625" style="2"/>
    <col min="4353" max="4353" width="2.625" style="2" customWidth="1"/>
    <col min="4354" max="4354" width="18.875" style="2" customWidth="1"/>
    <col min="4355" max="4362" width="9.625" style="2" customWidth="1"/>
    <col min="4363" max="4363" width="4.125" style="2" customWidth="1"/>
    <col min="4364" max="4364" width="2.625" style="2" customWidth="1"/>
    <col min="4365" max="4608" width="10.625" style="2"/>
    <col min="4609" max="4609" width="2.625" style="2" customWidth="1"/>
    <col min="4610" max="4610" width="18.875" style="2" customWidth="1"/>
    <col min="4611" max="4618" width="9.625" style="2" customWidth="1"/>
    <col min="4619" max="4619" width="4.125" style="2" customWidth="1"/>
    <col min="4620" max="4620" width="2.625" style="2" customWidth="1"/>
    <col min="4621" max="4864" width="10.625" style="2"/>
    <col min="4865" max="4865" width="2.625" style="2" customWidth="1"/>
    <col min="4866" max="4866" width="18.875" style="2" customWidth="1"/>
    <col min="4867" max="4874" width="9.625" style="2" customWidth="1"/>
    <col min="4875" max="4875" width="4.125" style="2" customWidth="1"/>
    <col min="4876" max="4876" width="2.625" style="2" customWidth="1"/>
    <col min="4877" max="5120" width="10.625" style="2"/>
    <col min="5121" max="5121" width="2.625" style="2" customWidth="1"/>
    <col min="5122" max="5122" width="18.875" style="2" customWidth="1"/>
    <col min="5123" max="5130" width="9.625" style="2" customWidth="1"/>
    <col min="5131" max="5131" width="4.125" style="2" customWidth="1"/>
    <col min="5132" max="5132" width="2.625" style="2" customWidth="1"/>
    <col min="5133" max="5376" width="10.625" style="2"/>
    <col min="5377" max="5377" width="2.625" style="2" customWidth="1"/>
    <col min="5378" max="5378" width="18.875" style="2" customWidth="1"/>
    <col min="5379" max="5386" width="9.625" style="2" customWidth="1"/>
    <col min="5387" max="5387" width="4.125" style="2" customWidth="1"/>
    <col min="5388" max="5388" width="2.625" style="2" customWidth="1"/>
    <col min="5389" max="5632" width="10.625" style="2"/>
    <col min="5633" max="5633" width="2.625" style="2" customWidth="1"/>
    <col min="5634" max="5634" width="18.875" style="2" customWidth="1"/>
    <col min="5635" max="5642" width="9.625" style="2" customWidth="1"/>
    <col min="5643" max="5643" width="4.125" style="2" customWidth="1"/>
    <col min="5644" max="5644" width="2.625" style="2" customWidth="1"/>
    <col min="5645" max="5888" width="10.625" style="2"/>
    <col min="5889" max="5889" width="2.625" style="2" customWidth="1"/>
    <col min="5890" max="5890" width="18.875" style="2" customWidth="1"/>
    <col min="5891" max="5898" width="9.625" style="2" customWidth="1"/>
    <col min="5899" max="5899" width="4.125" style="2" customWidth="1"/>
    <col min="5900" max="5900" width="2.625" style="2" customWidth="1"/>
    <col min="5901" max="6144" width="10.625" style="2"/>
    <col min="6145" max="6145" width="2.625" style="2" customWidth="1"/>
    <col min="6146" max="6146" width="18.875" style="2" customWidth="1"/>
    <col min="6147" max="6154" width="9.625" style="2" customWidth="1"/>
    <col min="6155" max="6155" width="4.125" style="2" customWidth="1"/>
    <col min="6156" max="6156" width="2.625" style="2" customWidth="1"/>
    <col min="6157" max="6400" width="10.625" style="2"/>
    <col min="6401" max="6401" width="2.625" style="2" customWidth="1"/>
    <col min="6402" max="6402" width="18.875" style="2" customWidth="1"/>
    <col min="6403" max="6410" width="9.625" style="2" customWidth="1"/>
    <col min="6411" max="6411" width="4.125" style="2" customWidth="1"/>
    <col min="6412" max="6412" width="2.625" style="2" customWidth="1"/>
    <col min="6413" max="6656" width="10.625" style="2"/>
    <col min="6657" max="6657" width="2.625" style="2" customWidth="1"/>
    <col min="6658" max="6658" width="18.875" style="2" customWidth="1"/>
    <col min="6659" max="6666" width="9.625" style="2" customWidth="1"/>
    <col min="6667" max="6667" width="4.125" style="2" customWidth="1"/>
    <col min="6668" max="6668" width="2.625" style="2" customWidth="1"/>
    <col min="6669" max="6912" width="10.625" style="2"/>
    <col min="6913" max="6913" width="2.625" style="2" customWidth="1"/>
    <col min="6914" max="6914" width="18.875" style="2" customWidth="1"/>
    <col min="6915" max="6922" width="9.625" style="2" customWidth="1"/>
    <col min="6923" max="6923" width="4.125" style="2" customWidth="1"/>
    <col min="6924" max="6924" width="2.625" style="2" customWidth="1"/>
    <col min="6925" max="7168" width="10.625" style="2"/>
    <col min="7169" max="7169" width="2.625" style="2" customWidth="1"/>
    <col min="7170" max="7170" width="18.875" style="2" customWidth="1"/>
    <col min="7171" max="7178" width="9.625" style="2" customWidth="1"/>
    <col min="7179" max="7179" width="4.125" style="2" customWidth="1"/>
    <col min="7180" max="7180" width="2.625" style="2" customWidth="1"/>
    <col min="7181" max="7424" width="10.625" style="2"/>
    <col min="7425" max="7425" width="2.625" style="2" customWidth="1"/>
    <col min="7426" max="7426" width="18.875" style="2" customWidth="1"/>
    <col min="7427" max="7434" width="9.625" style="2" customWidth="1"/>
    <col min="7435" max="7435" width="4.125" style="2" customWidth="1"/>
    <col min="7436" max="7436" width="2.625" style="2" customWidth="1"/>
    <col min="7437" max="7680" width="10.625" style="2"/>
    <col min="7681" max="7681" width="2.625" style="2" customWidth="1"/>
    <col min="7682" max="7682" width="18.875" style="2" customWidth="1"/>
    <col min="7683" max="7690" width="9.625" style="2" customWidth="1"/>
    <col min="7691" max="7691" width="4.125" style="2" customWidth="1"/>
    <col min="7692" max="7692" width="2.625" style="2" customWidth="1"/>
    <col min="7693" max="7936" width="10.625" style="2"/>
    <col min="7937" max="7937" width="2.625" style="2" customWidth="1"/>
    <col min="7938" max="7938" width="18.875" style="2" customWidth="1"/>
    <col min="7939" max="7946" width="9.625" style="2" customWidth="1"/>
    <col min="7947" max="7947" width="4.125" style="2" customWidth="1"/>
    <col min="7948" max="7948" width="2.625" style="2" customWidth="1"/>
    <col min="7949" max="8192" width="10.625" style="2"/>
    <col min="8193" max="8193" width="2.625" style="2" customWidth="1"/>
    <col min="8194" max="8194" width="18.875" style="2" customWidth="1"/>
    <col min="8195" max="8202" width="9.625" style="2" customWidth="1"/>
    <col min="8203" max="8203" width="4.125" style="2" customWidth="1"/>
    <col min="8204" max="8204" width="2.625" style="2" customWidth="1"/>
    <col min="8205" max="8448" width="10.625" style="2"/>
    <col min="8449" max="8449" width="2.625" style="2" customWidth="1"/>
    <col min="8450" max="8450" width="18.875" style="2" customWidth="1"/>
    <col min="8451" max="8458" width="9.625" style="2" customWidth="1"/>
    <col min="8459" max="8459" width="4.125" style="2" customWidth="1"/>
    <col min="8460" max="8460" width="2.625" style="2" customWidth="1"/>
    <col min="8461" max="8704" width="10.625" style="2"/>
    <col min="8705" max="8705" width="2.625" style="2" customWidth="1"/>
    <col min="8706" max="8706" width="18.875" style="2" customWidth="1"/>
    <col min="8707" max="8714" width="9.625" style="2" customWidth="1"/>
    <col min="8715" max="8715" width="4.125" style="2" customWidth="1"/>
    <col min="8716" max="8716" width="2.625" style="2" customWidth="1"/>
    <col min="8717" max="8960" width="10.625" style="2"/>
    <col min="8961" max="8961" width="2.625" style="2" customWidth="1"/>
    <col min="8962" max="8962" width="18.875" style="2" customWidth="1"/>
    <col min="8963" max="8970" width="9.625" style="2" customWidth="1"/>
    <col min="8971" max="8971" width="4.125" style="2" customWidth="1"/>
    <col min="8972" max="8972" width="2.625" style="2" customWidth="1"/>
    <col min="8973" max="9216" width="10.625" style="2"/>
    <col min="9217" max="9217" width="2.625" style="2" customWidth="1"/>
    <col min="9218" max="9218" width="18.875" style="2" customWidth="1"/>
    <col min="9219" max="9226" width="9.625" style="2" customWidth="1"/>
    <col min="9227" max="9227" width="4.125" style="2" customWidth="1"/>
    <col min="9228" max="9228" width="2.625" style="2" customWidth="1"/>
    <col min="9229" max="9472" width="10.625" style="2"/>
    <col min="9473" max="9473" width="2.625" style="2" customWidth="1"/>
    <col min="9474" max="9474" width="18.875" style="2" customWidth="1"/>
    <col min="9475" max="9482" width="9.625" style="2" customWidth="1"/>
    <col min="9483" max="9483" width="4.125" style="2" customWidth="1"/>
    <col min="9484" max="9484" width="2.625" style="2" customWidth="1"/>
    <col min="9485" max="9728" width="10.625" style="2"/>
    <col min="9729" max="9729" width="2.625" style="2" customWidth="1"/>
    <col min="9730" max="9730" width="18.875" style="2" customWidth="1"/>
    <col min="9731" max="9738" width="9.625" style="2" customWidth="1"/>
    <col min="9739" max="9739" width="4.125" style="2" customWidth="1"/>
    <col min="9740" max="9740" width="2.625" style="2" customWidth="1"/>
    <col min="9741" max="9984" width="10.625" style="2"/>
    <col min="9985" max="9985" width="2.625" style="2" customWidth="1"/>
    <col min="9986" max="9986" width="18.875" style="2" customWidth="1"/>
    <col min="9987" max="9994" width="9.625" style="2" customWidth="1"/>
    <col min="9995" max="9995" width="4.125" style="2" customWidth="1"/>
    <col min="9996" max="9996" width="2.625" style="2" customWidth="1"/>
    <col min="9997" max="10240" width="10.625" style="2"/>
    <col min="10241" max="10241" width="2.625" style="2" customWidth="1"/>
    <col min="10242" max="10242" width="18.875" style="2" customWidth="1"/>
    <col min="10243" max="10250" width="9.625" style="2" customWidth="1"/>
    <col min="10251" max="10251" width="4.125" style="2" customWidth="1"/>
    <col min="10252" max="10252" width="2.625" style="2" customWidth="1"/>
    <col min="10253" max="10496" width="10.625" style="2"/>
    <col min="10497" max="10497" width="2.625" style="2" customWidth="1"/>
    <col min="10498" max="10498" width="18.875" style="2" customWidth="1"/>
    <col min="10499" max="10506" width="9.625" style="2" customWidth="1"/>
    <col min="10507" max="10507" width="4.125" style="2" customWidth="1"/>
    <col min="10508" max="10508" width="2.625" style="2" customWidth="1"/>
    <col min="10509" max="10752" width="10.625" style="2"/>
    <col min="10753" max="10753" width="2.625" style="2" customWidth="1"/>
    <col min="10754" max="10754" width="18.875" style="2" customWidth="1"/>
    <col min="10755" max="10762" width="9.625" style="2" customWidth="1"/>
    <col min="10763" max="10763" width="4.125" style="2" customWidth="1"/>
    <col min="10764" max="10764" width="2.625" style="2" customWidth="1"/>
    <col min="10765" max="11008" width="10.625" style="2"/>
    <col min="11009" max="11009" width="2.625" style="2" customWidth="1"/>
    <col min="11010" max="11010" width="18.875" style="2" customWidth="1"/>
    <col min="11011" max="11018" width="9.625" style="2" customWidth="1"/>
    <col min="11019" max="11019" width="4.125" style="2" customWidth="1"/>
    <col min="11020" max="11020" width="2.625" style="2" customWidth="1"/>
    <col min="11021" max="11264" width="10.625" style="2"/>
    <col min="11265" max="11265" width="2.625" style="2" customWidth="1"/>
    <col min="11266" max="11266" width="18.875" style="2" customWidth="1"/>
    <col min="11267" max="11274" width="9.625" style="2" customWidth="1"/>
    <col min="11275" max="11275" width="4.125" style="2" customWidth="1"/>
    <col min="11276" max="11276" width="2.625" style="2" customWidth="1"/>
    <col min="11277" max="11520" width="10.625" style="2"/>
    <col min="11521" max="11521" width="2.625" style="2" customWidth="1"/>
    <col min="11522" max="11522" width="18.875" style="2" customWidth="1"/>
    <col min="11523" max="11530" width="9.625" style="2" customWidth="1"/>
    <col min="11531" max="11531" width="4.125" style="2" customWidth="1"/>
    <col min="11532" max="11532" width="2.625" style="2" customWidth="1"/>
    <col min="11533" max="11776" width="10.625" style="2"/>
    <col min="11777" max="11777" width="2.625" style="2" customWidth="1"/>
    <col min="11778" max="11778" width="18.875" style="2" customWidth="1"/>
    <col min="11779" max="11786" width="9.625" style="2" customWidth="1"/>
    <col min="11787" max="11787" width="4.125" style="2" customWidth="1"/>
    <col min="11788" max="11788" width="2.625" style="2" customWidth="1"/>
    <col min="11789" max="12032" width="10.625" style="2"/>
    <col min="12033" max="12033" width="2.625" style="2" customWidth="1"/>
    <col min="12034" max="12034" width="18.875" style="2" customWidth="1"/>
    <col min="12035" max="12042" width="9.625" style="2" customWidth="1"/>
    <col min="12043" max="12043" width="4.125" style="2" customWidth="1"/>
    <col min="12044" max="12044" width="2.625" style="2" customWidth="1"/>
    <col min="12045" max="12288" width="10.625" style="2"/>
    <col min="12289" max="12289" width="2.625" style="2" customWidth="1"/>
    <col min="12290" max="12290" width="18.875" style="2" customWidth="1"/>
    <col min="12291" max="12298" width="9.625" style="2" customWidth="1"/>
    <col min="12299" max="12299" width="4.125" style="2" customWidth="1"/>
    <col min="12300" max="12300" width="2.625" style="2" customWidth="1"/>
    <col min="12301" max="12544" width="10.625" style="2"/>
    <col min="12545" max="12545" width="2.625" style="2" customWidth="1"/>
    <col min="12546" max="12546" width="18.875" style="2" customWidth="1"/>
    <col min="12547" max="12554" width="9.625" style="2" customWidth="1"/>
    <col min="12555" max="12555" width="4.125" style="2" customWidth="1"/>
    <col min="12556" max="12556" width="2.625" style="2" customWidth="1"/>
    <col min="12557" max="12800" width="10.625" style="2"/>
    <col min="12801" max="12801" width="2.625" style="2" customWidth="1"/>
    <col min="12802" max="12802" width="18.875" style="2" customWidth="1"/>
    <col min="12803" max="12810" width="9.625" style="2" customWidth="1"/>
    <col min="12811" max="12811" width="4.125" style="2" customWidth="1"/>
    <col min="12812" max="12812" width="2.625" style="2" customWidth="1"/>
    <col min="12813" max="13056" width="10.625" style="2"/>
    <col min="13057" max="13057" width="2.625" style="2" customWidth="1"/>
    <col min="13058" max="13058" width="18.875" style="2" customWidth="1"/>
    <col min="13059" max="13066" width="9.625" style="2" customWidth="1"/>
    <col min="13067" max="13067" width="4.125" style="2" customWidth="1"/>
    <col min="13068" max="13068" width="2.625" style="2" customWidth="1"/>
    <col min="13069" max="13312" width="10.625" style="2"/>
    <col min="13313" max="13313" width="2.625" style="2" customWidth="1"/>
    <col min="13314" max="13314" width="18.875" style="2" customWidth="1"/>
    <col min="13315" max="13322" width="9.625" style="2" customWidth="1"/>
    <col min="13323" max="13323" width="4.125" style="2" customWidth="1"/>
    <col min="13324" max="13324" width="2.625" style="2" customWidth="1"/>
    <col min="13325" max="13568" width="10.625" style="2"/>
    <col min="13569" max="13569" width="2.625" style="2" customWidth="1"/>
    <col min="13570" max="13570" width="18.875" style="2" customWidth="1"/>
    <col min="13571" max="13578" width="9.625" style="2" customWidth="1"/>
    <col min="13579" max="13579" width="4.125" style="2" customWidth="1"/>
    <col min="13580" max="13580" width="2.625" style="2" customWidth="1"/>
    <col min="13581" max="13824" width="10.625" style="2"/>
    <col min="13825" max="13825" width="2.625" style="2" customWidth="1"/>
    <col min="13826" max="13826" width="18.875" style="2" customWidth="1"/>
    <col min="13827" max="13834" width="9.625" style="2" customWidth="1"/>
    <col min="13835" max="13835" width="4.125" style="2" customWidth="1"/>
    <col min="13836" max="13836" width="2.625" style="2" customWidth="1"/>
    <col min="13837" max="14080" width="10.625" style="2"/>
    <col min="14081" max="14081" width="2.625" style="2" customWidth="1"/>
    <col min="14082" max="14082" width="18.875" style="2" customWidth="1"/>
    <col min="14083" max="14090" width="9.625" style="2" customWidth="1"/>
    <col min="14091" max="14091" width="4.125" style="2" customWidth="1"/>
    <col min="14092" max="14092" width="2.625" style="2" customWidth="1"/>
    <col min="14093" max="14336" width="10.625" style="2"/>
    <col min="14337" max="14337" width="2.625" style="2" customWidth="1"/>
    <col min="14338" max="14338" width="18.875" style="2" customWidth="1"/>
    <col min="14339" max="14346" width="9.625" style="2" customWidth="1"/>
    <col min="14347" max="14347" width="4.125" style="2" customWidth="1"/>
    <col min="14348" max="14348" width="2.625" style="2" customWidth="1"/>
    <col min="14349" max="14592" width="10.625" style="2"/>
    <col min="14593" max="14593" width="2.625" style="2" customWidth="1"/>
    <col min="14594" max="14594" width="18.875" style="2" customWidth="1"/>
    <col min="14595" max="14602" width="9.625" style="2" customWidth="1"/>
    <col min="14603" max="14603" width="4.125" style="2" customWidth="1"/>
    <col min="14604" max="14604" width="2.625" style="2" customWidth="1"/>
    <col min="14605" max="14848" width="10.625" style="2"/>
    <col min="14849" max="14849" width="2.625" style="2" customWidth="1"/>
    <col min="14850" max="14850" width="18.875" style="2" customWidth="1"/>
    <col min="14851" max="14858" width="9.625" style="2" customWidth="1"/>
    <col min="14859" max="14859" width="4.125" style="2" customWidth="1"/>
    <col min="14860" max="14860" width="2.625" style="2" customWidth="1"/>
    <col min="14861" max="15104" width="10.625" style="2"/>
    <col min="15105" max="15105" width="2.625" style="2" customWidth="1"/>
    <col min="15106" max="15106" width="18.875" style="2" customWidth="1"/>
    <col min="15107" max="15114" width="9.625" style="2" customWidth="1"/>
    <col min="15115" max="15115" width="4.125" style="2" customWidth="1"/>
    <col min="15116" max="15116" width="2.625" style="2" customWidth="1"/>
    <col min="15117" max="15360" width="10.625" style="2"/>
    <col min="15361" max="15361" width="2.625" style="2" customWidth="1"/>
    <col min="15362" max="15362" width="18.875" style="2" customWidth="1"/>
    <col min="15363" max="15370" width="9.625" style="2" customWidth="1"/>
    <col min="15371" max="15371" width="4.125" style="2" customWidth="1"/>
    <col min="15372" max="15372" width="2.625" style="2" customWidth="1"/>
    <col min="15373" max="15616" width="10.625" style="2"/>
    <col min="15617" max="15617" width="2.625" style="2" customWidth="1"/>
    <col min="15618" max="15618" width="18.875" style="2" customWidth="1"/>
    <col min="15619" max="15626" width="9.625" style="2" customWidth="1"/>
    <col min="15627" max="15627" width="4.125" style="2" customWidth="1"/>
    <col min="15628" max="15628" width="2.625" style="2" customWidth="1"/>
    <col min="15629" max="15872" width="10.625" style="2"/>
    <col min="15873" max="15873" width="2.625" style="2" customWidth="1"/>
    <col min="15874" max="15874" width="18.875" style="2" customWidth="1"/>
    <col min="15875" max="15882" width="9.625" style="2" customWidth="1"/>
    <col min="15883" max="15883" width="4.125" style="2" customWidth="1"/>
    <col min="15884" max="15884" width="2.625" style="2" customWidth="1"/>
    <col min="15885" max="16128" width="10.625" style="2"/>
    <col min="16129" max="16129" width="2.625" style="2" customWidth="1"/>
    <col min="16130" max="16130" width="18.875" style="2" customWidth="1"/>
    <col min="16131" max="16138" width="9.625" style="2" customWidth="1"/>
    <col min="16139" max="16139" width="4.125" style="2" customWidth="1"/>
    <col min="16140" max="16140" width="2.625" style="2" customWidth="1"/>
    <col min="16141" max="16384" width="10.625" style="2"/>
  </cols>
  <sheetData>
    <row r="1" spans="2:10" ht="18" customHeight="1">
      <c r="B1" s="666" t="s">
        <v>1317</v>
      </c>
      <c r="C1" s="520"/>
      <c r="D1" s="520"/>
      <c r="E1" s="520"/>
      <c r="F1" s="520"/>
      <c r="G1" s="520"/>
      <c r="H1" s="520"/>
    </row>
    <row r="2" spans="2:10" ht="18" customHeight="1" thickBot="1">
      <c r="B2" s="521"/>
      <c r="C2" s="520"/>
      <c r="D2" s="520"/>
      <c r="E2" s="520"/>
      <c r="F2" s="520"/>
      <c r="G2" s="520"/>
      <c r="H2" s="520"/>
    </row>
    <row r="3" spans="2:10" ht="36" customHeight="1">
      <c r="B3" s="667"/>
      <c r="C3" s="1451" t="s">
        <v>1318</v>
      </c>
      <c r="D3" s="1452"/>
      <c r="E3" s="1453" t="s">
        <v>1319</v>
      </c>
      <c r="F3" s="1454"/>
      <c r="G3" s="1453" t="s">
        <v>1320</v>
      </c>
      <c r="H3" s="1455"/>
      <c r="I3" s="1453" t="s">
        <v>1321</v>
      </c>
      <c r="J3" s="1456"/>
    </row>
    <row r="4" spans="2:10" ht="36" customHeight="1">
      <c r="B4" s="668" t="s">
        <v>1322</v>
      </c>
      <c r="C4" s="1445">
        <v>58617</v>
      </c>
      <c r="D4" s="1446"/>
      <c r="E4" s="1447">
        <v>49209</v>
      </c>
      <c r="F4" s="1448"/>
      <c r="G4" s="1447">
        <v>3787</v>
      </c>
      <c r="H4" s="1448"/>
      <c r="I4" s="1449">
        <v>131</v>
      </c>
      <c r="J4" s="1450"/>
    </row>
    <row r="5" spans="2:10" ht="36" customHeight="1">
      <c r="B5" s="669" t="s">
        <v>1323</v>
      </c>
      <c r="C5" s="1445">
        <v>62429</v>
      </c>
      <c r="D5" s="1446"/>
      <c r="E5" s="1447">
        <v>48688</v>
      </c>
      <c r="F5" s="1448"/>
      <c r="G5" s="1447">
        <v>3842</v>
      </c>
      <c r="H5" s="1448"/>
      <c r="I5" s="1449">
        <v>133</v>
      </c>
      <c r="J5" s="1450"/>
    </row>
    <row r="6" spans="2:10" ht="36" customHeight="1">
      <c r="B6" s="669" t="s">
        <v>1324</v>
      </c>
      <c r="C6" s="1445">
        <v>66051</v>
      </c>
      <c r="D6" s="1446"/>
      <c r="E6" s="1447">
        <v>49743</v>
      </c>
      <c r="F6" s="1448"/>
      <c r="G6" s="1447">
        <v>3346</v>
      </c>
      <c r="H6" s="1448"/>
      <c r="I6" s="1449">
        <v>150</v>
      </c>
      <c r="J6" s="1450"/>
    </row>
    <row r="7" spans="2:10" ht="36" customHeight="1">
      <c r="B7" s="669" t="s">
        <v>1325</v>
      </c>
      <c r="C7" s="1445">
        <v>69111</v>
      </c>
      <c r="D7" s="1446"/>
      <c r="E7" s="1447">
        <v>49391</v>
      </c>
      <c r="F7" s="1448"/>
      <c r="G7" s="1447">
        <v>3011</v>
      </c>
      <c r="H7" s="1448"/>
      <c r="I7" s="1449">
        <v>109</v>
      </c>
      <c r="J7" s="1450"/>
    </row>
    <row r="8" spans="2:10" ht="36" customHeight="1">
      <c r="B8" s="670" t="s">
        <v>1326</v>
      </c>
      <c r="C8" s="1457">
        <v>67643</v>
      </c>
      <c r="D8" s="1458"/>
      <c r="E8" s="1459">
        <v>48739</v>
      </c>
      <c r="F8" s="1448"/>
      <c r="G8" s="1447">
        <v>2732</v>
      </c>
      <c r="H8" s="1448"/>
      <c r="I8" s="1449">
        <v>156</v>
      </c>
      <c r="J8" s="1450"/>
    </row>
    <row r="9" spans="2:10" ht="36" customHeight="1">
      <c r="B9" s="669" t="s">
        <v>1327</v>
      </c>
      <c r="C9" s="1445">
        <v>55062</v>
      </c>
      <c r="D9" s="1446"/>
      <c r="E9" s="1447">
        <v>39376</v>
      </c>
      <c r="F9" s="1448"/>
      <c r="G9" s="1447">
        <v>1634</v>
      </c>
      <c r="H9" s="1448"/>
      <c r="I9" s="1449">
        <v>96</v>
      </c>
      <c r="J9" s="1450"/>
    </row>
    <row r="10" spans="2:10" ht="36" customHeight="1">
      <c r="B10" s="670" t="s">
        <v>1328</v>
      </c>
      <c r="C10" s="1445">
        <v>54218</v>
      </c>
      <c r="D10" s="1446"/>
      <c r="E10" s="1447">
        <v>38204</v>
      </c>
      <c r="F10" s="1448"/>
      <c r="G10" s="1447">
        <v>1252</v>
      </c>
      <c r="H10" s="1448"/>
      <c r="I10" s="1449">
        <v>103</v>
      </c>
      <c r="J10" s="1450"/>
    </row>
    <row r="11" spans="2:10" ht="36" customHeight="1">
      <c r="B11" s="670" t="s">
        <v>1329</v>
      </c>
      <c r="C11" s="1445">
        <v>53590</v>
      </c>
      <c r="D11" s="1446"/>
      <c r="E11" s="1447">
        <v>36596</v>
      </c>
      <c r="F11" s="1448"/>
      <c r="G11" s="1447">
        <v>1242</v>
      </c>
      <c r="H11" s="1448"/>
      <c r="I11" s="1449">
        <v>95</v>
      </c>
      <c r="J11" s="1450"/>
    </row>
    <row r="12" spans="2:10" ht="36" customHeight="1">
      <c r="B12" s="669" t="s">
        <v>1330</v>
      </c>
      <c r="C12" s="1445">
        <v>61919</v>
      </c>
      <c r="D12" s="1459"/>
      <c r="E12" s="1449">
        <v>34929</v>
      </c>
      <c r="F12" s="1459"/>
      <c r="G12" s="1449">
        <v>1072</v>
      </c>
      <c r="H12" s="1459"/>
      <c r="I12" s="1449">
        <v>102</v>
      </c>
      <c r="J12" s="1462"/>
    </row>
    <row r="13" spans="2:10" ht="36" customHeight="1">
      <c r="B13" s="669" t="s">
        <v>1331</v>
      </c>
      <c r="C13" s="1460">
        <v>50486</v>
      </c>
      <c r="D13" s="1459"/>
      <c r="E13" s="1461">
        <v>32234</v>
      </c>
      <c r="F13" s="1459"/>
      <c r="G13" s="1461">
        <v>963</v>
      </c>
      <c r="H13" s="1459"/>
      <c r="I13" s="1461">
        <v>52</v>
      </c>
      <c r="J13" s="1462"/>
    </row>
    <row r="14" spans="2:10" ht="36" customHeight="1">
      <c r="B14" s="670" t="s">
        <v>1332</v>
      </c>
      <c r="C14" s="1460">
        <v>49367</v>
      </c>
      <c r="D14" s="1459"/>
      <c r="E14" s="1461">
        <v>29986</v>
      </c>
      <c r="F14" s="1459"/>
      <c r="G14" s="1461">
        <v>980</v>
      </c>
      <c r="H14" s="1459"/>
      <c r="I14" s="1461">
        <v>48</v>
      </c>
      <c r="J14" s="1462"/>
    </row>
    <row r="15" spans="2:10" ht="36" customHeight="1">
      <c r="B15" s="670" t="s">
        <v>1333</v>
      </c>
      <c r="C15" s="1460">
        <v>49936</v>
      </c>
      <c r="D15" s="1459"/>
      <c r="E15" s="1461">
        <v>30623</v>
      </c>
      <c r="F15" s="1459"/>
      <c r="G15" s="1461">
        <v>845</v>
      </c>
      <c r="H15" s="1459"/>
      <c r="I15" s="1461">
        <v>48</v>
      </c>
      <c r="J15" s="1462"/>
    </row>
    <row r="16" spans="2:10" ht="36" customHeight="1">
      <c r="B16" s="670" t="s">
        <v>1334</v>
      </c>
      <c r="C16" s="1460">
        <v>49813</v>
      </c>
      <c r="D16" s="1459"/>
      <c r="E16" s="1461">
        <v>30374</v>
      </c>
      <c r="F16" s="1459"/>
      <c r="G16" s="1461">
        <v>705</v>
      </c>
      <c r="H16" s="1459"/>
      <c r="I16" s="1461">
        <v>49</v>
      </c>
      <c r="J16" s="1462"/>
    </row>
    <row r="17" spans="2:10" ht="36" customHeight="1">
      <c r="B17" s="670" t="s">
        <v>1335</v>
      </c>
      <c r="C17" s="1460">
        <v>49560</v>
      </c>
      <c r="D17" s="1459"/>
      <c r="E17" s="1461">
        <v>28708</v>
      </c>
      <c r="F17" s="1459"/>
      <c r="G17" s="1461">
        <v>680</v>
      </c>
      <c r="H17" s="1459"/>
      <c r="I17" s="1461">
        <v>50</v>
      </c>
      <c r="J17" s="1462"/>
    </row>
    <row r="18" spans="2:10" ht="36" customHeight="1">
      <c r="B18" s="670" t="s">
        <v>1336</v>
      </c>
      <c r="C18" s="1460">
        <v>49188</v>
      </c>
      <c r="D18" s="1459"/>
      <c r="E18" s="1461">
        <v>28725</v>
      </c>
      <c r="F18" s="1459"/>
      <c r="G18" s="1461">
        <v>541</v>
      </c>
      <c r="H18" s="1459"/>
      <c r="I18" s="1461">
        <v>64</v>
      </c>
      <c r="J18" s="1462"/>
    </row>
    <row r="19" spans="2:10" ht="36" customHeight="1">
      <c r="B19" s="670" t="s">
        <v>1337</v>
      </c>
      <c r="C19" s="1460">
        <v>48071</v>
      </c>
      <c r="D19" s="1463"/>
      <c r="E19" s="1461">
        <v>27781</v>
      </c>
      <c r="F19" s="1463"/>
      <c r="G19" s="1461">
        <v>425</v>
      </c>
      <c r="H19" s="1463"/>
      <c r="I19" s="1461">
        <v>43</v>
      </c>
      <c r="J19" s="1464"/>
    </row>
    <row r="20" spans="2:10" ht="36" customHeight="1">
      <c r="B20" s="670" t="s">
        <v>1338</v>
      </c>
      <c r="C20" s="1460">
        <v>47355</v>
      </c>
      <c r="D20" s="1463"/>
      <c r="E20" s="1461">
        <v>26697</v>
      </c>
      <c r="F20" s="1463"/>
      <c r="G20" s="1461">
        <v>564</v>
      </c>
      <c r="H20" s="1463"/>
      <c r="I20" s="1461">
        <v>57</v>
      </c>
      <c r="J20" s="1464"/>
    </row>
    <row r="21" spans="2:10" ht="36" customHeight="1">
      <c r="B21" s="670" t="s">
        <v>1339</v>
      </c>
      <c r="C21" s="1460">
        <v>46401</v>
      </c>
      <c r="D21" s="1459"/>
      <c r="E21" s="1461">
        <v>26189</v>
      </c>
      <c r="F21" s="1459"/>
      <c r="G21" s="1461">
        <v>432</v>
      </c>
      <c r="H21" s="1459"/>
      <c r="I21" s="1461">
        <v>71</v>
      </c>
      <c r="J21" s="1462"/>
    </row>
    <row r="22" spans="2:10" ht="36" customHeight="1">
      <c r="B22" s="670" t="s">
        <v>1340</v>
      </c>
      <c r="C22" s="1460">
        <v>45633</v>
      </c>
      <c r="D22" s="1463"/>
      <c r="E22" s="1461">
        <v>26016</v>
      </c>
      <c r="F22" s="1463"/>
      <c r="G22" s="1461">
        <v>448</v>
      </c>
      <c r="H22" s="1463"/>
      <c r="I22" s="1461">
        <v>71</v>
      </c>
      <c r="J22" s="1464"/>
    </row>
    <row r="23" spans="2:10" ht="36" customHeight="1">
      <c r="B23" s="670" t="s">
        <v>1341</v>
      </c>
      <c r="C23" s="1460">
        <v>44958</v>
      </c>
      <c r="D23" s="1459"/>
      <c r="E23" s="1461">
        <v>24375</v>
      </c>
      <c r="F23" s="1459"/>
      <c r="G23" s="1461">
        <v>322</v>
      </c>
      <c r="H23" s="1459"/>
      <c r="I23" s="1461">
        <v>68</v>
      </c>
      <c r="J23" s="1462"/>
    </row>
    <row r="24" spans="2:10" ht="36" customHeight="1">
      <c r="B24" s="670" t="s">
        <v>1342</v>
      </c>
      <c r="C24" s="1460">
        <v>41151</v>
      </c>
      <c r="D24" s="1459"/>
      <c r="E24" s="1461">
        <v>24322</v>
      </c>
      <c r="F24" s="1459"/>
      <c r="G24" s="1461">
        <v>313</v>
      </c>
      <c r="H24" s="1459"/>
      <c r="I24" s="1461">
        <v>72</v>
      </c>
      <c r="J24" s="1462"/>
    </row>
    <row r="25" spans="2:10" ht="36" customHeight="1">
      <c r="B25" s="670" t="s">
        <v>1343</v>
      </c>
      <c r="C25" s="1460">
        <v>39553</v>
      </c>
      <c r="D25" s="1459"/>
      <c r="E25" s="1461">
        <v>23998</v>
      </c>
      <c r="F25" s="1459"/>
      <c r="G25" s="1461">
        <v>348</v>
      </c>
      <c r="H25" s="1459"/>
      <c r="I25" s="1461">
        <v>79</v>
      </c>
      <c r="J25" s="1462"/>
    </row>
    <row r="26" spans="2:10" ht="36" customHeight="1">
      <c r="B26" s="670" t="s">
        <v>1344</v>
      </c>
      <c r="C26" s="1460">
        <v>38961</v>
      </c>
      <c r="D26" s="1459"/>
      <c r="E26" s="1461">
        <v>23176</v>
      </c>
      <c r="F26" s="1459"/>
      <c r="G26" s="1461">
        <v>282</v>
      </c>
      <c r="H26" s="1459"/>
      <c r="I26" s="1461">
        <v>70</v>
      </c>
      <c r="J26" s="1462"/>
    </row>
    <row r="27" spans="2:10" ht="36" customHeight="1">
      <c r="B27" s="670" t="s">
        <v>1345</v>
      </c>
      <c r="C27" s="1460">
        <v>38884</v>
      </c>
      <c r="D27" s="1459"/>
      <c r="E27" s="1461">
        <v>23565</v>
      </c>
      <c r="F27" s="1459"/>
      <c r="G27" s="1461">
        <v>243</v>
      </c>
      <c r="H27" s="1459"/>
      <c r="I27" s="1461">
        <v>58</v>
      </c>
      <c r="J27" s="1462"/>
    </row>
    <row r="28" spans="2:10" ht="36" customHeight="1" thickBot="1">
      <c r="B28" s="671" t="s">
        <v>1346</v>
      </c>
      <c r="C28" s="1466">
        <v>38444</v>
      </c>
      <c r="D28" s="1467"/>
      <c r="E28" s="1468">
        <v>25824</v>
      </c>
      <c r="F28" s="1467"/>
      <c r="G28" s="1468">
        <v>185</v>
      </c>
      <c r="H28" s="1467"/>
      <c r="I28" s="1468">
        <v>46</v>
      </c>
      <c r="J28" s="1469"/>
    </row>
    <row r="29" spans="2:10" ht="14.25" customHeight="1">
      <c r="B29" s="672" t="s">
        <v>1347</v>
      </c>
      <c r="C29" s="673"/>
      <c r="D29" s="520"/>
      <c r="E29" s="673"/>
      <c r="F29" s="520"/>
      <c r="G29" s="673"/>
      <c r="H29" s="520"/>
      <c r="I29" s="673"/>
      <c r="J29" s="520"/>
    </row>
    <row r="30" spans="2:10" ht="18" customHeight="1">
      <c r="B30" s="672" t="s">
        <v>1348</v>
      </c>
      <c r="C30" s="553"/>
      <c r="D30" s="553"/>
      <c r="E30" s="553"/>
      <c r="F30" s="553"/>
      <c r="G30" s="553"/>
      <c r="H30" s="553"/>
    </row>
    <row r="31" spans="2:10" ht="18" customHeight="1">
      <c r="B31" s="674" t="s">
        <v>976</v>
      </c>
    </row>
    <row r="34" spans="2:12" ht="18" customHeight="1">
      <c r="B34" s="518" t="s">
        <v>1349</v>
      </c>
    </row>
    <row r="35" spans="2:12" ht="18" customHeight="1" thickBot="1">
      <c r="B35" s="520"/>
      <c r="C35" s="520"/>
      <c r="D35" s="520"/>
      <c r="F35" s="520"/>
      <c r="G35" s="520"/>
      <c r="I35" s="1465" t="s">
        <v>1350</v>
      </c>
      <c r="J35" s="1465"/>
      <c r="L35" s="86"/>
    </row>
    <row r="36" spans="2:12" ht="63.75" customHeight="1">
      <c r="B36" s="675"/>
      <c r="C36" s="676" t="s">
        <v>1351</v>
      </c>
      <c r="D36" s="677" t="s">
        <v>1352</v>
      </c>
      <c r="E36" s="678" t="s">
        <v>1353</v>
      </c>
      <c r="F36" s="678" t="s">
        <v>1354</v>
      </c>
      <c r="G36" s="679" t="s">
        <v>1355</v>
      </c>
      <c r="H36" s="680" t="s">
        <v>1356</v>
      </c>
      <c r="I36" s="678" t="s">
        <v>986</v>
      </c>
      <c r="J36" s="681" t="s">
        <v>1357</v>
      </c>
      <c r="L36" s="643"/>
    </row>
    <row r="37" spans="2:12" ht="63.75" customHeight="1" thickBot="1">
      <c r="B37" s="560" t="s">
        <v>1358</v>
      </c>
      <c r="C37" s="682">
        <v>3279</v>
      </c>
      <c r="D37" s="683">
        <v>38444</v>
      </c>
      <c r="E37" s="684">
        <v>25824</v>
      </c>
      <c r="F37" s="683">
        <v>185</v>
      </c>
      <c r="G37" s="684">
        <v>15</v>
      </c>
      <c r="H37" s="683">
        <v>46</v>
      </c>
      <c r="I37" s="683">
        <v>11</v>
      </c>
      <c r="J37" s="685">
        <v>157</v>
      </c>
      <c r="L37" s="222"/>
    </row>
    <row r="38" spans="2:12" ht="18" customHeight="1">
      <c r="B38" s="672" t="s">
        <v>1160</v>
      </c>
      <c r="C38" s="686"/>
      <c r="D38" s="686"/>
      <c r="E38" s="686"/>
      <c r="F38" s="687"/>
    </row>
    <row r="39" spans="2:12" ht="15" customHeight="1">
      <c r="B39" s="672" t="s">
        <v>1359</v>
      </c>
      <c r="C39" s="686"/>
      <c r="D39" s="686"/>
      <c r="E39" s="686"/>
      <c r="F39" s="687"/>
    </row>
    <row r="40" spans="2:12" ht="14.25" customHeight="1">
      <c r="B40" s="674" t="s">
        <v>976</v>
      </c>
      <c r="C40" s="553"/>
      <c r="D40" s="553"/>
      <c r="E40" s="553"/>
      <c r="F40" s="553"/>
      <c r="G40" s="553"/>
      <c r="H40" s="553"/>
    </row>
  </sheetData>
  <mergeCells count="105">
    <mergeCell ref="I35:J35"/>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1:D11"/>
    <mergeCell ref="E11:F11"/>
    <mergeCell ref="G11:H11"/>
    <mergeCell ref="I11:J11"/>
    <mergeCell ref="C12:D12"/>
    <mergeCell ref="E12:F12"/>
    <mergeCell ref="G12:H12"/>
    <mergeCell ref="I12:J12"/>
    <mergeCell ref="C9:D9"/>
    <mergeCell ref="E9:F9"/>
    <mergeCell ref="G9:H9"/>
    <mergeCell ref="I9:J9"/>
    <mergeCell ref="C10:D10"/>
    <mergeCell ref="E10:F10"/>
    <mergeCell ref="G10:H10"/>
    <mergeCell ref="I10:J10"/>
    <mergeCell ref="C7:D7"/>
    <mergeCell ref="E7:F7"/>
    <mergeCell ref="G7:H7"/>
    <mergeCell ref="I7:J7"/>
    <mergeCell ref="C8:D8"/>
    <mergeCell ref="E8:F8"/>
    <mergeCell ref="G8:H8"/>
    <mergeCell ref="I8:J8"/>
    <mergeCell ref="C5:D5"/>
    <mergeCell ref="E5:F5"/>
    <mergeCell ref="G5:H5"/>
    <mergeCell ref="I5:J5"/>
    <mergeCell ref="C6:D6"/>
    <mergeCell ref="E6:F6"/>
    <mergeCell ref="G6:H6"/>
    <mergeCell ref="I6:J6"/>
    <mergeCell ref="C3:D3"/>
    <mergeCell ref="E3:F3"/>
    <mergeCell ref="G3:H3"/>
    <mergeCell ref="I3:J3"/>
    <mergeCell ref="C4:D4"/>
    <mergeCell ref="E4:F4"/>
    <mergeCell ref="G4:H4"/>
    <mergeCell ref="I4:J4"/>
  </mergeCells>
  <phoneticPr fontId="3"/>
  <printOptions horizontalCentered="1"/>
  <pageMargins left="0.51181102362204722" right="0.51181102362204722" top="0.55118110236220474" bottom="0.39370078740157483" header="0.51181102362204722" footer="0.39370078740157483"/>
  <pageSetup paperSize="9" scale="61" firstPageNumber="168" orientation="portrait" useFirstPageNumber="1" r:id="rId1"/>
  <headerFooter alignWithMargins="0"/>
  <rowBreaks count="1" manualBreakCount="1">
    <brk id="11" max="10" man="1"/>
  </rowBreaks>
  <colBreaks count="1" manualBreakCount="1">
    <brk id="1" max="3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
  <dimension ref="B1:X154"/>
  <sheetViews>
    <sheetView showGridLines="0" zoomScale="80" zoomScaleNormal="80" workbookViewId="0"/>
  </sheetViews>
  <sheetFormatPr defaultColWidth="10.625" defaultRowHeight="23.45" customHeight="1"/>
  <cols>
    <col min="1" max="1" width="2.125" style="2" customWidth="1"/>
    <col min="2" max="2" width="4.625" style="2" customWidth="1"/>
    <col min="3" max="3" width="7.125" style="2" customWidth="1"/>
    <col min="4" max="4" width="9.875" style="2" customWidth="1"/>
    <col min="5" max="20" width="8.625" style="37" customWidth="1"/>
    <col min="21" max="21" width="9.25" style="37" customWidth="1"/>
    <col min="22" max="22" width="2.625" style="2" customWidth="1"/>
    <col min="23" max="25" width="7.625" style="2" customWidth="1"/>
    <col min="26" max="16384" width="10.625" style="2"/>
  </cols>
  <sheetData>
    <row r="1" spans="2:22" ht="18" customHeight="1">
      <c r="B1" s="1" t="s">
        <v>40</v>
      </c>
    </row>
    <row r="2" spans="2:22" ht="18" customHeight="1" thickBot="1">
      <c r="C2" s="3"/>
      <c r="D2" s="38"/>
      <c r="E2" s="38"/>
      <c r="F2" s="38"/>
      <c r="G2" s="38"/>
      <c r="H2" s="38"/>
      <c r="I2" s="38"/>
      <c r="J2" s="38"/>
      <c r="K2" s="38"/>
      <c r="L2" s="38"/>
      <c r="M2" s="38"/>
      <c r="N2" s="38"/>
      <c r="O2" s="38"/>
      <c r="P2" s="38"/>
      <c r="Q2" s="38"/>
      <c r="R2" s="894" t="s">
        <v>1</v>
      </c>
      <c r="S2" s="894"/>
      <c r="T2" s="894"/>
    </row>
    <row r="3" spans="2:22" ht="24.95" customHeight="1">
      <c r="B3" s="5"/>
      <c r="C3" s="6"/>
      <c r="D3" s="895" t="s">
        <v>41</v>
      </c>
      <c r="E3" s="898" t="s">
        <v>42</v>
      </c>
      <c r="F3" s="898"/>
      <c r="G3" s="898"/>
      <c r="H3" s="898"/>
      <c r="I3" s="898"/>
      <c r="J3" s="898"/>
      <c r="K3" s="898"/>
      <c r="L3" s="898"/>
      <c r="M3" s="898"/>
      <c r="N3" s="898"/>
      <c r="O3" s="898"/>
      <c r="P3" s="899" t="s">
        <v>43</v>
      </c>
      <c r="Q3" s="902" t="s">
        <v>44</v>
      </c>
      <c r="R3" s="848"/>
      <c r="S3" s="906" t="s">
        <v>45</v>
      </c>
      <c r="T3" s="907"/>
      <c r="U3" s="2"/>
    </row>
    <row r="4" spans="2:22" ht="24.95" customHeight="1">
      <c r="B4" s="39"/>
      <c r="C4" s="40"/>
      <c r="D4" s="896"/>
      <c r="E4" s="912" t="s">
        <v>46</v>
      </c>
      <c r="F4" s="913"/>
      <c r="G4" s="913"/>
      <c r="H4" s="914"/>
      <c r="I4" s="912" t="s">
        <v>47</v>
      </c>
      <c r="J4" s="913"/>
      <c r="K4" s="914"/>
      <c r="L4" s="912" t="s">
        <v>48</v>
      </c>
      <c r="M4" s="913"/>
      <c r="N4" s="913"/>
      <c r="O4" s="913"/>
      <c r="P4" s="900"/>
      <c r="Q4" s="903"/>
      <c r="R4" s="904"/>
      <c r="S4" s="908"/>
      <c r="T4" s="909"/>
      <c r="U4" s="2"/>
    </row>
    <row r="5" spans="2:22" ht="24.95" customHeight="1">
      <c r="B5" s="39"/>
      <c r="C5" s="40"/>
      <c r="D5" s="896"/>
      <c r="E5" s="845"/>
      <c r="F5" s="846"/>
      <c r="G5" s="846"/>
      <c r="H5" s="849"/>
      <c r="I5" s="845"/>
      <c r="J5" s="846"/>
      <c r="K5" s="849"/>
      <c r="L5" s="845"/>
      <c r="M5" s="846"/>
      <c r="N5" s="846"/>
      <c r="O5" s="846"/>
      <c r="P5" s="900"/>
      <c r="Q5" s="905"/>
      <c r="R5" s="849"/>
      <c r="S5" s="910"/>
      <c r="T5" s="911"/>
      <c r="U5" s="2"/>
    </row>
    <row r="6" spans="2:22" ht="15" customHeight="1">
      <c r="B6" s="39"/>
      <c r="C6" s="40"/>
      <c r="D6" s="896"/>
      <c r="E6" s="912" t="s">
        <v>49</v>
      </c>
      <c r="F6" s="912" t="s">
        <v>50</v>
      </c>
      <c r="G6" s="918"/>
      <c r="H6" s="919"/>
      <c r="I6" s="912" t="s">
        <v>49</v>
      </c>
      <c r="J6" s="912" t="s">
        <v>50</v>
      </c>
      <c r="K6" s="41"/>
      <c r="L6" s="912" t="s">
        <v>49</v>
      </c>
      <c r="M6" s="912" t="s">
        <v>50</v>
      </c>
      <c r="N6" s="918"/>
      <c r="O6" s="918"/>
      <c r="P6" s="900"/>
      <c r="Q6" s="921" t="s">
        <v>51</v>
      </c>
      <c r="R6" s="922" t="s">
        <v>52</v>
      </c>
      <c r="S6" s="922" t="s">
        <v>51</v>
      </c>
      <c r="T6" s="915" t="s">
        <v>53</v>
      </c>
      <c r="U6" s="2"/>
    </row>
    <row r="7" spans="2:22" ht="41.25" customHeight="1">
      <c r="B7" s="42"/>
      <c r="C7" s="8"/>
      <c r="D7" s="897"/>
      <c r="E7" s="845"/>
      <c r="F7" s="845"/>
      <c r="G7" s="43" t="s">
        <v>54</v>
      </c>
      <c r="H7" s="44" t="s">
        <v>55</v>
      </c>
      <c r="I7" s="845"/>
      <c r="J7" s="845"/>
      <c r="K7" s="44" t="s">
        <v>54</v>
      </c>
      <c r="L7" s="845"/>
      <c r="M7" s="845"/>
      <c r="N7" s="43" t="s">
        <v>54</v>
      </c>
      <c r="O7" s="44" t="s">
        <v>55</v>
      </c>
      <c r="P7" s="901"/>
      <c r="Q7" s="905"/>
      <c r="R7" s="922"/>
      <c r="S7" s="922"/>
      <c r="T7" s="851"/>
      <c r="U7" s="2"/>
    </row>
    <row r="8" spans="2:22" ht="24.95" customHeight="1">
      <c r="B8" s="916" t="s">
        <v>56</v>
      </c>
      <c r="C8" s="917"/>
      <c r="D8" s="45">
        <f>SUM(D9:D10)</f>
        <v>3064</v>
      </c>
      <c r="E8" s="45">
        <f>SUM(E9:E10)</f>
        <v>1679</v>
      </c>
      <c r="F8" s="45">
        <f t="shared" ref="F8:S8" si="0">SUM(F9:F10)</f>
        <v>5227</v>
      </c>
      <c r="G8" s="45">
        <f t="shared" si="0"/>
        <v>351</v>
      </c>
      <c r="H8" s="45">
        <f t="shared" si="0"/>
        <v>24</v>
      </c>
      <c r="I8" s="45">
        <f t="shared" si="0"/>
        <v>17</v>
      </c>
      <c r="J8" s="45">
        <f t="shared" si="0"/>
        <v>117</v>
      </c>
      <c r="K8" s="45">
        <f t="shared" si="0"/>
        <v>0</v>
      </c>
      <c r="L8" s="45">
        <f t="shared" si="0"/>
        <v>1953</v>
      </c>
      <c r="M8" s="45">
        <f t="shared" si="0"/>
        <v>5895</v>
      </c>
      <c r="N8" s="45">
        <f t="shared" si="0"/>
        <v>434</v>
      </c>
      <c r="O8" s="45">
        <f t="shared" si="0"/>
        <v>39</v>
      </c>
      <c r="P8" s="46">
        <f t="shared" si="0"/>
        <v>12270</v>
      </c>
      <c r="Q8" s="47">
        <f t="shared" si="0"/>
        <v>204</v>
      </c>
      <c r="R8" s="48">
        <f>SUM(R9:R10)</f>
        <v>1073</v>
      </c>
      <c r="S8" s="49">
        <f t="shared" si="0"/>
        <v>8</v>
      </c>
      <c r="T8" s="50">
        <f>SUM(T9:T10)</f>
        <v>76</v>
      </c>
      <c r="U8" s="2"/>
    </row>
    <row r="9" spans="2:22" ht="24.95" customHeight="1">
      <c r="B9" s="51"/>
      <c r="C9" s="52" t="s">
        <v>57</v>
      </c>
      <c r="D9" s="45">
        <f>D11+D13+D15+D17+D19</f>
        <v>809</v>
      </c>
      <c r="E9" s="45">
        <f>E11+E13+E15+E17+E19</f>
        <v>402</v>
      </c>
      <c r="F9" s="45">
        <f>F11+F13+F15+F17+F19</f>
        <v>648</v>
      </c>
      <c r="G9" s="45">
        <f t="shared" ref="G9:T10" si="1">G11+G13+G15+G17+G19</f>
        <v>94</v>
      </c>
      <c r="H9" s="45">
        <f t="shared" si="1"/>
        <v>11</v>
      </c>
      <c r="I9" s="45">
        <f t="shared" si="1"/>
        <v>12</v>
      </c>
      <c r="J9" s="45">
        <f t="shared" si="1"/>
        <v>71</v>
      </c>
      <c r="K9" s="45">
        <f t="shared" si="1"/>
        <v>0</v>
      </c>
      <c r="L9" s="45">
        <f>L11+L13+L15+L17+L19</f>
        <v>445</v>
      </c>
      <c r="M9" s="45">
        <f t="shared" si="1"/>
        <v>1410</v>
      </c>
      <c r="N9" s="45">
        <f t="shared" si="1"/>
        <v>157</v>
      </c>
      <c r="O9" s="45">
        <f t="shared" si="1"/>
        <v>10</v>
      </c>
      <c r="P9" s="53">
        <f t="shared" si="1"/>
        <v>5460</v>
      </c>
      <c r="Q9" s="54">
        <f>Q11+Q13+Q15+Q17+Q19</f>
        <v>17</v>
      </c>
      <c r="R9" s="45">
        <f t="shared" si="1"/>
        <v>151</v>
      </c>
      <c r="S9" s="45">
        <f t="shared" si="1"/>
        <v>2</v>
      </c>
      <c r="T9" s="55">
        <f t="shared" si="1"/>
        <v>13</v>
      </c>
      <c r="U9" s="2"/>
    </row>
    <row r="10" spans="2:22" ht="24.95" customHeight="1">
      <c r="B10" s="56"/>
      <c r="C10" s="57" t="s">
        <v>58</v>
      </c>
      <c r="D10" s="45">
        <f>D12+D14+D16+D18+D20</f>
        <v>2255</v>
      </c>
      <c r="E10" s="45">
        <f>E12+E14+E16+E18+E20</f>
        <v>1277</v>
      </c>
      <c r="F10" s="45">
        <f t="shared" ref="F10:N10" si="2">F12+F14+F16+F18+F20</f>
        <v>4579</v>
      </c>
      <c r="G10" s="45">
        <f>G12+G14+G16+G18+G20</f>
        <v>257</v>
      </c>
      <c r="H10" s="45">
        <f t="shared" si="2"/>
        <v>13</v>
      </c>
      <c r="I10" s="45">
        <f t="shared" si="2"/>
        <v>5</v>
      </c>
      <c r="J10" s="45">
        <f t="shared" si="2"/>
        <v>46</v>
      </c>
      <c r="K10" s="45">
        <f t="shared" si="2"/>
        <v>0</v>
      </c>
      <c r="L10" s="45">
        <f t="shared" si="2"/>
        <v>1508</v>
      </c>
      <c r="M10" s="45">
        <f t="shared" si="2"/>
        <v>4485</v>
      </c>
      <c r="N10" s="45">
        <f t="shared" si="2"/>
        <v>277</v>
      </c>
      <c r="O10" s="45">
        <f t="shared" si="1"/>
        <v>29</v>
      </c>
      <c r="P10" s="53">
        <f t="shared" si="1"/>
        <v>6810</v>
      </c>
      <c r="Q10" s="54">
        <f>Q12+Q14+Q16+Q18+Q20</f>
        <v>187</v>
      </c>
      <c r="R10" s="45">
        <f>R12+R14+R16+R18+R20</f>
        <v>922</v>
      </c>
      <c r="S10" s="45">
        <f t="shared" si="1"/>
        <v>6</v>
      </c>
      <c r="T10" s="55">
        <f t="shared" si="1"/>
        <v>63</v>
      </c>
      <c r="U10" s="2"/>
    </row>
    <row r="11" spans="2:22" ht="24.95" customHeight="1">
      <c r="B11" s="923" t="s">
        <v>59</v>
      </c>
      <c r="C11" s="52" t="s">
        <v>57</v>
      </c>
      <c r="D11" s="58">
        <v>144</v>
      </c>
      <c r="E11" s="58">
        <v>54</v>
      </c>
      <c r="F11" s="58">
        <v>156</v>
      </c>
      <c r="G11" s="58">
        <v>23</v>
      </c>
      <c r="H11" s="58">
        <v>1</v>
      </c>
      <c r="I11" s="58">
        <v>0</v>
      </c>
      <c r="J11" s="58">
        <v>0</v>
      </c>
      <c r="K11" s="58">
        <v>0</v>
      </c>
      <c r="L11" s="58">
        <v>90</v>
      </c>
      <c r="M11" s="58">
        <v>473</v>
      </c>
      <c r="N11" s="58">
        <v>63</v>
      </c>
      <c r="O11" s="59">
        <v>4</v>
      </c>
      <c r="P11" s="60">
        <v>1480</v>
      </c>
      <c r="Q11" s="61">
        <v>0</v>
      </c>
      <c r="R11" s="58">
        <v>0</v>
      </c>
      <c r="S11" s="58">
        <v>0</v>
      </c>
      <c r="T11" s="62">
        <v>0</v>
      </c>
      <c r="U11" s="2"/>
      <c r="V11" s="63"/>
    </row>
    <row r="12" spans="2:22" ht="24.95" customHeight="1">
      <c r="B12" s="924"/>
      <c r="C12" s="64" t="s">
        <v>58</v>
      </c>
      <c r="D12" s="58">
        <v>614</v>
      </c>
      <c r="E12" s="58">
        <v>306</v>
      </c>
      <c r="F12" s="58">
        <v>1155</v>
      </c>
      <c r="G12" s="58">
        <v>67</v>
      </c>
      <c r="H12" s="58">
        <v>2</v>
      </c>
      <c r="I12" s="58">
        <v>4</v>
      </c>
      <c r="J12" s="58">
        <v>45</v>
      </c>
      <c r="K12" s="58">
        <v>0</v>
      </c>
      <c r="L12" s="58">
        <v>349</v>
      </c>
      <c r="M12" s="58">
        <v>1062</v>
      </c>
      <c r="N12" s="58">
        <v>75</v>
      </c>
      <c r="O12" s="59">
        <v>0</v>
      </c>
      <c r="P12" s="60">
        <v>1391</v>
      </c>
      <c r="Q12" s="61">
        <v>134</v>
      </c>
      <c r="R12" s="58">
        <v>701</v>
      </c>
      <c r="S12" s="58">
        <v>3</v>
      </c>
      <c r="T12" s="65">
        <v>26</v>
      </c>
      <c r="U12" s="2"/>
    </row>
    <row r="13" spans="2:22" ht="24.95" customHeight="1">
      <c r="B13" s="925" t="s">
        <v>60</v>
      </c>
      <c r="C13" s="52" t="s">
        <v>57</v>
      </c>
      <c r="D13" s="58">
        <v>236</v>
      </c>
      <c r="E13" s="58">
        <v>111</v>
      </c>
      <c r="F13" s="58">
        <v>193</v>
      </c>
      <c r="G13" s="58">
        <v>14</v>
      </c>
      <c r="H13" s="58">
        <v>2</v>
      </c>
      <c r="I13" s="58">
        <v>0</v>
      </c>
      <c r="J13" s="58">
        <v>0</v>
      </c>
      <c r="K13" s="58">
        <v>0</v>
      </c>
      <c r="L13" s="58">
        <v>150</v>
      </c>
      <c r="M13" s="58">
        <v>486</v>
      </c>
      <c r="N13" s="58">
        <v>51</v>
      </c>
      <c r="O13" s="59">
        <v>0</v>
      </c>
      <c r="P13" s="60">
        <v>1796</v>
      </c>
      <c r="Q13" s="61">
        <v>0</v>
      </c>
      <c r="R13" s="58">
        <v>0</v>
      </c>
      <c r="S13" s="58">
        <v>2</v>
      </c>
      <c r="T13" s="65">
        <v>13</v>
      </c>
      <c r="U13" s="2"/>
    </row>
    <row r="14" spans="2:22" ht="24.95" customHeight="1">
      <c r="B14" s="925"/>
      <c r="C14" s="52" t="s">
        <v>58</v>
      </c>
      <c r="D14" s="58">
        <v>900</v>
      </c>
      <c r="E14" s="58">
        <v>481</v>
      </c>
      <c r="F14" s="58">
        <v>1351</v>
      </c>
      <c r="G14" s="58">
        <v>40</v>
      </c>
      <c r="H14" s="58">
        <v>7</v>
      </c>
      <c r="I14" s="58">
        <v>0</v>
      </c>
      <c r="J14" s="58">
        <v>0</v>
      </c>
      <c r="K14" s="58">
        <v>0</v>
      </c>
      <c r="L14" s="58">
        <v>609</v>
      </c>
      <c r="M14" s="58">
        <v>1498</v>
      </c>
      <c r="N14" s="58">
        <v>37</v>
      </c>
      <c r="O14" s="59">
        <v>23</v>
      </c>
      <c r="P14" s="60">
        <v>2689</v>
      </c>
      <c r="Q14" s="61">
        <v>7</v>
      </c>
      <c r="R14" s="58">
        <v>34</v>
      </c>
      <c r="S14" s="58">
        <v>1</v>
      </c>
      <c r="T14" s="65">
        <v>25</v>
      </c>
      <c r="U14" s="2"/>
    </row>
    <row r="15" spans="2:22" ht="24.95" customHeight="1">
      <c r="B15" s="925" t="s">
        <v>61</v>
      </c>
      <c r="C15" s="52" t="s">
        <v>57</v>
      </c>
      <c r="D15" s="58">
        <v>97</v>
      </c>
      <c r="E15" s="58">
        <v>39</v>
      </c>
      <c r="F15" s="58">
        <v>84</v>
      </c>
      <c r="G15" s="58">
        <v>13</v>
      </c>
      <c r="H15" s="58">
        <v>1</v>
      </c>
      <c r="I15" s="58">
        <v>0</v>
      </c>
      <c r="J15" s="58">
        <v>0</v>
      </c>
      <c r="K15" s="58">
        <v>0</v>
      </c>
      <c r="L15" s="58">
        <v>58</v>
      </c>
      <c r="M15" s="58">
        <v>110</v>
      </c>
      <c r="N15" s="58">
        <v>2</v>
      </c>
      <c r="O15" s="59">
        <v>2</v>
      </c>
      <c r="P15" s="60">
        <v>967</v>
      </c>
      <c r="Q15" s="61">
        <v>0</v>
      </c>
      <c r="R15" s="58">
        <v>0</v>
      </c>
      <c r="S15" s="58">
        <v>0</v>
      </c>
      <c r="T15" s="65">
        <v>0</v>
      </c>
      <c r="U15" s="2"/>
    </row>
    <row r="16" spans="2:22" ht="24.95" customHeight="1">
      <c r="B16" s="925"/>
      <c r="C16" s="52" t="s">
        <v>58</v>
      </c>
      <c r="D16" s="58">
        <v>212</v>
      </c>
      <c r="E16" s="58">
        <v>114</v>
      </c>
      <c r="F16" s="58">
        <v>384</v>
      </c>
      <c r="G16" s="58">
        <v>7</v>
      </c>
      <c r="H16" s="58">
        <v>0</v>
      </c>
      <c r="I16" s="58">
        <v>1</v>
      </c>
      <c r="J16" s="58">
        <v>1</v>
      </c>
      <c r="K16" s="58">
        <v>0</v>
      </c>
      <c r="L16" s="58">
        <v>165</v>
      </c>
      <c r="M16" s="58">
        <v>474</v>
      </c>
      <c r="N16" s="58">
        <v>10</v>
      </c>
      <c r="O16" s="59">
        <v>0</v>
      </c>
      <c r="P16" s="60">
        <v>1306</v>
      </c>
      <c r="Q16" s="61">
        <v>8</v>
      </c>
      <c r="R16" s="58">
        <v>48</v>
      </c>
      <c r="S16" s="58">
        <v>0</v>
      </c>
      <c r="T16" s="65">
        <v>0</v>
      </c>
      <c r="U16" s="2"/>
    </row>
    <row r="17" spans="2:24" ht="24.95" customHeight="1">
      <c r="B17" s="925" t="s">
        <v>62</v>
      </c>
      <c r="C17" s="52" t="s">
        <v>57</v>
      </c>
      <c r="D17" s="58">
        <v>134</v>
      </c>
      <c r="E17" s="58">
        <v>84</v>
      </c>
      <c r="F17" s="58">
        <v>101</v>
      </c>
      <c r="G17" s="58">
        <v>29</v>
      </c>
      <c r="H17" s="58">
        <v>7</v>
      </c>
      <c r="I17" s="58">
        <v>0</v>
      </c>
      <c r="J17" s="58">
        <v>0</v>
      </c>
      <c r="K17" s="58">
        <v>0</v>
      </c>
      <c r="L17" s="58">
        <v>75</v>
      </c>
      <c r="M17" s="58">
        <v>75</v>
      </c>
      <c r="N17" s="58">
        <v>3</v>
      </c>
      <c r="O17" s="59">
        <v>4</v>
      </c>
      <c r="P17" s="60">
        <v>294</v>
      </c>
      <c r="Q17" s="61">
        <v>0</v>
      </c>
      <c r="R17" s="58">
        <v>0</v>
      </c>
      <c r="S17" s="58">
        <v>0</v>
      </c>
      <c r="T17" s="65">
        <v>0</v>
      </c>
      <c r="U17" s="2"/>
    </row>
    <row r="18" spans="2:24" ht="24.95" customHeight="1">
      <c r="B18" s="925"/>
      <c r="C18" s="52" t="s">
        <v>58</v>
      </c>
      <c r="D18" s="58">
        <v>226</v>
      </c>
      <c r="E18" s="58">
        <v>198</v>
      </c>
      <c r="F18" s="58">
        <v>559</v>
      </c>
      <c r="G18" s="58">
        <v>13</v>
      </c>
      <c r="H18" s="58">
        <v>0</v>
      </c>
      <c r="I18" s="58">
        <v>0</v>
      </c>
      <c r="J18" s="58">
        <v>0</v>
      </c>
      <c r="K18" s="58">
        <v>0</v>
      </c>
      <c r="L18" s="58">
        <v>205</v>
      </c>
      <c r="M18" s="58">
        <v>704</v>
      </c>
      <c r="N18" s="58">
        <v>66</v>
      </c>
      <c r="O18" s="59">
        <v>0</v>
      </c>
      <c r="P18" s="60">
        <v>655</v>
      </c>
      <c r="Q18" s="61">
        <v>28</v>
      </c>
      <c r="R18" s="58">
        <v>109</v>
      </c>
      <c r="S18" s="58">
        <v>2</v>
      </c>
      <c r="T18" s="65">
        <v>12</v>
      </c>
      <c r="U18" s="2"/>
    </row>
    <row r="19" spans="2:24" ht="24.95" customHeight="1">
      <c r="B19" s="925" t="s">
        <v>63</v>
      </c>
      <c r="C19" s="52" t="s">
        <v>57</v>
      </c>
      <c r="D19" s="58">
        <v>198</v>
      </c>
      <c r="E19" s="58">
        <v>114</v>
      </c>
      <c r="F19" s="58">
        <v>114</v>
      </c>
      <c r="G19" s="58">
        <v>15</v>
      </c>
      <c r="H19" s="58">
        <v>0</v>
      </c>
      <c r="I19" s="58">
        <v>12</v>
      </c>
      <c r="J19" s="58">
        <v>71</v>
      </c>
      <c r="K19" s="58">
        <v>0</v>
      </c>
      <c r="L19" s="58">
        <v>72</v>
      </c>
      <c r="M19" s="58">
        <v>266</v>
      </c>
      <c r="N19" s="58">
        <v>38</v>
      </c>
      <c r="O19" s="59">
        <v>0</v>
      </c>
      <c r="P19" s="60">
        <v>923</v>
      </c>
      <c r="Q19" s="61">
        <v>17</v>
      </c>
      <c r="R19" s="58">
        <v>151</v>
      </c>
      <c r="S19" s="58">
        <v>0</v>
      </c>
      <c r="T19" s="65">
        <v>0</v>
      </c>
      <c r="U19" s="2"/>
    </row>
    <row r="20" spans="2:24" ht="24.95" customHeight="1">
      <c r="B20" s="925"/>
      <c r="C20" s="52" t="s">
        <v>58</v>
      </c>
      <c r="D20" s="58">
        <v>303</v>
      </c>
      <c r="E20" s="58">
        <v>178</v>
      </c>
      <c r="F20" s="58">
        <v>1130</v>
      </c>
      <c r="G20" s="58">
        <v>130</v>
      </c>
      <c r="H20" s="58">
        <v>4</v>
      </c>
      <c r="I20" s="58">
        <v>0</v>
      </c>
      <c r="J20" s="58">
        <v>0</v>
      </c>
      <c r="K20" s="58">
        <v>0</v>
      </c>
      <c r="L20" s="58">
        <v>180</v>
      </c>
      <c r="M20" s="58">
        <v>747</v>
      </c>
      <c r="N20" s="58">
        <v>89</v>
      </c>
      <c r="O20" s="59">
        <v>6</v>
      </c>
      <c r="P20" s="60">
        <v>769</v>
      </c>
      <c r="Q20" s="61">
        <v>10</v>
      </c>
      <c r="R20" s="58">
        <v>30</v>
      </c>
      <c r="S20" s="58">
        <v>0</v>
      </c>
      <c r="T20" s="65">
        <v>0</v>
      </c>
      <c r="U20" s="2"/>
    </row>
    <row r="21" spans="2:24" ht="24.95" customHeight="1">
      <c r="B21" s="836" t="s">
        <v>64</v>
      </c>
      <c r="C21" s="920"/>
      <c r="D21" s="58">
        <f>SUM(E21,I21,L21)</f>
        <v>5941</v>
      </c>
      <c r="E21" s="58">
        <v>5287</v>
      </c>
      <c r="F21" s="58">
        <v>6754</v>
      </c>
      <c r="G21" s="58">
        <v>26</v>
      </c>
      <c r="H21" s="58">
        <v>9</v>
      </c>
      <c r="I21" s="58">
        <v>0</v>
      </c>
      <c r="J21" s="58">
        <v>0</v>
      </c>
      <c r="K21" s="58">
        <v>0</v>
      </c>
      <c r="L21" s="58">
        <v>654</v>
      </c>
      <c r="M21" s="58">
        <v>2043</v>
      </c>
      <c r="N21" s="58">
        <v>25</v>
      </c>
      <c r="O21" s="59">
        <v>2</v>
      </c>
      <c r="P21" s="60">
        <v>8501</v>
      </c>
      <c r="Q21" s="61">
        <v>4</v>
      </c>
      <c r="R21" s="58">
        <v>20</v>
      </c>
      <c r="S21" s="58">
        <v>2</v>
      </c>
      <c r="T21" s="62">
        <v>124</v>
      </c>
      <c r="U21" s="2"/>
    </row>
    <row r="22" spans="2:24" ht="24.95" customHeight="1">
      <c r="B22" s="66"/>
      <c r="C22" s="52" t="s">
        <v>65</v>
      </c>
      <c r="D22" s="58">
        <f>SUM(E22,I22,L22)</f>
        <v>5941</v>
      </c>
      <c r="E22" s="58">
        <f>E21</f>
        <v>5287</v>
      </c>
      <c r="F22" s="58">
        <f t="shared" ref="F22:P22" si="3">F21</f>
        <v>6754</v>
      </c>
      <c r="G22" s="58">
        <f t="shared" si="3"/>
        <v>26</v>
      </c>
      <c r="H22" s="58">
        <f t="shared" si="3"/>
        <v>9</v>
      </c>
      <c r="I22" s="58">
        <f t="shared" si="3"/>
        <v>0</v>
      </c>
      <c r="J22" s="58">
        <f>J21</f>
        <v>0</v>
      </c>
      <c r="K22" s="58">
        <f t="shared" si="3"/>
        <v>0</v>
      </c>
      <c r="L22" s="58">
        <f t="shared" si="3"/>
        <v>654</v>
      </c>
      <c r="M22" s="58">
        <f t="shared" si="3"/>
        <v>2043</v>
      </c>
      <c r="N22" s="58">
        <f t="shared" si="3"/>
        <v>25</v>
      </c>
      <c r="O22" s="59">
        <f t="shared" si="3"/>
        <v>2</v>
      </c>
      <c r="P22" s="60">
        <f t="shared" si="3"/>
        <v>8501</v>
      </c>
      <c r="Q22" s="61">
        <f>Q21</f>
        <v>4</v>
      </c>
      <c r="R22" s="58">
        <f>R21</f>
        <v>20</v>
      </c>
      <c r="S22" s="58">
        <f>S21</f>
        <v>2</v>
      </c>
      <c r="T22" s="62">
        <f>T21</f>
        <v>124</v>
      </c>
      <c r="U22" s="2"/>
    </row>
    <row r="23" spans="2:24" ht="24.95" customHeight="1">
      <c r="B23" s="836" t="s">
        <v>66</v>
      </c>
      <c r="C23" s="837"/>
      <c r="D23" s="58">
        <f>SUM(E23,I23,L23)</f>
        <v>1821</v>
      </c>
      <c r="E23" s="58">
        <v>1270</v>
      </c>
      <c r="F23" s="58">
        <v>4565</v>
      </c>
      <c r="G23" s="58">
        <v>319</v>
      </c>
      <c r="H23" s="58">
        <v>209</v>
      </c>
      <c r="I23" s="58">
        <v>0</v>
      </c>
      <c r="J23" s="58">
        <v>0</v>
      </c>
      <c r="K23" s="67">
        <v>0</v>
      </c>
      <c r="L23" s="58">
        <v>551</v>
      </c>
      <c r="M23" s="58">
        <v>1649</v>
      </c>
      <c r="N23" s="58">
        <v>114</v>
      </c>
      <c r="O23" s="59">
        <v>58</v>
      </c>
      <c r="P23" s="60">
        <v>3604</v>
      </c>
      <c r="Q23" s="61">
        <v>5</v>
      </c>
      <c r="R23" s="58">
        <v>57</v>
      </c>
      <c r="S23" s="58">
        <v>2</v>
      </c>
      <c r="T23" s="62">
        <v>64</v>
      </c>
      <c r="U23" s="2"/>
    </row>
    <row r="24" spans="2:24" ht="24.95" customHeight="1" thickBot="1">
      <c r="B24" s="68"/>
      <c r="C24" s="69" t="s">
        <v>65</v>
      </c>
      <c r="D24" s="70">
        <f>D23</f>
        <v>1821</v>
      </c>
      <c r="E24" s="70">
        <f>E23</f>
        <v>1270</v>
      </c>
      <c r="F24" s="70">
        <f t="shared" ref="F24:P24" si="4">F23</f>
        <v>4565</v>
      </c>
      <c r="G24" s="70">
        <f t="shared" si="4"/>
        <v>319</v>
      </c>
      <c r="H24" s="70">
        <f t="shared" si="4"/>
        <v>209</v>
      </c>
      <c r="I24" s="70">
        <f t="shared" si="4"/>
        <v>0</v>
      </c>
      <c r="J24" s="70">
        <f t="shared" si="4"/>
        <v>0</v>
      </c>
      <c r="K24" s="70">
        <f t="shared" si="4"/>
        <v>0</v>
      </c>
      <c r="L24" s="70">
        <f t="shared" si="4"/>
        <v>551</v>
      </c>
      <c r="M24" s="70">
        <f t="shared" si="4"/>
        <v>1649</v>
      </c>
      <c r="N24" s="70">
        <f t="shared" si="4"/>
        <v>114</v>
      </c>
      <c r="O24" s="71">
        <f t="shared" si="4"/>
        <v>58</v>
      </c>
      <c r="P24" s="72">
        <f t="shared" si="4"/>
        <v>3604</v>
      </c>
      <c r="Q24" s="73">
        <f>Q23</f>
        <v>5</v>
      </c>
      <c r="R24" s="70">
        <f>R23</f>
        <v>57</v>
      </c>
      <c r="S24" s="70">
        <f>S23</f>
        <v>2</v>
      </c>
      <c r="T24" s="74">
        <f>T23</f>
        <v>64</v>
      </c>
      <c r="U24" s="2"/>
    </row>
    <row r="25" spans="2:24" ht="18" customHeight="1">
      <c r="B25" s="75" t="s">
        <v>67</v>
      </c>
      <c r="C25" s="76"/>
      <c r="D25" s="77"/>
      <c r="E25" s="78"/>
      <c r="F25" s="78"/>
      <c r="G25" s="78"/>
      <c r="H25" s="78"/>
      <c r="I25" s="79"/>
      <c r="J25" s="79"/>
      <c r="K25" s="79"/>
      <c r="L25" s="78"/>
      <c r="M25" s="78"/>
      <c r="N25" s="78"/>
      <c r="O25" s="78"/>
      <c r="P25" s="79"/>
      <c r="Q25" s="79"/>
      <c r="R25" s="79"/>
      <c r="S25" s="78"/>
      <c r="T25" s="79"/>
      <c r="U25" s="79"/>
    </row>
    <row r="26" spans="2:24" ht="18" customHeight="1">
      <c r="B26" s="75" t="s">
        <v>68</v>
      </c>
      <c r="C26" s="76"/>
      <c r="D26" s="76"/>
      <c r="E26" s="80"/>
      <c r="F26" s="80"/>
      <c r="G26" s="80"/>
      <c r="H26" s="80"/>
      <c r="I26" s="79"/>
      <c r="J26" s="79"/>
      <c r="K26" s="79"/>
      <c r="L26" s="78"/>
      <c r="M26" s="78"/>
      <c r="N26" s="80"/>
      <c r="O26" s="80"/>
      <c r="P26" s="79"/>
      <c r="Q26" s="79"/>
      <c r="R26" s="79"/>
      <c r="S26" s="78"/>
      <c r="T26" s="79"/>
      <c r="U26" s="79"/>
      <c r="V26" s="81"/>
      <c r="W26" s="82"/>
      <c r="X26" s="81"/>
    </row>
    <row r="27" spans="2:24" ht="18" customHeight="1">
      <c r="B27" s="75" t="s">
        <v>69</v>
      </c>
      <c r="C27" s="76"/>
      <c r="D27" s="76"/>
      <c r="E27" s="80"/>
      <c r="F27" s="80"/>
      <c r="G27" s="80"/>
      <c r="H27" s="80"/>
      <c r="I27" s="79"/>
      <c r="J27" s="79"/>
      <c r="K27" s="79"/>
      <c r="L27" s="78"/>
      <c r="M27" s="78"/>
      <c r="N27" s="80"/>
      <c r="O27" s="80"/>
      <c r="P27" s="79"/>
      <c r="Q27" s="79"/>
      <c r="R27" s="79"/>
      <c r="S27" s="78"/>
      <c r="T27" s="79"/>
      <c r="U27" s="79"/>
      <c r="V27" s="81"/>
      <c r="W27" s="82"/>
      <c r="X27" s="81"/>
    </row>
    <row r="28" spans="2:24" ht="18" customHeight="1">
      <c r="B28" s="9" t="s">
        <v>70</v>
      </c>
      <c r="D28" s="76"/>
      <c r="E28" s="80"/>
      <c r="F28" s="80"/>
      <c r="G28" s="80"/>
      <c r="H28" s="80"/>
      <c r="I28" s="79"/>
      <c r="J28" s="79"/>
      <c r="K28" s="79"/>
      <c r="L28" s="78"/>
      <c r="M28" s="78"/>
      <c r="N28" s="80"/>
      <c r="O28" s="80"/>
      <c r="P28" s="79"/>
      <c r="Q28" s="79"/>
      <c r="R28" s="79"/>
      <c r="S28" s="78"/>
      <c r="T28" s="79"/>
      <c r="U28" s="79"/>
      <c r="V28" s="81"/>
      <c r="W28" s="82"/>
      <c r="X28" s="81"/>
    </row>
    <row r="29" spans="2:24" ht="18" customHeight="1">
      <c r="I29" s="83"/>
      <c r="J29" s="83"/>
      <c r="K29" s="83"/>
      <c r="L29" s="83"/>
      <c r="M29" s="83"/>
      <c r="P29" s="83"/>
      <c r="Q29" s="83"/>
      <c r="R29" s="83"/>
      <c r="S29" s="83"/>
      <c r="T29" s="83"/>
      <c r="U29" s="83"/>
      <c r="V29" s="10"/>
    </row>
    <row r="30" spans="2:24" ht="18" customHeight="1">
      <c r="C30" s="11"/>
      <c r="D30" s="84"/>
      <c r="E30" s="84"/>
      <c r="F30" s="84"/>
      <c r="G30" s="84"/>
      <c r="H30" s="84"/>
      <c r="I30" s="84"/>
      <c r="J30" s="84"/>
      <c r="K30" s="84"/>
      <c r="L30" s="84"/>
      <c r="M30" s="84"/>
      <c r="N30" s="84"/>
      <c r="O30" s="84"/>
      <c r="P30" s="84"/>
    </row>
    <row r="31" spans="2:24" ht="18" customHeight="1">
      <c r="C31" s="11"/>
      <c r="D31" s="11"/>
    </row>
    <row r="32" spans="2:24" ht="18" customHeight="1">
      <c r="E32" s="2"/>
      <c r="F32" s="2"/>
      <c r="G32" s="2"/>
      <c r="H32" s="2"/>
      <c r="I32" s="2"/>
      <c r="J32" s="2"/>
      <c r="K32" s="2"/>
      <c r="L32" s="2"/>
      <c r="M32" s="2"/>
      <c r="N32" s="2"/>
      <c r="O32" s="2"/>
      <c r="P32" s="2"/>
    </row>
    <row r="33" spans="2:24" ht="18" customHeight="1">
      <c r="B33" s="1" t="s">
        <v>71</v>
      </c>
    </row>
    <row r="34" spans="2:24" ht="18" customHeight="1" thickBot="1">
      <c r="C34" s="3"/>
      <c r="D34" s="3"/>
      <c r="E34" s="85"/>
      <c r="F34" s="85"/>
      <c r="G34" s="85"/>
      <c r="H34" s="85"/>
      <c r="I34" s="85"/>
      <c r="J34" s="85"/>
      <c r="K34" s="85"/>
      <c r="O34" s="894" t="s">
        <v>1</v>
      </c>
      <c r="P34" s="894"/>
      <c r="Q34" s="894"/>
      <c r="R34" s="85"/>
      <c r="S34" s="85"/>
      <c r="T34" s="85"/>
      <c r="X34" s="86"/>
    </row>
    <row r="35" spans="2:24" ht="24.95" customHeight="1">
      <c r="B35" s="928"/>
      <c r="C35" s="929"/>
      <c r="D35" s="932" t="s">
        <v>72</v>
      </c>
      <c r="E35" s="934" t="s">
        <v>73</v>
      </c>
      <c r="F35" s="935"/>
      <c r="G35" s="935"/>
      <c r="H35" s="935"/>
      <c r="I35" s="935"/>
      <c r="J35" s="935"/>
      <c r="K35" s="935"/>
      <c r="L35" s="935"/>
      <c r="M35" s="935"/>
      <c r="N35" s="935"/>
      <c r="O35" s="935"/>
      <c r="P35" s="935"/>
      <c r="Q35" s="936"/>
      <c r="R35" s="87"/>
      <c r="S35" s="88"/>
      <c r="U35" s="2"/>
    </row>
    <row r="36" spans="2:24" ht="24.95" customHeight="1">
      <c r="B36" s="930"/>
      <c r="C36" s="931"/>
      <c r="D36" s="933"/>
      <c r="E36" s="89" t="s">
        <v>74</v>
      </c>
      <c r="F36" s="89" t="s">
        <v>75</v>
      </c>
      <c r="G36" s="89" t="s">
        <v>76</v>
      </c>
      <c r="H36" s="89" t="s">
        <v>77</v>
      </c>
      <c r="I36" s="90" t="s">
        <v>78</v>
      </c>
      <c r="J36" s="90" t="s">
        <v>79</v>
      </c>
      <c r="K36" s="91" t="s">
        <v>80</v>
      </c>
      <c r="L36" s="89" t="s">
        <v>81</v>
      </c>
      <c r="M36" s="89" t="s">
        <v>82</v>
      </c>
      <c r="N36" s="92" t="s">
        <v>83</v>
      </c>
      <c r="O36" s="93" t="s">
        <v>84</v>
      </c>
      <c r="P36" s="89" t="s">
        <v>85</v>
      </c>
      <c r="Q36" s="94" t="s">
        <v>86</v>
      </c>
      <c r="R36" s="85"/>
      <c r="S36" s="95"/>
      <c r="T36" s="95"/>
      <c r="U36" s="2"/>
    </row>
    <row r="37" spans="2:24" ht="15" customHeight="1">
      <c r="B37" s="96"/>
      <c r="C37" s="97"/>
      <c r="D37" s="98"/>
      <c r="E37" s="99"/>
      <c r="F37" s="99"/>
      <c r="G37" s="99"/>
      <c r="H37" s="99"/>
      <c r="I37" s="100"/>
      <c r="J37" s="100"/>
      <c r="K37" s="101"/>
      <c r="L37" s="99"/>
      <c r="M37" s="99"/>
      <c r="O37" s="102"/>
      <c r="P37" s="99"/>
      <c r="Q37" s="103"/>
      <c r="R37" s="85"/>
      <c r="S37" s="95"/>
      <c r="T37" s="95"/>
      <c r="U37" s="2"/>
    </row>
    <row r="38" spans="2:24" ht="24.95" customHeight="1">
      <c r="B38" s="926" t="s">
        <v>87</v>
      </c>
      <c r="C38" s="927"/>
      <c r="D38" s="104">
        <v>7834</v>
      </c>
      <c r="E38" s="105">
        <f>SUM(F38:Q38)</f>
        <v>15898</v>
      </c>
      <c r="F38" s="105">
        <v>680</v>
      </c>
      <c r="G38" s="105">
        <v>1084</v>
      </c>
      <c r="H38" s="105">
        <v>522</v>
      </c>
      <c r="I38" s="105">
        <v>62</v>
      </c>
      <c r="J38" s="105">
        <v>25</v>
      </c>
      <c r="K38" s="105">
        <v>6</v>
      </c>
      <c r="L38" s="105">
        <v>391</v>
      </c>
      <c r="M38" s="105">
        <v>4311</v>
      </c>
      <c r="N38" s="106">
        <v>483</v>
      </c>
      <c r="O38" s="105">
        <v>28</v>
      </c>
      <c r="P38" s="105">
        <v>99</v>
      </c>
      <c r="Q38" s="107">
        <v>8207</v>
      </c>
      <c r="R38" s="108"/>
      <c r="S38" s="109"/>
      <c r="T38" s="109"/>
      <c r="U38" s="2"/>
    </row>
    <row r="39" spans="2:24" ht="24.95" customHeight="1">
      <c r="B39" s="51"/>
      <c r="C39" s="110"/>
      <c r="D39" s="111"/>
      <c r="E39" s="112"/>
      <c r="F39" s="113"/>
      <c r="G39" s="113"/>
      <c r="H39" s="113"/>
      <c r="I39" s="111"/>
      <c r="J39" s="114"/>
      <c r="K39" s="101"/>
      <c r="L39" s="113"/>
      <c r="M39" s="113"/>
      <c r="O39" s="115"/>
      <c r="P39" s="113"/>
      <c r="Q39" s="116"/>
      <c r="R39" s="117"/>
      <c r="S39" s="117"/>
      <c r="T39" s="117"/>
      <c r="U39" s="2"/>
    </row>
    <row r="40" spans="2:24" ht="24.95" customHeight="1">
      <c r="B40" s="926" t="s">
        <v>48</v>
      </c>
      <c r="C40" s="927"/>
      <c r="D40" s="104">
        <v>2713</v>
      </c>
      <c r="E40" s="112">
        <f>SUM(F40:Q40)</f>
        <v>8177</v>
      </c>
      <c r="F40" s="104">
        <v>1006</v>
      </c>
      <c r="G40" s="104">
        <v>618</v>
      </c>
      <c r="H40" s="104">
        <v>611</v>
      </c>
      <c r="I40" s="104">
        <v>44</v>
      </c>
      <c r="J40" s="104">
        <v>8</v>
      </c>
      <c r="K40" s="118">
        <v>9</v>
      </c>
      <c r="L40" s="104">
        <v>123</v>
      </c>
      <c r="M40" s="104">
        <v>1855</v>
      </c>
      <c r="N40" s="119" t="s">
        <v>88</v>
      </c>
      <c r="O40" s="120">
        <v>32</v>
      </c>
      <c r="P40" s="104">
        <v>55</v>
      </c>
      <c r="Q40" s="121">
        <v>3816</v>
      </c>
      <c r="R40" s="122"/>
      <c r="S40" s="117"/>
      <c r="T40" s="117"/>
      <c r="U40" s="2"/>
    </row>
    <row r="41" spans="2:24" ht="15" customHeight="1" thickBot="1">
      <c r="B41" s="852"/>
      <c r="C41" s="853"/>
      <c r="D41" s="123"/>
      <c r="E41" s="124"/>
      <c r="F41" s="125"/>
      <c r="G41" s="125"/>
      <c r="H41" s="125"/>
      <c r="I41" s="126"/>
      <c r="J41" s="126"/>
      <c r="K41" s="127"/>
      <c r="L41" s="128"/>
      <c r="M41" s="128"/>
      <c r="N41" s="127"/>
      <c r="O41" s="129"/>
      <c r="P41" s="128"/>
      <c r="Q41" s="130"/>
      <c r="R41" s="117"/>
      <c r="S41" s="117"/>
      <c r="T41" s="117"/>
      <c r="U41" s="2"/>
    </row>
    <row r="42" spans="2:24" ht="18" customHeight="1">
      <c r="B42" s="75" t="s">
        <v>89</v>
      </c>
      <c r="C42" s="3"/>
      <c r="D42" s="3"/>
      <c r="E42" s="85"/>
      <c r="F42" s="85"/>
      <c r="G42" s="85"/>
      <c r="H42" s="85"/>
      <c r="I42" s="83"/>
      <c r="J42" s="83"/>
      <c r="K42" s="83"/>
      <c r="L42" s="83"/>
      <c r="M42" s="83"/>
      <c r="N42" s="85"/>
      <c r="O42" s="85"/>
      <c r="P42" s="83"/>
      <c r="Q42" s="83"/>
      <c r="R42" s="83"/>
      <c r="S42" s="83"/>
      <c r="T42" s="83"/>
      <c r="U42" s="83"/>
      <c r="V42" s="10"/>
    </row>
    <row r="43" spans="2:24" ht="18" customHeight="1">
      <c r="B43" s="75" t="s">
        <v>90</v>
      </c>
      <c r="C43" s="3"/>
      <c r="D43" s="3"/>
      <c r="E43" s="85"/>
      <c r="F43" s="85"/>
      <c r="G43" s="85"/>
      <c r="H43" s="85"/>
      <c r="I43" s="83"/>
      <c r="J43" s="83"/>
      <c r="K43" s="83"/>
      <c r="L43" s="83"/>
      <c r="M43" s="83"/>
      <c r="N43" s="85"/>
      <c r="O43" s="85"/>
      <c r="P43" s="83"/>
      <c r="Q43" s="83"/>
      <c r="R43" s="83"/>
      <c r="S43" s="83"/>
      <c r="T43" s="83"/>
      <c r="U43" s="83"/>
      <c r="V43" s="10"/>
    </row>
    <row r="44" spans="2:24" ht="18" customHeight="1">
      <c r="B44" s="9" t="s">
        <v>70</v>
      </c>
    </row>
    <row r="45" spans="2:24" s="11" customFormat="1" ht="23.45" customHeight="1"/>
    <row r="46" spans="2:24" s="11" customFormat="1" ht="23.45" customHeight="1"/>
    <row r="47" spans="2:24" s="11" customFormat="1" ht="23.45" customHeight="1"/>
    <row r="48" spans="2:24" s="11" customFormat="1" ht="23.45" customHeight="1"/>
    <row r="49" s="11" customFormat="1" ht="23.45" customHeight="1"/>
    <row r="50" s="11" customFormat="1" ht="23.45" customHeight="1"/>
    <row r="51" s="11" customFormat="1" ht="23.45" customHeight="1"/>
    <row r="52" s="11" customFormat="1" ht="23.45" customHeight="1"/>
    <row r="53" s="11" customFormat="1" ht="23.45" customHeight="1"/>
    <row r="54" s="11" customFormat="1" ht="23.45" customHeight="1"/>
    <row r="55" s="11" customFormat="1" ht="23.45" customHeight="1"/>
    <row r="56" s="11" customFormat="1" ht="23.45" customHeight="1"/>
    <row r="57" s="11" customFormat="1" ht="23.45" customHeight="1"/>
    <row r="58" s="11" customFormat="1" ht="23.45" customHeight="1"/>
    <row r="59" s="11" customFormat="1" ht="23.45" customHeight="1"/>
    <row r="60" s="11" customFormat="1" ht="23.45" customHeight="1"/>
    <row r="61" s="11" customFormat="1" ht="23.45" customHeight="1"/>
    <row r="62" s="11" customFormat="1" ht="23.45" customHeight="1"/>
    <row r="63" s="11" customFormat="1" ht="23.45" customHeight="1"/>
    <row r="64" s="11" customFormat="1" ht="23.45" customHeight="1"/>
    <row r="65" s="11" customFormat="1" ht="23.45" customHeight="1"/>
    <row r="66" s="11" customFormat="1" ht="23.45" customHeight="1"/>
    <row r="67" s="11" customFormat="1" ht="23.45" customHeight="1"/>
    <row r="68" s="11" customFormat="1" ht="23.45" customHeight="1"/>
    <row r="69" s="11" customFormat="1" ht="23.45" customHeight="1"/>
    <row r="70" s="11" customFormat="1" ht="23.45" customHeight="1"/>
    <row r="71" s="11" customFormat="1" ht="23.45" customHeight="1"/>
    <row r="72" s="11" customFormat="1" ht="23.45" customHeight="1"/>
    <row r="73" s="11" customFormat="1" ht="23.45" customHeight="1"/>
    <row r="74" s="11" customFormat="1" ht="23.45" customHeight="1"/>
    <row r="75" s="11" customFormat="1" ht="23.45" customHeight="1"/>
    <row r="76" s="11" customFormat="1" ht="23.45" customHeight="1"/>
    <row r="77" s="11" customFormat="1" ht="23.45" customHeight="1"/>
    <row r="78" s="11" customFormat="1" ht="23.45" customHeight="1"/>
    <row r="79" s="11" customFormat="1" ht="23.45" customHeight="1"/>
    <row r="80" s="11" customFormat="1" ht="23.45" customHeight="1"/>
    <row r="81" s="11" customFormat="1" ht="23.45" customHeight="1"/>
    <row r="82" s="11" customFormat="1" ht="23.45" customHeight="1"/>
    <row r="83" s="11" customFormat="1" ht="23.45" customHeight="1"/>
    <row r="84" s="11" customFormat="1" ht="23.45" customHeight="1"/>
    <row r="85" s="11" customFormat="1" ht="23.45" customHeight="1"/>
    <row r="86" s="11" customFormat="1" ht="23.45" customHeight="1"/>
    <row r="87" s="11" customFormat="1" ht="23.45" customHeight="1"/>
    <row r="88" s="11" customFormat="1" ht="23.45" customHeight="1"/>
    <row r="89" s="11" customFormat="1" ht="23.45" customHeight="1"/>
    <row r="90" s="11" customFormat="1" ht="23.45" customHeight="1"/>
    <row r="91" s="11" customFormat="1" ht="23.45" customHeight="1"/>
    <row r="92" s="11" customFormat="1" ht="23.45" customHeight="1"/>
    <row r="93" s="11" customFormat="1" ht="23.45" customHeight="1"/>
    <row r="94" s="11" customFormat="1" ht="23.45" customHeight="1"/>
    <row r="95" s="11" customFormat="1" ht="23.45" customHeight="1"/>
    <row r="96" s="11" customFormat="1" ht="23.45" customHeight="1"/>
    <row r="97" s="11" customFormat="1" ht="23.45" customHeight="1"/>
    <row r="98" s="11" customFormat="1" ht="23.45" customHeight="1"/>
    <row r="99" s="11" customFormat="1" ht="23.45" customHeight="1"/>
    <row r="100" s="11" customFormat="1" ht="23.45" customHeight="1"/>
    <row r="101" s="11" customFormat="1" ht="23.45" customHeight="1"/>
    <row r="102" s="11" customFormat="1" ht="23.45" customHeight="1"/>
    <row r="103" s="11" customFormat="1" ht="23.45" customHeight="1"/>
    <row r="104" s="11" customFormat="1" ht="23.45" customHeight="1"/>
    <row r="105" s="11" customFormat="1" ht="23.45" customHeight="1"/>
    <row r="106" s="11" customFormat="1" ht="23.45" customHeight="1"/>
    <row r="107" s="11" customFormat="1" ht="23.45" customHeight="1"/>
    <row r="108" s="11" customFormat="1" ht="23.45" customHeight="1"/>
    <row r="109" s="11" customFormat="1" ht="23.45" customHeight="1"/>
    <row r="110" s="11" customFormat="1" ht="23.45" customHeight="1"/>
    <row r="111" s="11" customFormat="1" ht="23.45" customHeight="1"/>
    <row r="112" s="11" customFormat="1" ht="23.45" customHeight="1"/>
    <row r="113" s="11" customFormat="1" ht="23.45" customHeight="1"/>
    <row r="114" s="11" customFormat="1" ht="23.45" customHeight="1"/>
    <row r="115" s="11" customFormat="1" ht="23.45" customHeight="1"/>
    <row r="116" s="11" customFormat="1" ht="23.45" customHeight="1"/>
    <row r="117" s="11" customFormat="1" ht="23.45" customHeight="1"/>
    <row r="118" s="11" customFormat="1" ht="23.45" customHeight="1"/>
    <row r="119" s="11" customFormat="1" ht="23.45" customHeight="1"/>
    <row r="120" s="11" customFormat="1" ht="23.45" customHeight="1"/>
    <row r="121" s="11" customFormat="1" ht="23.45" customHeight="1"/>
    <row r="122" s="11" customFormat="1" ht="23.45" customHeight="1"/>
    <row r="123" s="11" customFormat="1" ht="23.45" customHeight="1"/>
    <row r="124" s="11" customFormat="1" ht="23.45" customHeight="1"/>
    <row r="125" s="11" customFormat="1" ht="23.45" customHeight="1"/>
    <row r="126" s="11" customFormat="1" ht="23.45" customHeight="1"/>
    <row r="127" s="11" customFormat="1" ht="23.45" customHeight="1"/>
    <row r="128" s="11" customFormat="1" ht="23.45" customHeight="1"/>
    <row r="129" s="11" customFormat="1" ht="23.45" customHeight="1"/>
    <row r="130" s="11" customFormat="1" ht="23.45" customHeight="1"/>
    <row r="131" s="11" customFormat="1" ht="23.45" customHeight="1"/>
    <row r="132" s="11" customFormat="1" ht="23.45" customHeight="1"/>
    <row r="133" s="11" customFormat="1" ht="23.45" customHeight="1"/>
    <row r="134" s="11" customFormat="1" ht="23.45" customHeight="1"/>
    <row r="135" s="11" customFormat="1" ht="23.45" customHeight="1"/>
    <row r="136" s="11" customFormat="1" ht="23.45" customHeight="1"/>
    <row r="137" s="11" customFormat="1" ht="23.45" customHeight="1"/>
    <row r="138" s="11" customFormat="1" ht="23.45" customHeight="1"/>
    <row r="139" s="11" customFormat="1" ht="23.45" customHeight="1"/>
    <row r="140" s="11" customFormat="1" ht="23.45" customHeight="1"/>
    <row r="141" s="11" customFormat="1" ht="23.45" customHeight="1"/>
    <row r="142" s="11" customFormat="1" ht="23.45" customHeight="1"/>
    <row r="143" s="11" customFormat="1" ht="23.45" customHeight="1"/>
    <row r="144" s="11" customFormat="1" ht="23.45" customHeight="1"/>
    <row r="145" s="11" customFormat="1" ht="23.45" customHeight="1"/>
    <row r="146" s="11" customFormat="1" ht="23.45" customHeight="1"/>
    <row r="147" s="11" customFormat="1" ht="23.45" customHeight="1"/>
    <row r="148" s="11" customFormat="1" ht="23.45" customHeight="1"/>
    <row r="149" s="11" customFormat="1" ht="23.45" customHeight="1"/>
    <row r="150" s="11" customFormat="1" ht="23.45" customHeight="1"/>
    <row r="151" s="11" customFormat="1" ht="23.45" customHeight="1"/>
    <row r="152" s="11" customFormat="1" ht="23.45" customHeight="1"/>
    <row r="153" s="11" customFormat="1" ht="23.45" customHeight="1"/>
    <row r="154" s="11" customFormat="1" ht="23.45" customHeight="1"/>
  </sheetData>
  <mergeCells count="36">
    <mergeCell ref="B40:C40"/>
    <mergeCell ref="B41:C41"/>
    <mergeCell ref="B23:C23"/>
    <mergeCell ref="O34:Q34"/>
    <mergeCell ref="B35:C36"/>
    <mergeCell ref="D35:D36"/>
    <mergeCell ref="E35:Q35"/>
    <mergeCell ref="B38:C38"/>
    <mergeCell ref="B21:C21"/>
    <mergeCell ref="N6:O6"/>
    <mergeCell ref="Q6:Q7"/>
    <mergeCell ref="R6:R7"/>
    <mergeCell ref="S6:S7"/>
    <mergeCell ref="B11:B12"/>
    <mergeCell ref="B13:B14"/>
    <mergeCell ref="B15:B16"/>
    <mergeCell ref="B17:B18"/>
    <mergeCell ref="B19:B20"/>
    <mergeCell ref="B8:C8"/>
    <mergeCell ref="F6:F7"/>
    <mergeCell ref="G6:H6"/>
    <mergeCell ref="I6:I7"/>
    <mergeCell ref="J6:J7"/>
    <mergeCell ref="R2:T2"/>
    <mergeCell ref="D3:D7"/>
    <mergeCell ref="E3:O3"/>
    <mergeCell ref="P3:P7"/>
    <mergeCell ref="Q3:R5"/>
    <mergeCell ref="S3:T5"/>
    <mergeCell ref="E4:H5"/>
    <mergeCell ref="I4:K5"/>
    <mergeCell ref="L4:O5"/>
    <mergeCell ref="E6:E7"/>
    <mergeCell ref="T6:T7"/>
    <mergeCell ref="L6:L7"/>
    <mergeCell ref="M6:M7"/>
  </mergeCells>
  <phoneticPr fontId="3"/>
  <printOptions horizontalCentered="1" gridLinesSet="0"/>
  <pageMargins left="0.51181102362204722" right="0.51181102362204722" top="0.55118110236220474" bottom="0.39370078740157483" header="0.51181102362204722" footer="0.43307086614173229"/>
  <pageSetup paperSize="9" scale="50" firstPageNumber="168" orientation="portrait" useFirstPageNumber="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X57"/>
  <sheetViews>
    <sheetView showGridLines="0" zoomScale="70" zoomScaleNormal="70" workbookViewId="0"/>
  </sheetViews>
  <sheetFormatPr defaultColWidth="10.625" defaultRowHeight="18" customHeight="1"/>
  <cols>
    <col min="1" max="1" width="2.625" style="519" customWidth="1"/>
    <col min="2" max="2" width="19.625" style="519" customWidth="1"/>
    <col min="3" max="3" width="12.875" style="519" customWidth="1"/>
    <col min="4" max="23" width="9.875" style="519" customWidth="1"/>
    <col min="24" max="24" width="2.625" style="519" customWidth="1"/>
    <col min="25" max="16384" width="10.625" style="519"/>
  </cols>
  <sheetData>
    <row r="1" spans="2:24" ht="24.75" customHeight="1">
      <c r="B1" s="688" t="s">
        <v>1360</v>
      </c>
    </row>
    <row r="2" spans="2:24" ht="19.5" customHeight="1" thickBot="1">
      <c r="B2" s="518"/>
      <c r="R2" s="1471" t="s">
        <v>881</v>
      </c>
      <c r="S2" s="1471"/>
      <c r="T2" s="1471"/>
      <c r="U2" s="1471"/>
      <c r="V2" s="1471"/>
      <c r="W2" s="1471"/>
    </row>
    <row r="3" spans="2:24" s="694" customFormat="1" ht="18" customHeight="1">
      <c r="B3" s="689"/>
      <c r="C3" s="690"/>
      <c r="D3" s="1472" t="s">
        <v>1361</v>
      </c>
      <c r="E3" s="1472"/>
      <c r="F3" s="1472"/>
      <c r="G3" s="1472"/>
      <c r="H3" s="1472"/>
      <c r="I3" s="691"/>
      <c r="J3" s="691"/>
      <c r="K3" s="691"/>
      <c r="L3" s="691"/>
      <c r="M3" s="691"/>
      <c r="N3" s="691"/>
      <c r="O3" s="691"/>
      <c r="P3" s="691"/>
      <c r="Q3" s="691"/>
      <c r="R3" s="691"/>
      <c r="S3" s="692"/>
      <c r="T3" s="691"/>
      <c r="U3" s="692"/>
      <c r="V3" s="692"/>
      <c r="W3" s="693"/>
    </row>
    <row r="4" spans="2:24" s="694" customFormat="1" ht="26.25" customHeight="1">
      <c r="B4" s="695"/>
      <c r="C4" s="1474" t="s">
        <v>74</v>
      </c>
      <c r="D4" s="1473"/>
      <c r="E4" s="1473"/>
      <c r="F4" s="1473"/>
      <c r="G4" s="1473"/>
      <c r="H4" s="1473"/>
      <c r="I4" s="1477" t="s">
        <v>1362</v>
      </c>
      <c r="J4" s="1478"/>
      <c r="K4" s="1478"/>
      <c r="L4" s="1478"/>
      <c r="M4" s="1478"/>
      <c r="N4" s="1479" t="s">
        <v>1363</v>
      </c>
      <c r="O4" s="1480"/>
      <c r="P4" s="1480"/>
      <c r="Q4" s="1480"/>
      <c r="R4" s="1480"/>
      <c r="S4" s="1480" t="s">
        <v>1364</v>
      </c>
      <c r="T4" s="1480"/>
      <c r="U4" s="1480"/>
      <c r="V4" s="1480"/>
      <c r="W4" s="1481"/>
    </row>
    <row r="5" spans="2:24" s="694" customFormat="1" ht="93.75" customHeight="1">
      <c r="B5" s="696"/>
      <c r="C5" s="1475"/>
      <c r="D5" s="1482" t="s">
        <v>1365</v>
      </c>
      <c r="E5" s="1470" t="s">
        <v>1366</v>
      </c>
      <c r="F5" s="1470" t="s">
        <v>1367</v>
      </c>
      <c r="G5" s="1470" t="s">
        <v>1368</v>
      </c>
      <c r="H5" s="1470" t="s">
        <v>1369</v>
      </c>
      <c r="I5" s="1487" t="s">
        <v>1365</v>
      </c>
      <c r="J5" s="1470" t="s">
        <v>1366</v>
      </c>
      <c r="K5" s="1470" t="s">
        <v>1367</v>
      </c>
      <c r="L5" s="1470" t="s">
        <v>1368</v>
      </c>
      <c r="M5" s="1470" t="s">
        <v>1369</v>
      </c>
      <c r="N5" s="1482" t="s">
        <v>1365</v>
      </c>
      <c r="O5" s="1470" t="s">
        <v>1366</v>
      </c>
      <c r="P5" s="1470" t="s">
        <v>1367</v>
      </c>
      <c r="Q5" s="1470" t="s">
        <v>1368</v>
      </c>
      <c r="R5" s="1470" t="s">
        <v>1369</v>
      </c>
      <c r="S5" s="1482" t="s">
        <v>1365</v>
      </c>
      <c r="T5" s="1470" t="s">
        <v>1366</v>
      </c>
      <c r="U5" s="1470" t="s">
        <v>1367</v>
      </c>
      <c r="V5" s="1470" t="s">
        <v>1368</v>
      </c>
      <c r="W5" s="1484" t="s">
        <v>1369</v>
      </c>
    </row>
    <row r="6" spans="2:24" s="694" customFormat="1" ht="11.25" customHeight="1">
      <c r="B6" s="696"/>
      <c r="C6" s="1475"/>
      <c r="D6" s="1482"/>
      <c r="E6" s="1470"/>
      <c r="F6" s="1470"/>
      <c r="G6" s="1470"/>
      <c r="H6" s="1470"/>
      <c r="I6" s="1487"/>
      <c r="J6" s="1470"/>
      <c r="K6" s="1470"/>
      <c r="L6" s="1470"/>
      <c r="M6" s="1470"/>
      <c r="N6" s="1482"/>
      <c r="O6" s="1470"/>
      <c r="P6" s="1470"/>
      <c r="Q6" s="1470"/>
      <c r="R6" s="1470"/>
      <c r="S6" s="1482"/>
      <c r="T6" s="1470"/>
      <c r="U6" s="1470"/>
      <c r="V6" s="1470"/>
      <c r="W6" s="1484"/>
    </row>
    <row r="7" spans="2:24" s="694" customFormat="1" ht="12" customHeight="1">
      <c r="B7" s="697"/>
      <c r="C7" s="1476"/>
      <c r="D7" s="1482"/>
      <c r="E7" s="1470"/>
      <c r="F7" s="1470"/>
      <c r="G7" s="1470"/>
      <c r="H7" s="1470"/>
      <c r="I7" s="1487"/>
      <c r="J7" s="1470"/>
      <c r="K7" s="1470"/>
      <c r="L7" s="1470"/>
      <c r="M7" s="1470"/>
      <c r="N7" s="1482"/>
      <c r="O7" s="1470"/>
      <c r="P7" s="1470"/>
      <c r="Q7" s="1470"/>
      <c r="R7" s="1470"/>
      <c r="S7" s="1482"/>
      <c r="T7" s="1470"/>
      <c r="U7" s="1470"/>
      <c r="V7" s="1470"/>
      <c r="W7" s="1484"/>
    </row>
    <row r="8" spans="2:24" ht="46.5" customHeight="1">
      <c r="B8" s="556" t="s">
        <v>36</v>
      </c>
      <c r="C8" s="698">
        <f>D8+C27</f>
        <v>1376</v>
      </c>
      <c r="D8" s="699">
        <f>SUM(E8:H8)</f>
        <v>705</v>
      </c>
      <c r="E8" s="700">
        <f>IF(J8+O8+T8=0,"-",J8+O8+T8)</f>
        <v>281</v>
      </c>
      <c r="F8" s="700">
        <f>IF(K8+P8+U8=0,"-",K8+P8+U8)</f>
        <v>188</v>
      </c>
      <c r="G8" s="700">
        <f>IF(L8+Q8+V8=0,"-",L8+Q8+V8)</f>
        <v>174</v>
      </c>
      <c r="H8" s="700">
        <f>IF(M8+R8+W8=0,"-",M8+R8+W8)</f>
        <v>62</v>
      </c>
      <c r="I8" s="700">
        <f>IF(SUM(J8:M8)=0,"-",SUM(J8:M8))</f>
        <v>20</v>
      </c>
      <c r="J8" s="700">
        <f>SUM(J9:J21)</f>
        <v>10</v>
      </c>
      <c r="K8" s="700">
        <f>SUM(K9:K21)</f>
        <v>10</v>
      </c>
      <c r="L8" s="700">
        <f>SUM(L9:L21)</f>
        <v>0</v>
      </c>
      <c r="M8" s="700">
        <f>SUM(M9:M21)</f>
        <v>0</v>
      </c>
      <c r="N8" s="700">
        <f>IF(SUM(O8:R8)=0,"-",SUM(O8:R8))</f>
        <v>170</v>
      </c>
      <c r="O8" s="700">
        <f>SUM(O9:O21)</f>
        <v>114</v>
      </c>
      <c r="P8" s="700">
        <f>SUM(P9:P21)</f>
        <v>18</v>
      </c>
      <c r="Q8" s="700">
        <f>SUM(Q9:Q21)</f>
        <v>30</v>
      </c>
      <c r="R8" s="700">
        <f>SUM(R9:R21)</f>
        <v>8</v>
      </c>
      <c r="S8" s="700">
        <f>IF(SUM(T8:W8)=0,"-",SUM(T8:W8))</f>
        <v>515</v>
      </c>
      <c r="T8" s="700">
        <f>SUM(T9:T21)</f>
        <v>157</v>
      </c>
      <c r="U8" s="700">
        <f>SUM(U9:U21)</f>
        <v>160</v>
      </c>
      <c r="V8" s="700">
        <f>SUM(V9:V21)</f>
        <v>144</v>
      </c>
      <c r="W8" s="700">
        <f>SUM(W9:W21)</f>
        <v>54</v>
      </c>
      <c r="X8" s="701"/>
    </row>
    <row r="9" spans="2:24" ht="46.5" customHeight="1">
      <c r="B9" s="556" t="s">
        <v>1370</v>
      </c>
      <c r="C9" s="698">
        <f>D9+C28</f>
        <v>269</v>
      </c>
      <c r="D9" s="699">
        <f t="shared" ref="D9:D21" si="0">SUM(E9:H9)</f>
        <v>233</v>
      </c>
      <c r="E9" s="700">
        <f>IF(J9+O9+T9=0,"-",J9+O9+T9)</f>
        <v>154</v>
      </c>
      <c r="F9" s="700">
        <f t="shared" ref="F9:H21" si="1">IF(K9+P9+U9=0,"-",K9+P9+U9)</f>
        <v>19</v>
      </c>
      <c r="G9" s="700">
        <f t="shared" si="1"/>
        <v>48</v>
      </c>
      <c r="H9" s="700">
        <f t="shared" si="1"/>
        <v>12</v>
      </c>
      <c r="I9" s="700" t="str">
        <f t="shared" ref="I9:I21" si="2">IF(SUM(J9:M9)=0,"-",SUM(J9:M9))</f>
        <v>-</v>
      </c>
      <c r="J9" s="700">
        <v>0</v>
      </c>
      <c r="K9" s="700">
        <v>0</v>
      </c>
      <c r="L9" s="700">
        <v>0</v>
      </c>
      <c r="M9" s="700">
        <v>0</v>
      </c>
      <c r="N9" s="700">
        <f>IF(SUM(O9:R9)=0,"-",SUM(O9:R9))</f>
        <v>161</v>
      </c>
      <c r="O9" s="700">
        <v>113</v>
      </c>
      <c r="P9" s="700">
        <v>15</v>
      </c>
      <c r="Q9" s="700">
        <v>27</v>
      </c>
      <c r="R9" s="700">
        <v>6</v>
      </c>
      <c r="S9" s="700">
        <f>IF(SUM(T9:W9)=0,"-",SUM(T9:W9))</f>
        <v>72</v>
      </c>
      <c r="T9" s="700">
        <v>41</v>
      </c>
      <c r="U9" s="700">
        <v>4</v>
      </c>
      <c r="V9" s="700">
        <v>21</v>
      </c>
      <c r="W9" s="702">
        <v>6</v>
      </c>
    </row>
    <row r="10" spans="2:24" ht="46.5" customHeight="1">
      <c r="B10" s="556" t="s">
        <v>1371</v>
      </c>
      <c r="C10" s="698">
        <f>D10+C29</f>
        <v>198</v>
      </c>
      <c r="D10" s="699">
        <f t="shared" si="0"/>
        <v>78</v>
      </c>
      <c r="E10" s="700">
        <f t="shared" ref="E10:E21" si="3">IF(J10+O10+T10=0,"-",J10+O10+T10)</f>
        <v>32</v>
      </c>
      <c r="F10" s="700">
        <f t="shared" si="1"/>
        <v>46</v>
      </c>
      <c r="G10" s="700" t="str">
        <f t="shared" si="1"/>
        <v>-</v>
      </c>
      <c r="H10" s="700" t="str">
        <f t="shared" si="1"/>
        <v>-</v>
      </c>
      <c r="I10" s="700">
        <f t="shared" si="2"/>
        <v>15</v>
      </c>
      <c r="J10" s="700">
        <v>7</v>
      </c>
      <c r="K10" s="700">
        <v>8</v>
      </c>
      <c r="L10" s="700">
        <v>0</v>
      </c>
      <c r="M10" s="700">
        <v>0</v>
      </c>
      <c r="N10" s="700" t="str">
        <f>IF(SUM(O10:R10)=0,"-",SUM(O10:R10))</f>
        <v>-</v>
      </c>
      <c r="O10" s="700">
        <v>0</v>
      </c>
      <c r="P10" s="700">
        <v>0</v>
      </c>
      <c r="Q10" s="700">
        <v>0</v>
      </c>
      <c r="R10" s="700">
        <v>0</v>
      </c>
      <c r="S10" s="700">
        <f t="shared" ref="S10:S21" si="4">IF(SUM(T10:W10)=0,"-",SUM(T10:W10))</f>
        <v>63</v>
      </c>
      <c r="T10" s="700">
        <v>25</v>
      </c>
      <c r="U10" s="700">
        <v>38</v>
      </c>
      <c r="V10" s="700">
        <v>0</v>
      </c>
      <c r="W10" s="702">
        <v>0</v>
      </c>
    </row>
    <row r="11" spans="2:24" ht="46.5" customHeight="1">
      <c r="B11" s="556" t="s">
        <v>1372</v>
      </c>
      <c r="C11" s="698">
        <f>D11+C30</f>
        <v>64</v>
      </c>
      <c r="D11" s="699">
        <f t="shared" si="0"/>
        <v>36</v>
      </c>
      <c r="E11" s="700">
        <f t="shared" si="3"/>
        <v>14</v>
      </c>
      <c r="F11" s="700">
        <f t="shared" si="1"/>
        <v>20</v>
      </c>
      <c r="G11" s="700">
        <f t="shared" si="1"/>
        <v>2</v>
      </c>
      <c r="H11" s="700" t="str">
        <f t="shared" si="1"/>
        <v>-</v>
      </c>
      <c r="I11" s="700" t="str">
        <f t="shared" si="2"/>
        <v>-</v>
      </c>
      <c r="J11" s="700">
        <v>0</v>
      </c>
      <c r="K11" s="700">
        <v>0</v>
      </c>
      <c r="L11" s="700">
        <v>0</v>
      </c>
      <c r="M11" s="700">
        <v>0</v>
      </c>
      <c r="N11" s="700" t="str">
        <f>IF(SUM(O11:R11)=0,"-",SUM(O11:R11))</f>
        <v>-</v>
      </c>
      <c r="O11" s="700">
        <v>0</v>
      </c>
      <c r="P11" s="700">
        <v>0</v>
      </c>
      <c r="Q11" s="700">
        <v>0</v>
      </c>
      <c r="R11" s="700">
        <v>0</v>
      </c>
      <c r="S11" s="700">
        <f t="shared" si="4"/>
        <v>36</v>
      </c>
      <c r="T11" s="700">
        <v>14</v>
      </c>
      <c r="U11" s="700">
        <v>20</v>
      </c>
      <c r="V11" s="700">
        <v>2</v>
      </c>
      <c r="W11" s="702">
        <v>0</v>
      </c>
    </row>
    <row r="12" spans="2:24" ht="46.5" customHeight="1">
      <c r="B12" s="556" t="s">
        <v>1373</v>
      </c>
      <c r="C12" s="698">
        <f>D12+C32</f>
        <v>178</v>
      </c>
      <c r="D12" s="699">
        <f t="shared" ref="D12" si="5">SUM(E12:H12)</f>
        <v>0</v>
      </c>
      <c r="E12" s="700" t="str">
        <f t="shared" si="3"/>
        <v>-</v>
      </c>
      <c r="F12" s="700" t="str">
        <f t="shared" si="1"/>
        <v>-</v>
      </c>
      <c r="G12" s="700" t="str">
        <f t="shared" si="1"/>
        <v>-</v>
      </c>
      <c r="H12" s="700" t="str">
        <f t="shared" si="1"/>
        <v>-</v>
      </c>
      <c r="I12" s="700" t="str">
        <f t="shared" si="2"/>
        <v>-</v>
      </c>
      <c r="J12" s="700">
        <v>0</v>
      </c>
      <c r="K12" s="700">
        <v>0</v>
      </c>
      <c r="L12" s="700">
        <v>0</v>
      </c>
      <c r="M12" s="700">
        <v>0</v>
      </c>
      <c r="N12" s="700" t="str">
        <f>IF(SUM(O12:R12)=0,"-",SUM(O12:R12))</f>
        <v>-</v>
      </c>
      <c r="O12" s="700">
        <v>0</v>
      </c>
      <c r="P12" s="700">
        <v>0</v>
      </c>
      <c r="Q12" s="700">
        <v>0</v>
      </c>
      <c r="R12" s="700">
        <v>0</v>
      </c>
      <c r="S12" s="700" t="str">
        <f t="shared" si="4"/>
        <v>-</v>
      </c>
      <c r="T12" s="700">
        <v>0</v>
      </c>
      <c r="U12" s="700">
        <v>0</v>
      </c>
      <c r="V12" s="700">
        <v>0</v>
      </c>
      <c r="W12" s="702">
        <v>0</v>
      </c>
    </row>
    <row r="13" spans="2:24" ht="46.5" customHeight="1">
      <c r="B13" s="556" t="s">
        <v>1374</v>
      </c>
      <c r="C13" s="698">
        <f t="shared" ref="C13:C21" si="6">D13+C32</f>
        <v>240</v>
      </c>
      <c r="D13" s="699">
        <f t="shared" si="0"/>
        <v>62</v>
      </c>
      <c r="E13" s="700">
        <f t="shared" si="3"/>
        <v>29</v>
      </c>
      <c r="F13" s="700">
        <f t="shared" si="1"/>
        <v>30</v>
      </c>
      <c r="G13" s="700">
        <f t="shared" si="1"/>
        <v>3</v>
      </c>
      <c r="H13" s="700" t="str">
        <f t="shared" si="1"/>
        <v>-</v>
      </c>
      <c r="I13" s="700" t="str">
        <f t="shared" si="2"/>
        <v>-</v>
      </c>
      <c r="J13" s="700">
        <v>0</v>
      </c>
      <c r="K13" s="700">
        <v>0</v>
      </c>
      <c r="L13" s="700">
        <v>0</v>
      </c>
      <c r="M13" s="700">
        <v>0</v>
      </c>
      <c r="N13" s="700" t="str">
        <f t="shared" ref="N13:N21" si="7">IF(SUM(O13:R13)=0,"-",SUM(O13:R13))</f>
        <v>-</v>
      </c>
      <c r="O13" s="700">
        <v>0</v>
      </c>
      <c r="P13" s="700">
        <v>0</v>
      </c>
      <c r="Q13" s="700">
        <v>0</v>
      </c>
      <c r="R13" s="700">
        <v>0</v>
      </c>
      <c r="S13" s="700">
        <f t="shared" si="4"/>
        <v>62</v>
      </c>
      <c r="T13" s="700">
        <v>29</v>
      </c>
      <c r="U13" s="700">
        <v>30</v>
      </c>
      <c r="V13" s="700">
        <v>3</v>
      </c>
      <c r="W13" s="702">
        <v>0</v>
      </c>
    </row>
    <row r="14" spans="2:24" ht="46.5" customHeight="1">
      <c r="B14" s="556" t="s">
        <v>1375</v>
      </c>
      <c r="C14" s="698">
        <f t="shared" si="6"/>
        <v>466</v>
      </c>
      <c r="D14" s="699">
        <f t="shared" si="0"/>
        <v>250</v>
      </c>
      <c r="E14" s="700">
        <f t="shared" si="3"/>
        <v>39</v>
      </c>
      <c r="F14" s="700">
        <f t="shared" si="1"/>
        <v>59</v>
      </c>
      <c r="G14" s="700">
        <f t="shared" si="1"/>
        <v>107</v>
      </c>
      <c r="H14" s="700">
        <f t="shared" si="1"/>
        <v>45</v>
      </c>
      <c r="I14" s="700" t="str">
        <f t="shared" si="2"/>
        <v>-</v>
      </c>
      <c r="J14" s="700">
        <v>0</v>
      </c>
      <c r="K14" s="700">
        <v>0</v>
      </c>
      <c r="L14" s="700">
        <v>0</v>
      </c>
      <c r="M14" s="700">
        <v>0</v>
      </c>
      <c r="N14" s="700">
        <f t="shared" si="7"/>
        <v>8</v>
      </c>
      <c r="O14" s="700">
        <v>1</v>
      </c>
      <c r="P14" s="700">
        <v>3</v>
      </c>
      <c r="Q14" s="700">
        <v>2</v>
      </c>
      <c r="R14" s="700">
        <v>2</v>
      </c>
      <c r="S14" s="700">
        <f t="shared" si="4"/>
        <v>242</v>
      </c>
      <c r="T14" s="700">
        <v>38</v>
      </c>
      <c r="U14" s="700">
        <v>56</v>
      </c>
      <c r="V14" s="700">
        <v>105</v>
      </c>
      <c r="W14" s="702">
        <v>43</v>
      </c>
    </row>
    <row r="15" spans="2:24" ht="46.5" customHeight="1">
      <c r="B15" s="556" t="s">
        <v>1376</v>
      </c>
      <c r="C15" s="698">
        <f t="shared" si="6"/>
        <v>63</v>
      </c>
      <c r="D15" s="699">
        <f t="shared" si="0"/>
        <v>15</v>
      </c>
      <c r="E15" s="700">
        <f t="shared" si="3"/>
        <v>4</v>
      </c>
      <c r="F15" s="700">
        <f t="shared" si="1"/>
        <v>8</v>
      </c>
      <c r="G15" s="700">
        <f t="shared" si="1"/>
        <v>3</v>
      </c>
      <c r="H15" s="700" t="str">
        <f t="shared" si="1"/>
        <v>-</v>
      </c>
      <c r="I15" s="700" t="str">
        <f t="shared" si="2"/>
        <v>-</v>
      </c>
      <c r="J15" s="700">
        <v>0</v>
      </c>
      <c r="K15" s="700">
        <v>0</v>
      </c>
      <c r="L15" s="700">
        <v>0</v>
      </c>
      <c r="M15" s="700">
        <v>0</v>
      </c>
      <c r="N15" s="700" t="str">
        <f t="shared" si="7"/>
        <v>-</v>
      </c>
      <c r="O15" s="700">
        <v>0</v>
      </c>
      <c r="P15" s="700">
        <v>0</v>
      </c>
      <c r="Q15" s="700">
        <v>0</v>
      </c>
      <c r="R15" s="700">
        <v>0</v>
      </c>
      <c r="S15" s="700">
        <f t="shared" si="4"/>
        <v>15</v>
      </c>
      <c r="T15" s="700">
        <v>4</v>
      </c>
      <c r="U15" s="700">
        <v>8</v>
      </c>
      <c r="V15" s="700">
        <v>3</v>
      </c>
      <c r="W15" s="702">
        <v>0</v>
      </c>
    </row>
    <row r="16" spans="2:24" ht="46.5" customHeight="1">
      <c r="B16" s="556" t="s">
        <v>1377</v>
      </c>
      <c r="C16" s="698">
        <f t="shared" si="6"/>
        <v>33</v>
      </c>
      <c r="D16" s="699">
        <f t="shared" si="0"/>
        <v>20</v>
      </c>
      <c r="E16" s="700">
        <f t="shared" si="3"/>
        <v>6</v>
      </c>
      <c r="F16" s="700">
        <f t="shared" si="1"/>
        <v>2</v>
      </c>
      <c r="G16" s="700">
        <f t="shared" si="1"/>
        <v>8</v>
      </c>
      <c r="H16" s="700">
        <f t="shared" si="1"/>
        <v>4</v>
      </c>
      <c r="I16" s="700">
        <f t="shared" si="2"/>
        <v>3</v>
      </c>
      <c r="J16" s="700">
        <v>2</v>
      </c>
      <c r="K16" s="700">
        <v>1</v>
      </c>
      <c r="L16" s="700">
        <v>0</v>
      </c>
      <c r="M16" s="700">
        <v>0</v>
      </c>
      <c r="N16" s="700">
        <f t="shared" si="7"/>
        <v>1</v>
      </c>
      <c r="O16" s="700">
        <v>0</v>
      </c>
      <c r="P16" s="700">
        <v>0</v>
      </c>
      <c r="Q16" s="700">
        <v>1</v>
      </c>
      <c r="R16" s="700">
        <v>0</v>
      </c>
      <c r="S16" s="700">
        <f t="shared" si="4"/>
        <v>16</v>
      </c>
      <c r="T16" s="700">
        <v>4</v>
      </c>
      <c r="U16" s="700">
        <v>1</v>
      </c>
      <c r="V16" s="700">
        <v>7</v>
      </c>
      <c r="W16" s="702">
        <v>4</v>
      </c>
    </row>
    <row r="17" spans="2:23" ht="46.5" customHeight="1">
      <c r="B17" s="556" t="s">
        <v>1378</v>
      </c>
      <c r="C17" s="698">
        <f t="shared" si="6"/>
        <v>32</v>
      </c>
      <c r="D17" s="699">
        <f t="shared" si="0"/>
        <v>6</v>
      </c>
      <c r="E17" s="700">
        <f t="shared" si="3"/>
        <v>1</v>
      </c>
      <c r="F17" s="700">
        <f t="shared" si="1"/>
        <v>1</v>
      </c>
      <c r="G17" s="700">
        <f t="shared" si="1"/>
        <v>3</v>
      </c>
      <c r="H17" s="700">
        <f t="shared" si="1"/>
        <v>1</v>
      </c>
      <c r="I17" s="700" t="str">
        <f t="shared" si="2"/>
        <v>-</v>
      </c>
      <c r="J17" s="700">
        <v>0</v>
      </c>
      <c r="K17" s="700">
        <v>0</v>
      </c>
      <c r="L17" s="700">
        <v>0</v>
      </c>
      <c r="M17" s="700">
        <v>0</v>
      </c>
      <c r="N17" s="700" t="str">
        <f t="shared" si="7"/>
        <v>-</v>
      </c>
      <c r="O17" s="700">
        <v>0</v>
      </c>
      <c r="P17" s="700">
        <v>0</v>
      </c>
      <c r="Q17" s="700">
        <v>0</v>
      </c>
      <c r="R17" s="700">
        <v>0</v>
      </c>
      <c r="S17" s="700">
        <f t="shared" si="4"/>
        <v>6</v>
      </c>
      <c r="T17" s="700">
        <v>1</v>
      </c>
      <c r="U17" s="700">
        <v>1</v>
      </c>
      <c r="V17" s="703">
        <v>3</v>
      </c>
      <c r="W17" s="704">
        <v>1</v>
      </c>
    </row>
    <row r="18" spans="2:23" ht="46.5" customHeight="1">
      <c r="B18" s="556" t="s">
        <v>1379</v>
      </c>
      <c r="C18" s="698">
        <f t="shared" si="6"/>
        <v>2</v>
      </c>
      <c r="D18" s="699">
        <f t="shared" si="0"/>
        <v>1</v>
      </c>
      <c r="E18" s="700">
        <f t="shared" si="3"/>
        <v>1</v>
      </c>
      <c r="F18" s="700" t="str">
        <f t="shared" si="1"/>
        <v>-</v>
      </c>
      <c r="G18" s="700" t="str">
        <f t="shared" si="1"/>
        <v>-</v>
      </c>
      <c r="H18" s="700" t="str">
        <f t="shared" si="1"/>
        <v>-</v>
      </c>
      <c r="I18" s="700">
        <f t="shared" si="2"/>
        <v>1</v>
      </c>
      <c r="J18" s="700">
        <v>1</v>
      </c>
      <c r="K18" s="700">
        <v>0</v>
      </c>
      <c r="L18" s="700">
        <v>0</v>
      </c>
      <c r="M18" s="700">
        <v>0</v>
      </c>
      <c r="N18" s="700" t="str">
        <f t="shared" si="7"/>
        <v>-</v>
      </c>
      <c r="O18" s="700">
        <v>0</v>
      </c>
      <c r="P18" s="700">
        <v>0</v>
      </c>
      <c r="Q18" s="700">
        <v>0</v>
      </c>
      <c r="R18" s="700">
        <v>0</v>
      </c>
      <c r="S18" s="700" t="str">
        <f t="shared" si="4"/>
        <v>-</v>
      </c>
      <c r="T18" s="700">
        <v>0</v>
      </c>
      <c r="U18" s="700">
        <v>0</v>
      </c>
      <c r="V18" s="700">
        <v>0</v>
      </c>
      <c r="W18" s="702">
        <v>0</v>
      </c>
    </row>
    <row r="19" spans="2:23" ht="46.5" customHeight="1">
      <c r="B19" s="556" t="s">
        <v>1380</v>
      </c>
      <c r="C19" s="698">
        <f t="shared" si="6"/>
        <v>2</v>
      </c>
      <c r="D19" s="699">
        <f t="shared" si="0"/>
        <v>1</v>
      </c>
      <c r="E19" s="700">
        <f t="shared" si="3"/>
        <v>1</v>
      </c>
      <c r="F19" s="700" t="str">
        <f t="shared" si="1"/>
        <v>-</v>
      </c>
      <c r="G19" s="700" t="str">
        <f t="shared" si="1"/>
        <v>-</v>
      </c>
      <c r="H19" s="700" t="str">
        <f t="shared" si="1"/>
        <v>-</v>
      </c>
      <c r="I19" s="700" t="str">
        <f t="shared" si="2"/>
        <v>-</v>
      </c>
      <c r="J19" s="700">
        <v>0</v>
      </c>
      <c r="K19" s="700">
        <v>0</v>
      </c>
      <c r="L19" s="700">
        <v>0</v>
      </c>
      <c r="M19" s="700">
        <v>0</v>
      </c>
      <c r="N19" s="700" t="str">
        <f t="shared" si="7"/>
        <v>-</v>
      </c>
      <c r="O19" s="700">
        <v>0</v>
      </c>
      <c r="P19" s="700">
        <v>0</v>
      </c>
      <c r="Q19" s="700">
        <v>0</v>
      </c>
      <c r="R19" s="700">
        <v>0</v>
      </c>
      <c r="S19" s="700">
        <f t="shared" si="4"/>
        <v>1</v>
      </c>
      <c r="T19" s="700">
        <v>1</v>
      </c>
      <c r="U19" s="700">
        <v>0</v>
      </c>
      <c r="V19" s="700">
        <v>0</v>
      </c>
      <c r="W19" s="702">
        <v>0</v>
      </c>
    </row>
    <row r="20" spans="2:23" ht="46.5" customHeight="1">
      <c r="B20" s="556" t="s">
        <v>1381</v>
      </c>
      <c r="C20" s="698">
        <f t="shared" si="6"/>
        <v>2</v>
      </c>
      <c r="D20" s="699">
        <f t="shared" si="0"/>
        <v>2</v>
      </c>
      <c r="E20" s="700" t="str">
        <f t="shared" si="3"/>
        <v>-</v>
      </c>
      <c r="F20" s="700">
        <f t="shared" si="1"/>
        <v>2</v>
      </c>
      <c r="G20" s="700" t="str">
        <f t="shared" si="1"/>
        <v>-</v>
      </c>
      <c r="H20" s="700" t="str">
        <f t="shared" si="1"/>
        <v>-</v>
      </c>
      <c r="I20" s="700">
        <f t="shared" si="2"/>
        <v>1</v>
      </c>
      <c r="J20" s="700">
        <v>0</v>
      </c>
      <c r="K20" s="700">
        <v>1</v>
      </c>
      <c r="L20" s="700">
        <v>0</v>
      </c>
      <c r="M20" s="700">
        <v>0</v>
      </c>
      <c r="N20" s="700" t="str">
        <f t="shared" si="7"/>
        <v>-</v>
      </c>
      <c r="O20" s="700">
        <v>0</v>
      </c>
      <c r="P20" s="700">
        <v>0</v>
      </c>
      <c r="Q20" s="700">
        <v>0</v>
      </c>
      <c r="R20" s="700">
        <v>0</v>
      </c>
      <c r="S20" s="700">
        <f t="shared" si="4"/>
        <v>1</v>
      </c>
      <c r="T20" s="700">
        <v>0</v>
      </c>
      <c r="U20" s="700">
        <v>1</v>
      </c>
      <c r="V20" s="700">
        <v>0</v>
      </c>
      <c r="W20" s="702">
        <v>0</v>
      </c>
    </row>
    <row r="21" spans="2:23" ht="46.5" customHeight="1" thickBot="1">
      <c r="B21" s="705" t="s">
        <v>643</v>
      </c>
      <c r="C21" s="706">
        <f t="shared" si="6"/>
        <v>4</v>
      </c>
      <c r="D21" s="707">
        <f t="shared" si="0"/>
        <v>1</v>
      </c>
      <c r="E21" s="708" t="str">
        <f t="shared" si="3"/>
        <v>-</v>
      </c>
      <c r="F21" s="708">
        <f t="shared" si="1"/>
        <v>1</v>
      </c>
      <c r="G21" s="708" t="str">
        <f t="shared" si="1"/>
        <v>-</v>
      </c>
      <c r="H21" s="708" t="str">
        <f t="shared" si="1"/>
        <v>-</v>
      </c>
      <c r="I21" s="708" t="str">
        <f t="shared" si="2"/>
        <v>-</v>
      </c>
      <c r="J21" s="708">
        <v>0</v>
      </c>
      <c r="K21" s="708">
        <v>0</v>
      </c>
      <c r="L21" s="708">
        <v>0</v>
      </c>
      <c r="M21" s="708">
        <v>0</v>
      </c>
      <c r="N21" s="708" t="str">
        <f t="shared" si="7"/>
        <v>-</v>
      </c>
      <c r="O21" s="708">
        <v>0</v>
      </c>
      <c r="P21" s="708">
        <v>0</v>
      </c>
      <c r="Q21" s="708">
        <v>0</v>
      </c>
      <c r="R21" s="708">
        <v>0</v>
      </c>
      <c r="S21" s="708">
        <f t="shared" si="4"/>
        <v>1</v>
      </c>
      <c r="T21" s="708">
        <v>0</v>
      </c>
      <c r="U21" s="708">
        <v>1</v>
      </c>
      <c r="V21" s="708">
        <v>0</v>
      </c>
      <c r="W21" s="709">
        <v>0</v>
      </c>
    </row>
    <row r="22" spans="2:23" ht="18" customHeight="1" thickBot="1">
      <c r="C22" s="553"/>
      <c r="D22" s="553"/>
      <c r="E22" s="553"/>
      <c r="F22" s="553"/>
      <c r="G22" s="553"/>
      <c r="H22" s="553"/>
      <c r="I22" s="553"/>
      <c r="J22" s="553"/>
      <c r="K22" s="553"/>
      <c r="L22" s="553"/>
      <c r="M22" s="553"/>
      <c r="N22" s="553"/>
      <c r="O22" s="553"/>
      <c r="P22" s="553"/>
      <c r="Q22" s="553"/>
      <c r="R22" s="553"/>
      <c r="S22" s="553"/>
      <c r="T22" s="553"/>
      <c r="U22" s="553"/>
      <c r="V22" s="553"/>
      <c r="W22" s="553"/>
    </row>
    <row r="23" spans="2:23" s="694" customFormat="1" ht="26.25" customHeight="1">
      <c r="B23" s="522"/>
      <c r="C23" s="1485" t="s">
        <v>1382</v>
      </c>
      <c r="D23" s="1485"/>
      <c r="E23" s="1485"/>
      <c r="F23" s="1485"/>
      <c r="G23" s="1486"/>
    </row>
    <row r="24" spans="2:23" s="694" customFormat="1" ht="22.5" customHeight="1">
      <c r="B24" s="524"/>
      <c r="C24" s="1483" t="s">
        <v>1365</v>
      </c>
      <c r="D24" s="1470" t="s">
        <v>1366</v>
      </c>
      <c r="E24" s="1470" t="s">
        <v>1367</v>
      </c>
      <c r="F24" s="1470" t="s">
        <v>1383</v>
      </c>
      <c r="G24" s="1484" t="s">
        <v>1384</v>
      </c>
    </row>
    <row r="25" spans="2:23" s="694" customFormat="1" ht="18" customHeight="1">
      <c r="B25" s="524"/>
      <c r="C25" s="1483"/>
      <c r="D25" s="1470"/>
      <c r="E25" s="1470"/>
      <c r="F25" s="1470"/>
      <c r="G25" s="1484"/>
    </row>
    <row r="26" spans="2:23" s="694" customFormat="1" ht="68.25" customHeight="1">
      <c r="B26" s="527"/>
      <c r="C26" s="1483"/>
      <c r="D26" s="1470"/>
      <c r="E26" s="1470"/>
      <c r="F26" s="1470"/>
      <c r="G26" s="1484"/>
    </row>
    <row r="27" spans="2:23" ht="46.5" customHeight="1">
      <c r="B27" s="556" t="s">
        <v>36</v>
      </c>
      <c r="C27" s="700">
        <f>IF(SUM(D27:G27)=0,"-",SUM(D27:G27))</f>
        <v>671</v>
      </c>
      <c r="D27" s="700">
        <f>SUM(D28:D40)</f>
        <v>192</v>
      </c>
      <c r="E27" s="700">
        <f>SUM(E28:E40)</f>
        <v>143</v>
      </c>
      <c r="F27" s="700">
        <f>SUM(F28:F40)</f>
        <v>152</v>
      </c>
      <c r="G27" s="700">
        <f>SUM(G28:G40)</f>
        <v>184</v>
      </c>
      <c r="H27" s="701"/>
      <c r="J27" s="710"/>
      <c r="K27" s="710"/>
      <c r="L27" s="710"/>
      <c r="M27" s="710"/>
    </row>
    <row r="28" spans="2:23" ht="46.5" customHeight="1">
      <c r="B28" s="556" t="s">
        <v>1370</v>
      </c>
      <c r="C28" s="700">
        <f t="shared" ref="C28:C40" si="8">IF(SUM(D28:G28)=0,"-",SUM(D28:G28))</f>
        <v>36</v>
      </c>
      <c r="D28" s="700">
        <v>13</v>
      </c>
      <c r="E28" s="700">
        <v>0</v>
      </c>
      <c r="F28" s="700">
        <v>7</v>
      </c>
      <c r="G28" s="702">
        <v>16</v>
      </c>
      <c r="H28" s="520"/>
      <c r="I28" s="520"/>
      <c r="J28" s="520"/>
      <c r="K28" s="520"/>
      <c r="L28" s="520"/>
      <c r="M28" s="520"/>
      <c r="N28" s="520"/>
      <c r="O28" s="520"/>
      <c r="P28" s="520"/>
      <c r="Q28" s="520"/>
      <c r="R28" s="520"/>
      <c r="S28" s="521"/>
      <c r="U28" s="520"/>
      <c r="V28" s="1488"/>
      <c r="W28" s="1488"/>
    </row>
    <row r="29" spans="2:23" ht="46.5" customHeight="1">
      <c r="B29" s="556" t="s">
        <v>1371</v>
      </c>
      <c r="C29" s="700">
        <f t="shared" si="8"/>
        <v>120</v>
      </c>
      <c r="D29" s="700">
        <v>47</v>
      </c>
      <c r="E29" s="700">
        <v>51</v>
      </c>
      <c r="F29" s="700">
        <v>11</v>
      </c>
      <c r="G29" s="702">
        <v>11</v>
      </c>
      <c r="H29" s="711"/>
      <c r="I29" s="712"/>
      <c r="J29" s="712"/>
      <c r="K29" s="712"/>
      <c r="L29" s="712"/>
      <c r="M29" s="712"/>
      <c r="N29" s="712"/>
      <c r="O29" s="712"/>
      <c r="P29" s="712"/>
      <c r="Q29" s="712"/>
      <c r="R29" s="712"/>
      <c r="S29" s="713"/>
      <c r="T29" s="713"/>
      <c r="U29" s="1489"/>
      <c r="V29" s="1489"/>
      <c r="W29" s="1489"/>
    </row>
    <row r="30" spans="2:23" ht="46.5" customHeight="1">
      <c r="B30" s="556" t="s">
        <v>1372</v>
      </c>
      <c r="C30" s="700">
        <f t="shared" si="8"/>
        <v>28</v>
      </c>
      <c r="D30" s="700">
        <v>12</v>
      </c>
      <c r="E30" s="700">
        <v>11</v>
      </c>
      <c r="F30" s="700">
        <v>4</v>
      </c>
      <c r="G30" s="702">
        <v>1</v>
      </c>
      <c r="H30" s="711"/>
      <c r="I30" s="712"/>
      <c r="J30" s="712"/>
      <c r="K30" s="712"/>
      <c r="L30" s="712"/>
      <c r="M30" s="712"/>
      <c r="N30" s="712"/>
      <c r="O30" s="712"/>
      <c r="P30" s="712"/>
      <c r="Q30" s="712"/>
      <c r="R30" s="712"/>
      <c r="S30" s="711"/>
      <c r="T30" s="711"/>
      <c r="U30" s="1490"/>
      <c r="V30" s="1490"/>
      <c r="W30" s="1490"/>
    </row>
    <row r="31" spans="2:23" ht="46.5" customHeight="1">
      <c r="B31" s="556" t="s">
        <v>1373</v>
      </c>
      <c r="C31" s="700">
        <f t="shared" si="8"/>
        <v>1</v>
      </c>
      <c r="D31" s="700">
        <v>0</v>
      </c>
      <c r="E31" s="700">
        <v>1</v>
      </c>
      <c r="F31" s="700">
        <v>0</v>
      </c>
      <c r="G31" s="702">
        <v>0</v>
      </c>
      <c r="H31" s="711"/>
      <c r="I31" s="712"/>
      <c r="J31" s="712"/>
      <c r="K31" s="712"/>
      <c r="L31" s="712"/>
      <c r="M31" s="712"/>
      <c r="N31" s="712"/>
      <c r="O31" s="712"/>
      <c r="P31" s="712"/>
      <c r="Q31" s="712"/>
      <c r="R31" s="712"/>
      <c r="S31" s="711"/>
      <c r="T31" s="711"/>
      <c r="U31" s="712"/>
      <c r="V31" s="712"/>
      <c r="W31" s="712"/>
    </row>
    <row r="32" spans="2:23" ht="46.5" customHeight="1">
      <c r="B32" s="556" t="s">
        <v>1374</v>
      </c>
      <c r="C32" s="700">
        <f t="shared" si="8"/>
        <v>178</v>
      </c>
      <c r="D32" s="700">
        <v>65</v>
      </c>
      <c r="E32" s="700">
        <v>55</v>
      </c>
      <c r="F32" s="700">
        <v>41</v>
      </c>
      <c r="G32" s="702">
        <v>17</v>
      </c>
      <c r="H32" s="714"/>
      <c r="I32" s="715"/>
      <c r="J32" s="715"/>
      <c r="K32" s="715"/>
      <c r="L32" s="715"/>
      <c r="M32" s="715"/>
      <c r="N32" s="715"/>
      <c r="O32" s="715"/>
      <c r="P32" s="715"/>
      <c r="Q32" s="715"/>
      <c r="R32" s="715"/>
      <c r="S32" s="716"/>
      <c r="T32" s="717"/>
      <c r="U32" s="1491"/>
      <c r="V32" s="1491"/>
      <c r="W32" s="1492"/>
    </row>
    <row r="33" spans="2:23" ht="46.5" customHeight="1">
      <c r="B33" s="556" t="s">
        <v>1375</v>
      </c>
      <c r="C33" s="700">
        <f t="shared" si="8"/>
        <v>216</v>
      </c>
      <c r="D33" s="700">
        <v>30</v>
      </c>
      <c r="E33" s="700">
        <v>18</v>
      </c>
      <c r="F33" s="700">
        <v>70</v>
      </c>
      <c r="G33" s="702">
        <v>98</v>
      </c>
      <c r="H33" s="714"/>
      <c r="I33" s="715"/>
      <c r="J33" s="715"/>
      <c r="K33" s="715"/>
      <c r="L33" s="715"/>
      <c r="M33" s="715"/>
      <c r="N33" s="715"/>
      <c r="O33" s="715"/>
      <c r="P33" s="715"/>
      <c r="Q33" s="715"/>
      <c r="R33" s="715"/>
      <c r="S33" s="717"/>
      <c r="T33" s="717"/>
      <c r="U33" s="1492"/>
      <c r="V33" s="1492"/>
      <c r="W33" s="1492"/>
    </row>
    <row r="34" spans="2:23" ht="46.5" customHeight="1">
      <c r="B34" s="556" t="s">
        <v>1376</v>
      </c>
      <c r="C34" s="700">
        <f t="shared" si="8"/>
        <v>48</v>
      </c>
      <c r="D34" s="700">
        <v>18</v>
      </c>
      <c r="E34" s="700">
        <v>5</v>
      </c>
      <c r="F34" s="700">
        <v>13</v>
      </c>
      <c r="G34" s="702">
        <v>12</v>
      </c>
      <c r="H34" s="714"/>
      <c r="I34" s="715"/>
      <c r="J34" s="715"/>
      <c r="K34" s="715"/>
      <c r="L34" s="715"/>
      <c r="M34" s="715"/>
      <c r="N34" s="715"/>
      <c r="O34" s="715"/>
      <c r="P34" s="715"/>
      <c r="Q34" s="715"/>
      <c r="R34" s="715"/>
      <c r="S34" s="717"/>
      <c r="T34" s="717"/>
      <c r="U34" s="1492"/>
      <c r="V34" s="1492"/>
      <c r="W34" s="1492"/>
    </row>
    <row r="35" spans="2:23" ht="46.5" customHeight="1">
      <c r="B35" s="556" t="s">
        <v>1377</v>
      </c>
      <c r="C35" s="700">
        <f t="shared" si="8"/>
        <v>13</v>
      </c>
      <c r="D35" s="700">
        <v>0</v>
      </c>
      <c r="E35" s="700">
        <v>1</v>
      </c>
      <c r="F35" s="700">
        <v>3</v>
      </c>
      <c r="G35" s="702">
        <v>9</v>
      </c>
      <c r="H35" s="714"/>
      <c r="I35" s="715"/>
      <c r="J35" s="715"/>
      <c r="K35" s="715"/>
      <c r="L35" s="715"/>
      <c r="M35" s="715"/>
      <c r="N35" s="715"/>
      <c r="O35" s="715"/>
      <c r="P35" s="715"/>
      <c r="Q35" s="715"/>
      <c r="R35" s="715"/>
      <c r="S35" s="717"/>
      <c r="T35" s="717"/>
      <c r="U35" s="1492"/>
      <c r="V35" s="1492"/>
      <c r="W35" s="1492"/>
    </row>
    <row r="36" spans="2:23" ht="46.5" customHeight="1">
      <c r="B36" s="556" t="s">
        <v>1378</v>
      </c>
      <c r="C36" s="700">
        <f t="shared" si="8"/>
        <v>26</v>
      </c>
      <c r="D36" s="700">
        <v>6</v>
      </c>
      <c r="E36" s="700">
        <v>1</v>
      </c>
      <c r="F36" s="700">
        <v>3</v>
      </c>
      <c r="G36" s="702">
        <v>16</v>
      </c>
    </row>
    <row r="37" spans="2:23" ht="46.5" customHeight="1">
      <c r="B37" s="556" t="s">
        <v>1379</v>
      </c>
      <c r="C37" s="700">
        <f t="shared" si="8"/>
        <v>1</v>
      </c>
      <c r="D37" s="700">
        <v>0</v>
      </c>
      <c r="E37" s="700">
        <v>0</v>
      </c>
      <c r="F37" s="700">
        <v>0</v>
      </c>
      <c r="G37" s="702">
        <v>1</v>
      </c>
    </row>
    <row r="38" spans="2:23" ht="46.5" customHeight="1">
      <c r="B38" s="556" t="s">
        <v>1380</v>
      </c>
      <c r="C38" s="700">
        <f t="shared" si="8"/>
        <v>1</v>
      </c>
      <c r="D38" s="700">
        <v>1</v>
      </c>
      <c r="E38" s="700">
        <v>0</v>
      </c>
      <c r="F38" s="700">
        <v>0</v>
      </c>
      <c r="G38" s="702">
        <v>0</v>
      </c>
    </row>
    <row r="39" spans="2:23" ht="46.5" customHeight="1">
      <c r="B39" s="556" t="s">
        <v>1381</v>
      </c>
      <c r="C39" s="700" t="str">
        <f>IF(SUM(D39:G39)=0,"-",SUM(D39:G39))</f>
        <v>-</v>
      </c>
      <c r="D39" s="700">
        <v>0</v>
      </c>
      <c r="E39" s="700">
        <v>0</v>
      </c>
      <c r="F39" s="700">
        <v>0</v>
      </c>
      <c r="G39" s="702">
        <v>0</v>
      </c>
    </row>
    <row r="40" spans="2:23" ht="46.5" customHeight="1" thickBot="1">
      <c r="B40" s="705" t="s">
        <v>643</v>
      </c>
      <c r="C40" s="718">
        <f t="shared" si="8"/>
        <v>3</v>
      </c>
      <c r="D40" s="708">
        <v>0</v>
      </c>
      <c r="E40" s="708">
        <v>0</v>
      </c>
      <c r="F40" s="708">
        <v>0</v>
      </c>
      <c r="G40" s="709">
        <v>3</v>
      </c>
    </row>
    <row r="41" spans="2:23" ht="22.5" customHeight="1">
      <c r="B41" s="719" t="s">
        <v>1385</v>
      </c>
    </row>
    <row r="42" spans="2:23" ht="22.5" customHeight="1">
      <c r="B42" s="719" t="s">
        <v>1386</v>
      </c>
    </row>
    <row r="43" spans="2:23" ht="22.5" customHeight="1">
      <c r="B43" s="720" t="s">
        <v>9</v>
      </c>
    </row>
    <row r="44" spans="2:23" ht="30.75" customHeight="1">
      <c r="B44" s="674"/>
    </row>
    <row r="45" spans="2:23" ht="30.75" customHeight="1">
      <c r="B45" s="674"/>
    </row>
    <row r="46" spans="2:23" ht="30.75" customHeight="1">
      <c r="B46" s="674"/>
    </row>
    <row r="47" spans="2:23" ht="30.75" customHeight="1"/>
    <row r="48" spans="2:23" ht="27.75" customHeight="1">
      <c r="B48" s="688" t="s">
        <v>1387</v>
      </c>
      <c r="C48" s="719"/>
      <c r="D48" s="719"/>
      <c r="E48" s="719"/>
      <c r="F48" s="719"/>
      <c r="G48" s="719"/>
      <c r="H48" s="719"/>
      <c r="I48" s="719"/>
      <c r="J48" s="719"/>
      <c r="K48" s="719"/>
      <c r="L48" s="719"/>
      <c r="M48" s="719"/>
      <c r="N48" s="719"/>
      <c r="O48" s="719"/>
      <c r="P48" s="719"/>
      <c r="Q48" s="719"/>
      <c r="R48" s="719"/>
      <c r="S48" s="719"/>
      <c r="T48" s="719"/>
      <c r="U48" s="719"/>
    </row>
    <row r="49" spans="2:23" ht="31.5" customHeight="1" thickBot="1">
      <c r="B49" s="719"/>
      <c r="C49" s="721"/>
      <c r="D49" s="721"/>
      <c r="E49" s="721"/>
      <c r="F49" s="719"/>
      <c r="G49" s="722"/>
      <c r="H49" s="721"/>
      <c r="I49" s="721"/>
      <c r="J49" s="721"/>
      <c r="K49" s="721"/>
      <c r="L49" s="721"/>
      <c r="M49" s="721"/>
      <c r="N49" s="721"/>
      <c r="O49" s="721"/>
      <c r="P49" s="1471" t="s">
        <v>881</v>
      </c>
      <c r="Q49" s="1471"/>
      <c r="R49" s="1471"/>
      <c r="S49" s="1471"/>
      <c r="T49" s="1471"/>
      <c r="U49" s="1471"/>
      <c r="V49" s="1488"/>
      <c r="W49" s="1488"/>
    </row>
    <row r="50" spans="2:23" ht="24" customHeight="1">
      <c r="B50" s="1493"/>
      <c r="C50" s="1485" t="s">
        <v>1388</v>
      </c>
      <c r="D50" s="1486"/>
      <c r="E50" s="1496"/>
      <c r="F50" s="1496"/>
      <c r="G50" s="1497"/>
      <c r="H50" s="1497"/>
      <c r="I50" s="719"/>
      <c r="J50" s="1498"/>
      <c r="K50" s="1499"/>
      <c r="L50" s="1502" t="s">
        <v>1388</v>
      </c>
      <c r="M50" s="1499"/>
      <c r="N50" s="1502" t="s">
        <v>1389</v>
      </c>
      <c r="O50" s="1499"/>
      <c r="P50" s="1502" t="s">
        <v>1390</v>
      </c>
      <c r="Q50" s="1499"/>
      <c r="R50" s="1502" t="s">
        <v>1391</v>
      </c>
      <c r="S50" s="1499"/>
      <c r="T50" s="1502" t="s">
        <v>1392</v>
      </c>
      <c r="U50" s="1513"/>
    </row>
    <row r="51" spans="2:23" ht="52.5" customHeight="1">
      <c r="B51" s="1494"/>
      <c r="C51" s="1478"/>
      <c r="D51" s="1495"/>
      <c r="E51" s="1496"/>
      <c r="F51" s="1496"/>
      <c r="G51" s="1497"/>
      <c r="H51" s="1497"/>
      <c r="I51" s="719"/>
      <c r="J51" s="1500"/>
      <c r="K51" s="1501"/>
      <c r="L51" s="1503"/>
      <c r="M51" s="1501"/>
      <c r="N51" s="1503"/>
      <c r="O51" s="1501"/>
      <c r="P51" s="1503"/>
      <c r="Q51" s="1501"/>
      <c r="R51" s="1503"/>
      <c r="S51" s="1501"/>
      <c r="T51" s="1503"/>
      <c r="U51" s="1514"/>
    </row>
    <row r="52" spans="2:23" ht="23.25" customHeight="1">
      <c r="B52" s="1515" t="s">
        <v>1393</v>
      </c>
      <c r="C52" s="1518">
        <v>415</v>
      </c>
      <c r="D52" s="1519"/>
      <c r="E52" s="1522"/>
      <c r="F52" s="1522"/>
      <c r="G52" s="1523"/>
      <c r="H52" s="1523"/>
      <c r="I52" s="719"/>
      <c r="J52" s="1524" t="s">
        <v>1394</v>
      </c>
      <c r="K52" s="1525"/>
      <c r="L52" s="1530">
        <f>SUM(N52:U55)</f>
        <v>374</v>
      </c>
      <c r="M52" s="1531"/>
      <c r="N52" s="1536">
        <v>164</v>
      </c>
      <c r="O52" s="1537"/>
      <c r="P52" s="1504">
        <v>0</v>
      </c>
      <c r="Q52" s="1505"/>
      <c r="R52" s="1504">
        <v>210</v>
      </c>
      <c r="S52" s="1505"/>
      <c r="T52" s="1504">
        <v>0</v>
      </c>
      <c r="U52" s="1510"/>
    </row>
    <row r="53" spans="2:23" ht="23.25" customHeight="1">
      <c r="B53" s="1516"/>
      <c r="C53" s="1518"/>
      <c r="D53" s="1519"/>
      <c r="E53" s="1522"/>
      <c r="F53" s="1522"/>
      <c r="G53" s="1523"/>
      <c r="H53" s="1523"/>
      <c r="I53" s="719"/>
      <c r="J53" s="1526"/>
      <c r="K53" s="1527"/>
      <c r="L53" s="1532"/>
      <c r="M53" s="1533"/>
      <c r="N53" s="1538"/>
      <c r="O53" s="1539"/>
      <c r="P53" s="1506"/>
      <c r="Q53" s="1507"/>
      <c r="R53" s="1506"/>
      <c r="S53" s="1507"/>
      <c r="T53" s="1506"/>
      <c r="U53" s="1511"/>
    </row>
    <row r="54" spans="2:23" ht="23.25" customHeight="1">
      <c r="B54" s="1516"/>
      <c r="C54" s="1518"/>
      <c r="D54" s="1519"/>
      <c r="E54" s="1522"/>
      <c r="F54" s="1522"/>
      <c r="G54" s="1523"/>
      <c r="H54" s="1523"/>
      <c r="I54" s="719"/>
      <c r="J54" s="1526"/>
      <c r="K54" s="1527"/>
      <c r="L54" s="1532"/>
      <c r="M54" s="1533"/>
      <c r="N54" s="1538"/>
      <c r="O54" s="1539"/>
      <c r="P54" s="1506"/>
      <c r="Q54" s="1507"/>
      <c r="R54" s="1506"/>
      <c r="S54" s="1507"/>
      <c r="T54" s="1506"/>
      <c r="U54" s="1511"/>
    </row>
    <row r="55" spans="2:23" ht="23.25" customHeight="1" thickBot="1">
      <c r="B55" s="1517"/>
      <c r="C55" s="1520"/>
      <c r="D55" s="1521"/>
      <c r="E55" s="1522"/>
      <c r="F55" s="1522"/>
      <c r="G55" s="1523"/>
      <c r="H55" s="1523"/>
      <c r="I55" s="719"/>
      <c r="J55" s="1528"/>
      <c r="K55" s="1529"/>
      <c r="L55" s="1534"/>
      <c r="M55" s="1535"/>
      <c r="N55" s="1540"/>
      <c r="O55" s="1541"/>
      <c r="P55" s="1508"/>
      <c r="Q55" s="1509"/>
      <c r="R55" s="1508"/>
      <c r="S55" s="1509"/>
      <c r="T55" s="1508"/>
      <c r="U55" s="1512"/>
    </row>
    <row r="56" spans="2:23" ht="25.5" customHeight="1">
      <c r="B56" s="720" t="s">
        <v>9</v>
      </c>
      <c r="C56" s="719"/>
      <c r="D56" s="719"/>
      <c r="E56" s="719"/>
      <c r="F56" s="719"/>
      <c r="G56" s="719"/>
      <c r="H56" s="719"/>
      <c r="I56" s="719"/>
      <c r="J56" s="719"/>
      <c r="K56" s="719"/>
      <c r="L56" s="719"/>
      <c r="M56" s="719"/>
      <c r="N56" s="719"/>
      <c r="O56" s="719"/>
      <c r="P56" s="719"/>
      <c r="Q56" s="719"/>
      <c r="R56" s="719"/>
      <c r="S56" s="719"/>
      <c r="T56" s="719"/>
      <c r="U56" s="719"/>
    </row>
    <row r="57" spans="2:23" ht="18" customHeight="1">
      <c r="B57" s="719"/>
      <c r="C57" s="719"/>
      <c r="D57" s="719"/>
      <c r="E57" s="719"/>
      <c r="F57" s="719"/>
      <c r="G57" s="719"/>
      <c r="H57" s="719"/>
      <c r="I57" s="719"/>
      <c r="J57" s="719"/>
      <c r="K57" s="719"/>
      <c r="L57" s="719"/>
      <c r="M57" s="719"/>
      <c r="N57" s="719"/>
      <c r="O57" s="719"/>
      <c r="P57" s="719"/>
      <c r="Q57" s="719"/>
      <c r="R57" s="719"/>
      <c r="S57" s="719"/>
      <c r="T57" s="719"/>
      <c r="U57" s="719"/>
    </row>
  </sheetData>
  <mergeCells count="61">
    <mergeCell ref="R52:S55"/>
    <mergeCell ref="T52:U55"/>
    <mergeCell ref="R50:S51"/>
    <mergeCell ref="T50:U51"/>
    <mergeCell ref="B52:B55"/>
    <mergeCell ref="C52:D55"/>
    <mergeCell ref="E52:F55"/>
    <mergeCell ref="G52:H55"/>
    <mergeCell ref="J52:K55"/>
    <mergeCell ref="L52:M55"/>
    <mergeCell ref="N52:O55"/>
    <mergeCell ref="P52:Q55"/>
    <mergeCell ref="P49:U49"/>
    <mergeCell ref="V49:W49"/>
    <mergeCell ref="B50:B51"/>
    <mergeCell ref="C50:D51"/>
    <mergeCell ref="E50:F51"/>
    <mergeCell ref="G50:H51"/>
    <mergeCell ref="J50:K51"/>
    <mergeCell ref="L50:M51"/>
    <mergeCell ref="N50:O51"/>
    <mergeCell ref="P50:Q51"/>
    <mergeCell ref="V28:W28"/>
    <mergeCell ref="U29:U30"/>
    <mergeCell ref="V29:V30"/>
    <mergeCell ref="W29:W30"/>
    <mergeCell ref="U32:U35"/>
    <mergeCell ref="V32:V35"/>
    <mergeCell ref="W32:W35"/>
    <mergeCell ref="S5:S7"/>
    <mergeCell ref="H5:H7"/>
    <mergeCell ref="I5:I7"/>
    <mergeCell ref="J5:J7"/>
    <mergeCell ref="K5:K7"/>
    <mergeCell ref="L5:L7"/>
    <mergeCell ref="C23:G23"/>
    <mergeCell ref="N5:N7"/>
    <mergeCell ref="O5:O7"/>
    <mergeCell ref="P5:P7"/>
    <mergeCell ref="Q5:Q7"/>
    <mergeCell ref="C24:C26"/>
    <mergeCell ref="D24:D26"/>
    <mergeCell ref="E24:E26"/>
    <mergeCell ref="F24:F26"/>
    <mergeCell ref="G24:G26"/>
    <mergeCell ref="M5:M7"/>
    <mergeCell ref="R2:W2"/>
    <mergeCell ref="D3:H4"/>
    <mergeCell ref="C4:C7"/>
    <mergeCell ref="I4:M4"/>
    <mergeCell ref="N4:R4"/>
    <mergeCell ref="S4:W4"/>
    <mergeCell ref="D5:D7"/>
    <mergeCell ref="E5:E7"/>
    <mergeCell ref="F5:F7"/>
    <mergeCell ref="G5:G7"/>
    <mergeCell ref="T5:T7"/>
    <mergeCell ref="U5:U7"/>
    <mergeCell ref="V5:V7"/>
    <mergeCell ref="W5:W7"/>
    <mergeCell ref="R5:R7"/>
  </mergeCells>
  <phoneticPr fontId="3"/>
  <printOptions gridLinesSet="0"/>
  <pageMargins left="0.55118110236220474" right="0.51181102362204722" top="0.55118110236220474" bottom="0.6692913385826772" header="0.51181102362204722" footer="1.1023622047244095"/>
  <pageSetup paperSize="9" scale="35" firstPageNumber="168" orientation="portrait" useFirstPageNumber="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O52"/>
  <sheetViews>
    <sheetView showGridLines="0" zoomScaleNormal="100" zoomScaleSheetLayoutView="100" workbookViewId="0"/>
  </sheetViews>
  <sheetFormatPr defaultColWidth="10.625" defaultRowHeight="18" customHeight="1"/>
  <cols>
    <col min="1" max="1" width="2.625" style="723" customWidth="1"/>
    <col min="2" max="2" width="15.5" style="723" customWidth="1"/>
    <col min="3" max="15" width="6.75" style="723" customWidth="1"/>
    <col min="16" max="16" width="2.625" style="723" customWidth="1"/>
    <col min="17" max="19" width="5.625" style="723" customWidth="1"/>
    <col min="20" max="256" width="10.625" style="723"/>
    <col min="257" max="257" width="2.625" style="723" customWidth="1"/>
    <col min="258" max="258" width="15.5" style="723" customWidth="1"/>
    <col min="259" max="271" width="6.75" style="723" customWidth="1"/>
    <col min="272" max="272" width="2.625" style="723" customWidth="1"/>
    <col min="273" max="275" width="5.625" style="723" customWidth="1"/>
    <col min="276" max="512" width="10.625" style="723"/>
    <col min="513" max="513" width="2.625" style="723" customWidth="1"/>
    <col min="514" max="514" width="15.5" style="723" customWidth="1"/>
    <col min="515" max="527" width="6.75" style="723" customWidth="1"/>
    <col min="528" max="528" width="2.625" style="723" customWidth="1"/>
    <col min="529" max="531" width="5.625" style="723" customWidth="1"/>
    <col min="532" max="768" width="10.625" style="723"/>
    <col min="769" max="769" width="2.625" style="723" customWidth="1"/>
    <col min="770" max="770" width="15.5" style="723" customWidth="1"/>
    <col min="771" max="783" width="6.75" style="723" customWidth="1"/>
    <col min="784" max="784" width="2.625" style="723" customWidth="1"/>
    <col min="785" max="787" width="5.625" style="723" customWidth="1"/>
    <col min="788" max="1024" width="10.625" style="723"/>
    <col min="1025" max="1025" width="2.625" style="723" customWidth="1"/>
    <col min="1026" max="1026" width="15.5" style="723" customWidth="1"/>
    <col min="1027" max="1039" width="6.75" style="723" customWidth="1"/>
    <col min="1040" max="1040" width="2.625" style="723" customWidth="1"/>
    <col min="1041" max="1043" width="5.625" style="723" customWidth="1"/>
    <col min="1044" max="1280" width="10.625" style="723"/>
    <col min="1281" max="1281" width="2.625" style="723" customWidth="1"/>
    <col min="1282" max="1282" width="15.5" style="723" customWidth="1"/>
    <col min="1283" max="1295" width="6.75" style="723" customWidth="1"/>
    <col min="1296" max="1296" width="2.625" style="723" customWidth="1"/>
    <col min="1297" max="1299" width="5.625" style="723" customWidth="1"/>
    <col min="1300" max="1536" width="10.625" style="723"/>
    <col min="1537" max="1537" width="2.625" style="723" customWidth="1"/>
    <col min="1538" max="1538" width="15.5" style="723" customWidth="1"/>
    <col min="1539" max="1551" width="6.75" style="723" customWidth="1"/>
    <col min="1552" max="1552" width="2.625" style="723" customWidth="1"/>
    <col min="1553" max="1555" width="5.625" style="723" customWidth="1"/>
    <col min="1556" max="1792" width="10.625" style="723"/>
    <col min="1793" max="1793" width="2.625" style="723" customWidth="1"/>
    <col min="1794" max="1794" width="15.5" style="723" customWidth="1"/>
    <col min="1795" max="1807" width="6.75" style="723" customWidth="1"/>
    <col min="1808" max="1808" width="2.625" style="723" customWidth="1"/>
    <col min="1809" max="1811" width="5.625" style="723" customWidth="1"/>
    <col min="1812" max="2048" width="10.625" style="723"/>
    <col min="2049" max="2049" width="2.625" style="723" customWidth="1"/>
    <col min="2050" max="2050" width="15.5" style="723" customWidth="1"/>
    <col min="2051" max="2063" width="6.75" style="723" customWidth="1"/>
    <col min="2064" max="2064" width="2.625" style="723" customWidth="1"/>
    <col min="2065" max="2067" width="5.625" style="723" customWidth="1"/>
    <col min="2068" max="2304" width="10.625" style="723"/>
    <col min="2305" max="2305" width="2.625" style="723" customWidth="1"/>
    <col min="2306" max="2306" width="15.5" style="723" customWidth="1"/>
    <col min="2307" max="2319" width="6.75" style="723" customWidth="1"/>
    <col min="2320" max="2320" width="2.625" style="723" customWidth="1"/>
    <col min="2321" max="2323" width="5.625" style="723" customWidth="1"/>
    <col min="2324" max="2560" width="10.625" style="723"/>
    <col min="2561" max="2561" width="2.625" style="723" customWidth="1"/>
    <col min="2562" max="2562" width="15.5" style="723" customWidth="1"/>
    <col min="2563" max="2575" width="6.75" style="723" customWidth="1"/>
    <col min="2576" max="2576" width="2.625" style="723" customWidth="1"/>
    <col min="2577" max="2579" width="5.625" style="723" customWidth="1"/>
    <col min="2580" max="2816" width="10.625" style="723"/>
    <col min="2817" max="2817" width="2.625" style="723" customWidth="1"/>
    <col min="2818" max="2818" width="15.5" style="723" customWidth="1"/>
    <col min="2819" max="2831" width="6.75" style="723" customWidth="1"/>
    <col min="2832" max="2832" width="2.625" style="723" customWidth="1"/>
    <col min="2833" max="2835" width="5.625" style="723" customWidth="1"/>
    <col min="2836" max="3072" width="10.625" style="723"/>
    <col min="3073" max="3073" width="2.625" style="723" customWidth="1"/>
    <col min="3074" max="3074" width="15.5" style="723" customWidth="1"/>
    <col min="3075" max="3087" width="6.75" style="723" customWidth="1"/>
    <col min="3088" max="3088" width="2.625" style="723" customWidth="1"/>
    <col min="3089" max="3091" width="5.625" style="723" customWidth="1"/>
    <col min="3092" max="3328" width="10.625" style="723"/>
    <col min="3329" max="3329" width="2.625" style="723" customWidth="1"/>
    <col min="3330" max="3330" width="15.5" style="723" customWidth="1"/>
    <col min="3331" max="3343" width="6.75" style="723" customWidth="1"/>
    <col min="3344" max="3344" width="2.625" style="723" customWidth="1"/>
    <col min="3345" max="3347" width="5.625" style="723" customWidth="1"/>
    <col min="3348" max="3584" width="10.625" style="723"/>
    <col min="3585" max="3585" width="2.625" style="723" customWidth="1"/>
    <col min="3586" max="3586" width="15.5" style="723" customWidth="1"/>
    <col min="3587" max="3599" width="6.75" style="723" customWidth="1"/>
    <col min="3600" max="3600" width="2.625" style="723" customWidth="1"/>
    <col min="3601" max="3603" width="5.625" style="723" customWidth="1"/>
    <col min="3604" max="3840" width="10.625" style="723"/>
    <col min="3841" max="3841" width="2.625" style="723" customWidth="1"/>
    <col min="3842" max="3842" width="15.5" style="723" customWidth="1"/>
    <col min="3843" max="3855" width="6.75" style="723" customWidth="1"/>
    <col min="3856" max="3856" width="2.625" style="723" customWidth="1"/>
    <col min="3857" max="3859" width="5.625" style="723" customWidth="1"/>
    <col min="3860" max="4096" width="10.625" style="723"/>
    <col min="4097" max="4097" width="2.625" style="723" customWidth="1"/>
    <col min="4098" max="4098" width="15.5" style="723" customWidth="1"/>
    <col min="4099" max="4111" width="6.75" style="723" customWidth="1"/>
    <col min="4112" max="4112" width="2.625" style="723" customWidth="1"/>
    <col min="4113" max="4115" width="5.625" style="723" customWidth="1"/>
    <col min="4116" max="4352" width="10.625" style="723"/>
    <col min="4353" max="4353" width="2.625" style="723" customWidth="1"/>
    <col min="4354" max="4354" width="15.5" style="723" customWidth="1"/>
    <col min="4355" max="4367" width="6.75" style="723" customWidth="1"/>
    <col min="4368" max="4368" width="2.625" style="723" customWidth="1"/>
    <col min="4369" max="4371" width="5.625" style="723" customWidth="1"/>
    <col min="4372" max="4608" width="10.625" style="723"/>
    <col min="4609" max="4609" width="2.625" style="723" customWidth="1"/>
    <col min="4610" max="4610" width="15.5" style="723" customWidth="1"/>
    <col min="4611" max="4623" width="6.75" style="723" customWidth="1"/>
    <col min="4624" max="4624" width="2.625" style="723" customWidth="1"/>
    <col min="4625" max="4627" width="5.625" style="723" customWidth="1"/>
    <col min="4628" max="4864" width="10.625" style="723"/>
    <col min="4865" max="4865" width="2.625" style="723" customWidth="1"/>
    <col min="4866" max="4866" width="15.5" style="723" customWidth="1"/>
    <col min="4867" max="4879" width="6.75" style="723" customWidth="1"/>
    <col min="4880" max="4880" width="2.625" style="723" customWidth="1"/>
    <col min="4881" max="4883" width="5.625" style="723" customWidth="1"/>
    <col min="4884" max="5120" width="10.625" style="723"/>
    <col min="5121" max="5121" width="2.625" style="723" customWidth="1"/>
    <col min="5122" max="5122" width="15.5" style="723" customWidth="1"/>
    <col min="5123" max="5135" width="6.75" style="723" customWidth="1"/>
    <col min="5136" max="5136" width="2.625" style="723" customWidth="1"/>
    <col min="5137" max="5139" width="5.625" style="723" customWidth="1"/>
    <col min="5140" max="5376" width="10.625" style="723"/>
    <col min="5377" max="5377" width="2.625" style="723" customWidth="1"/>
    <col min="5378" max="5378" width="15.5" style="723" customWidth="1"/>
    <col min="5379" max="5391" width="6.75" style="723" customWidth="1"/>
    <col min="5392" max="5392" width="2.625" style="723" customWidth="1"/>
    <col min="5393" max="5395" width="5.625" style="723" customWidth="1"/>
    <col min="5396" max="5632" width="10.625" style="723"/>
    <col min="5633" max="5633" width="2.625" style="723" customWidth="1"/>
    <col min="5634" max="5634" width="15.5" style="723" customWidth="1"/>
    <col min="5635" max="5647" width="6.75" style="723" customWidth="1"/>
    <col min="5648" max="5648" width="2.625" style="723" customWidth="1"/>
    <col min="5649" max="5651" width="5.625" style="723" customWidth="1"/>
    <col min="5652" max="5888" width="10.625" style="723"/>
    <col min="5889" max="5889" width="2.625" style="723" customWidth="1"/>
    <col min="5890" max="5890" width="15.5" style="723" customWidth="1"/>
    <col min="5891" max="5903" width="6.75" style="723" customWidth="1"/>
    <col min="5904" max="5904" width="2.625" style="723" customWidth="1"/>
    <col min="5905" max="5907" width="5.625" style="723" customWidth="1"/>
    <col min="5908" max="6144" width="10.625" style="723"/>
    <col min="6145" max="6145" width="2.625" style="723" customWidth="1"/>
    <col min="6146" max="6146" width="15.5" style="723" customWidth="1"/>
    <col min="6147" max="6159" width="6.75" style="723" customWidth="1"/>
    <col min="6160" max="6160" width="2.625" style="723" customWidth="1"/>
    <col min="6161" max="6163" width="5.625" style="723" customWidth="1"/>
    <col min="6164" max="6400" width="10.625" style="723"/>
    <col min="6401" max="6401" width="2.625" style="723" customWidth="1"/>
    <col min="6402" max="6402" width="15.5" style="723" customWidth="1"/>
    <col min="6403" max="6415" width="6.75" style="723" customWidth="1"/>
    <col min="6416" max="6416" width="2.625" style="723" customWidth="1"/>
    <col min="6417" max="6419" width="5.625" style="723" customWidth="1"/>
    <col min="6420" max="6656" width="10.625" style="723"/>
    <col min="6657" max="6657" width="2.625" style="723" customWidth="1"/>
    <col min="6658" max="6658" width="15.5" style="723" customWidth="1"/>
    <col min="6659" max="6671" width="6.75" style="723" customWidth="1"/>
    <col min="6672" max="6672" width="2.625" style="723" customWidth="1"/>
    <col min="6673" max="6675" width="5.625" style="723" customWidth="1"/>
    <col min="6676" max="6912" width="10.625" style="723"/>
    <col min="6913" max="6913" width="2.625" style="723" customWidth="1"/>
    <col min="6914" max="6914" width="15.5" style="723" customWidth="1"/>
    <col min="6915" max="6927" width="6.75" style="723" customWidth="1"/>
    <col min="6928" max="6928" width="2.625" style="723" customWidth="1"/>
    <col min="6929" max="6931" width="5.625" style="723" customWidth="1"/>
    <col min="6932" max="7168" width="10.625" style="723"/>
    <col min="7169" max="7169" width="2.625" style="723" customWidth="1"/>
    <col min="7170" max="7170" width="15.5" style="723" customWidth="1"/>
    <col min="7171" max="7183" width="6.75" style="723" customWidth="1"/>
    <col min="7184" max="7184" width="2.625" style="723" customWidth="1"/>
    <col min="7185" max="7187" width="5.625" style="723" customWidth="1"/>
    <col min="7188" max="7424" width="10.625" style="723"/>
    <col min="7425" max="7425" width="2.625" style="723" customWidth="1"/>
    <col min="7426" max="7426" width="15.5" style="723" customWidth="1"/>
    <col min="7427" max="7439" width="6.75" style="723" customWidth="1"/>
    <col min="7440" max="7440" width="2.625" style="723" customWidth="1"/>
    <col min="7441" max="7443" width="5.625" style="723" customWidth="1"/>
    <col min="7444" max="7680" width="10.625" style="723"/>
    <col min="7681" max="7681" width="2.625" style="723" customWidth="1"/>
    <col min="7682" max="7682" width="15.5" style="723" customWidth="1"/>
    <col min="7683" max="7695" width="6.75" style="723" customWidth="1"/>
    <col min="7696" max="7696" width="2.625" style="723" customWidth="1"/>
    <col min="7697" max="7699" width="5.625" style="723" customWidth="1"/>
    <col min="7700" max="7936" width="10.625" style="723"/>
    <col min="7937" max="7937" width="2.625" style="723" customWidth="1"/>
    <col min="7938" max="7938" width="15.5" style="723" customWidth="1"/>
    <col min="7939" max="7951" width="6.75" style="723" customWidth="1"/>
    <col min="7952" max="7952" width="2.625" style="723" customWidth="1"/>
    <col min="7953" max="7955" width="5.625" style="723" customWidth="1"/>
    <col min="7956" max="8192" width="10.625" style="723"/>
    <col min="8193" max="8193" width="2.625" style="723" customWidth="1"/>
    <col min="8194" max="8194" width="15.5" style="723" customWidth="1"/>
    <col min="8195" max="8207" width="6.75" style="723" customWidth="1"/>
    <col min="8208" max="8208" width="2.625" style="723" customWidth="1"/>
    <col min="8209" max="8211" width="5.625" style="723" customWidth="1"/>
    <col min="8212" max="8448" width="10.625" style="723"/>
    <col min="8449" max="8449" width="2.625" style="723" customWidth="1"/>
    <col min="8450" max="8450" width="15.5" style="723" customWidth="1"/>
    <col min="8451" max="8463" width="6.75" style="723" customWidth="1"/>
    <col min="8464" max="8464" width="2.625" style="723" customWidth="1"/>
    <col min="8465" max="8467" width="5.625" style="723" customWidth="1"/>
    <col min="8468" max="8704" width="10.625" style="723"/>
    <col min="8705" max="8705" width="2.625" style="723" customWidth="1"/>
    <col min="8706" max="8706" width="15.5" style="723" customWidth="1"/>
    <col min="8707" max="8719" width="6.75" style="723" customWidth="1"/>
    <col min="8720" max="8720" width="2.625" style="723" customWidth="1"/>
    <col min="8721" max="8723" width="5.625" style="723" customWidth="1"/>
    <col min="8724" max="8960" width="10.625" style="723"/>
    <col min="8961" max="8961" width="2.625" style="723" customWidth="1"/>
    <col min="8962" max="8962" width="15.5" style="723" customWidth="1"/>
    <col min="8963" max="8975" width="6.75" style="723" customWidth="1"/>
    <col min="8976" max="8976" width="2.625" style="723" customWidth="1"/>
    <col min="8977" max="8979" width="5.625" style="723" customWidth="1"/>
    <col min="8980" max="9216" width="10.625" style="723"/>
    <col min="9217" max="9217" width="2.625" style="723" customWidth="1"/>
    <col min="9218" max="9218" width="15.5" style="723" customWidth="1"/>
    <col min="9219" max="9231" width="6.75" style="723" customWidth="1"/>
    <col min="9232" max="9232" width="2.625" style="723" customWidth="1"/>
    <col min="9233" max="9235" width="5.625" style="723" customWidth="1"/>
    <col min="9236" max="9472" width="10.625" style="723"/>
    <col min="9473" max="9473" width="2.625" style="723" customWidth="1"/>
    <col min="9474" max="9474" width="15.5" style="723" customWidth="1"/>
    <col min="9475" max="9487" width="6.75" style="723" customWidth="1"/>
    <col min="9488" max="9488" width="2.625" style="723" customWidth="1"/>
    <col min="9489" max="9491" width="5.625" style="723" customWidth="1"/>
    <col min="9492" max="9728" width="10.625" style="723"/>
    <col min="9729" max="9729" width="2.625" style="723" customWidth="1"/>
    <col min="9730" max="9730" width="15.5" style="723" customWidth="1"/>
    <col min="9731" max="9743" width="6.75" style="723" customWidth="1"/>
    <col min="9744" max="9744" width="2.625" style="723" customWidth="1"/>
    <col min="9745" max="9747" width="5.625" style="723" customWidth="1"/>
    <col min="9748" max="9984" width="10.625" style="723"/>
    <col min="9985" max="9985" width="2.625" style="723" customWidth="1"/>
    <col min="9986" max="9986" width="15.5" style="723" customWidth="1"/>
    <col min="9987" max="9999" width="6.75" style="723" customWidth="1"/>
    <col min="10000" max="10000" width="2.625" style="723" customWidth="1"/>
    <col min="10001" max="10003" width="5.625" style="723" customWidth="1"/>
    <col min="10004" max="10240" width="10.625" style="723"/>
    <col min="10241" max="10241" width="2.625" style="723" customWidth="1"/>
    <col min="10242" max="10242" width="15.5" style="723" customWidth="1"/>
    <col min="10243" max="10255" width="6.75" style="723" customWidth="1"/>
    <col min="10256" max="10256" width="2.625" style="723" customWidth="1"/>
    <col min="10257" max="10259" width="5.625" style="723" customWidth="1"/>
    <col min="10260" max="10496" width="10.625" style="723"/>
    <col min="10497" max="10497" width="2.625" style="723" customWidth="1"/>
    <col min="10498" max="10498" width="15.5" style="723" customWidth="1"/>
    <col min="10499" max="10511" width="6.75" style="723" customWidth="1"/>
    <col min="10512" max="10512" width="2.625" style="723" customWidth="1"/>
    <col min="10513" max="10515" width="5.625" style="723" customWidth="1"/>
    <col min="10516" max="10752" width="10.625" style="723"/>
    <col min="10753" max="10753" width="2.625" style="723" customWidth="1"/>
    <col min="10754" max="10754" width="15.5" style="723" customWidth="1"/>
    <col min="10755" max="10767" width="6.75" style="723" customWidth="1"/>
    <col min="10768" max="10768" width="2.625" style="723" customWidth="1"/>
    <col min="10769" max="10771" width="5.625" style="723" customWidth="1"/>
    <col min="10772" max="11008" width="10.625" style="723"/>
    <col min="11009" max="11009" width="2.625" style="723" customWidth="1"/>
    <col min="11010" max="11010" width="15.5" style="723" customWidth="1"/>
    <col min="11011" max="11023" width="6.75" style="723" customWidth="1"/>
    <col min="11024" max="11024" width="2.625" style="723" customWidth="1"/>
    <col min="11025" max="11027" width="5.625" style="723" customWidth="1"/>
    <col min="11028" max="11264" width="10.625" style="723"/>
    <col min="11265" max="11265" width="2.625" style="723" customWidth="1"/>
    <col min="11266" max="11266" width="15.5" style="723" customWidth="1"/>
    <col min="11267" max="11279" width="6.75" style="723" customWidth="1"/>
    <col min="11280" max="11280" width="2.625" style="723" customWidth="1"/>
    <col min="11281" max="11283" width="5.625" style="723" customWidth="1"/>
    <col min="11284" max="11520" width="10.625" style="723"/>
    <col min="11521" max="11521" width="2.625" style="723" customWidth="1"/>
    <col min="11522" max="11522" width="15.5" style="723" customWidth="1"/>
    <col min="11523" max="11535" width="6.75" style="723" customWidth="1"/>
    <col min="11536" max="11536" width="2.625" style="723" customWidth="1"/>
    <col min="11537" max="11539" width="5.625" style="723" customWidth="1"/>
    <col min="11540" max="11776" width="10.625" style="723"/>
    <col min="11777" max="11777" width="2.625" style="723" customWidth="1"/>
    <col min="11778" max="11778" width="15.5" style="723" customWidth="1"/>
    <col min="11779" max="11791" width="6.75" style="723" customWidth="1"/>
    <col min="11792" max="11792" width="2.625" style="723" customWidth="1"/>
    <col min="11793" max="11795" width="5.625" style="723" customWidth="1"/>
    <col min="11796" max="12032" width="10.625" style="723"/>
    <col min="12033" max="12033" width="2.625" style="723" customWidth="1"/>
    <col min="12034" max="12034" width="15.5" style="723" customWidth="1"/>
    <col min="12035" max="12047" width="6.75" style="723" customWidth="1"/>
    <col min="12048" max="12048" width="2.625" style="723" customWidth="1"/>
    <col min="12049" max="12051" width="5.625" style="723" customWidth="1"/>
    <col min="12052" max="12288" width="10.625" style="723"/>
    <col min="12289" max="12289" width="2.625" style="723" customWidth="1"/>
    <col min="12290" max="12290" width="15.5" style="723" customWidth="1"/>
    <col min="12291" max="12303" width="6.75" style="723" customWidth="1"/>
    <col min="12304" max="12304" width="2.625" style="723" customWidth="1"/>
    <col min="12305" max="12307" width="5.625" style="723" customWidth="1"/>
    <col min="12308" max="12544" width="10.625" style="723"/>
    <col min="12545" max="12545" width="2.625" style="723" customWidth="1"/>
    <col min="12546" max="12546" width="15.5" style="723" customWidth="1"/>
    <col min="12547" max="12559" width="6.75" style="723" customWidth="1"/>
    <col min="12560" max="12560" width="2.625" style="723" customWidth="1"/>
    <col min="12561" max="12563" width="5.625" style="723" customWidth="1"/>
    <col min="12564" max="12800" width="10.625" style="723"/>
    <col min="12801" max="12801" width="2.625" style="723" customWidth="1"/>
    <col min="12802" max="12802" width="15.5" style="723" customWidth="1"/>
    <col min="12803" max="12815" width="6.75" style="723" customWidth="1"/>
    <col min="12816" max="12816" width="2.625" style="723" customWidth="1"/>
    <col min="12817" max="12819" width="5.625" style="723" customWidth="1"/>
    <col min="12820" max="13056" width="10.625" style="723"/>
    <col min="13057" max="13057" width="2.625" style="723" customWidth="1"/>
    <col min="13058" max="13058" width="15.5" style="723" customWidth="1"/>
    <col min="13059" max="13071" width="6.75" style="723" customWidth="1"/>
    <col min="13072" max="13072" width="2.625" style="723" customWidth="1"/>
    <col min="13073" max="13075" width="5.625" style="723" customWidth="1"/>
    <col min="13076" max="13312" width="10.625" style="723"/>
    <col min="13313" max="13313" width="2.625" style="723" customWidth="1"/>
    <col min="13314" max="13314" width="15.5" style="723" customWidth="1"/>
    <col min="13315" max="13327" width="6.75" style="723" customWidth="1"/>
    <col min="13328" max="13328" width="2.625" style="723" customWidth="1"/>
    <col min="13329" max="13331" width="5.625" style="723" customWidth="1"/>
    <col min="13332" max="13568" width="10.625" style="723"/>
    <col min="13569" max="13569" width="2.625" style="723" customWidth="1"/>
    <col min="13570" max="13570" width="15.5" style="723" customWidth="1"/>
    <col min="13571" max="13583" width="6.75" style="723" customWidth="1"/>
    <col min="13584" max="13584" width="2.625" style="723" customWidth="1"/>
    <col min="13585" max="13587" width="5.625" style="723" customWidth="1"/>
    <col min="13588" max="13824" width="10.625" style="723"/>
    <col min="13825" max="13825" width="2.625" style="723" customWidth="1"/>
    <col min="13826" max="13826" width="15.5" style="723" customWidth="1"/>
    <col min="13827" max="13839" width="6.75" style="723" customWidth="1"/>
    <col min="13840" max="13840" width="2.625" style="723" customWidth="1"/>
    <col min="13841" max="13843" width="5.625" style="723" customWidth="1"/>
    <col min="13844" max="14080" width="10.625" style="723"/>
    <col min="14081" max="14081" width="2.625" style="723" customWidth="1"/>
    <col min="14082" max="14082" width="15.5" style="723" customWidth="1"/>
    <col min="14083" max="14095" width="6.75" style="723" customWidth="1"/>
    <col min="14096" max="14096" width="2.625" style="723" customWidth="1"/>
    <col min="14097" max="14099" width="5.625" style="723" customWidth="1"/>
    <col min="14100" max="14336" width="10.625" style="723"/>
    <col min="14337" max="14337" width="2.625" style="723" customWidth="1"/>
    <col min="14338" max="14338" width="15.5" style="723" customWidth="1"/>
    <col min="14339" max="14351" width="6.75" style="723" customWidth="1"/>
    <col min="14352" max="14352" width="2.625" style="723" customWidth="1"/>
    <col min="14353" max="14355" width="5.625" style="723" customWidth="1"/>
    <col min="14356" max="14592" width="10.625" style="723"/>
    <col min="14593" max="14593" width="2.625" style="723" customWidth="1"/>
    <col min="14594" max="14594" width="15.5" style="723" customWidth="1"/>
    <col min="14595" max="14607" width="6.75" style="723" customWidth="1"/>
    <col min="14608" max="14608" width="2.625" style="723" customWidth="1"/>
    <col min="14609" max="14611" width="5.625" style="723" customWidth="1"/>
    <col min="14612" max="14848" width="10.625" style="723"/>
    <col min="14849" max="14849" width="2.625" style="723" customWidth="1"/>
    <col min="14850" max="14850" width="15.5" style="723" customWidth="1"/>
    <col min="14851" max="14863" width="6.75" style="723" customWidth="1"/>
    <col min="14864" max="14864" width="2.625" style="723" customWidth="1"/>
    <col min="14865" max="14867" width="5.625" style="723" customWidth="1"/>
    <col min="14868" max="15104" width="10.625" style="723"/>
    <col min="15105" max="15105" width="2.625" style="723" customWidth="1"/>
    <col min="15106" max="15106" width="15.5" style="723" customWidth="1"/>
    <col min="15107" max="15119" width="6.75" style="723" customWidth="1"/>
    <col min="15120" max="15120" width="2.625" style="723" customWidth="1"/>
    <col min="15121" max="15123" width="5.625" style="723" customWidth="1"/>
    <col min="15124" max="15360" width="10.625" style="723"/>
    <col min="15361" max="15361" width="2.625" style="723" customWidth="1"/>
    <col min="15362" max="15362" width="15.5" style="723" customWidth="1"/>
    <col min="15363" max="15375" width="6.75" style="723" customWidth="1"/>
    <col min="15376" max="15376" width="2.625" style="723" customWidth="1"/>
    <col min="15377" max="15379" width="5.625" style="723" customWidth="1"/>
    <col min="15380" max="15616" width="10.625" style="723"/>
    <col min="15617" max="15617" width="2.625" style="723" customWidth="1"/>
    <col min="15618" max="15618" width="15.5" style="723" customWidth="1"/>
    <col min="15619" max="15631" width="6.75" style="723" customWidth="1"/>
    <col min="15632" max="15632" width="2.625" style="723" customWidth="1"/>
    <col min="15633" max="15635" width="5.625" style="723" customWidth="1"/>
    <col min="15636" max="15872" width="10.625" style="723"/>
    <col min="15873" max="15873" width="2.625" style="723" customWidth="1"/>
    <col min="15874" max="15874" width="15.5" style="723" customWidth="1"/>
    <col min="15875" max="15887" width="6.75" style="723" customWidth="1"/>
    <col min="15888" max="15888" width="2.625" style="723" customWidth="1"/>
    <col min="15889" max="15891" width="5.625" style="723" customWidth="1"/>
    <col min="15892" max="16128" width="10.625" style="723"/>
    <col min="16129" max="16129" width="2.625" style="723" customWidth="1"/>
    <col min="16130" max="16130" width="15.5" style="723" customWidth="1"/>
    <col min="16131" max="16143" width="6.75" style="723" customWidth="1"/>
    <col min="16144" max="16144" width="2.625" style="723" customWidth="1"/>
    <col min="16145" max="16147" width="5.625" style="723" customWidth="1"/>
    <col min="16148" max="16384" width="10.625" style="723"/>
  </cols>
  <sheetData>
    <row r="1" spans="1:15" ht="18" customHeight="1">
      <c r="B1" s="724" t="s">
        <v>1395</v>
      </c>
    </row>
    <row r="2" spans="1:15" ht="18" customHeight="1" thickBot="1">
      <c r="B2" s="725"/>
      <c r="C2" s="725"/>
      <c r="D2" s="725"/>
      <c r="E2" s="725"/>
      <c r="F2" s="725"/>
      <c r="G2" s="725"/>
      <c r="H2" s="725"/>
      <c r="I2" s="725"/>
      <c r="J2" s="725"/>
      <c r="K2" s="726"/>
      <c r="L2" s="725"/>
      <c r="M2" s="842" t="s">
        <v>556</v>
      </c>
      <c r="N2" s="842"/>
      <c r="O2" s="842"/>
    </row>
    <row r="3" spans="1:15" ht="18" customHeight="1">
      <c r="B3" s="727"/>
      <c r="C3" s="1368" t="s">
        <v>1396</v>
      </c>
      <c r="D3" s="975"/>
      <c r="E3" s="975"/>
      <c r="F3" s="976"/>
      <c r="G3" s="1545" t="s">
        <v>1397</v>
      </c>
      <c r="H3" s="1548" t="s">
        <v>1398</v>
      </c>
      <c r="I3" s="975"/>
      <c r="J3" s="975"/>
      <c r="K3" s="976"/>
      <c r="L3" s="1368" t="s">
        <v>1399</v>
      </c>
      <c r="M3" s="975"/>
      <c r="N3" s="975"/>
      <c r="O3" s="1239"/>
    </row>
    <row r="4" spans="1:15" ht="18" customHeight="1">
      <c r="B4" s="728"/>
      <c r="C4" s="1542"/>
      <c r="D4" s="1543"/>
      <c r="E4" s="1543"/>
      <c r="F4" s="1544"/>
      <c r="G4" s="1546"/>
      <c r="H4" s="1549"/>
      <c r="I4" s="1549"/>
      <c r="J4" s="1549"/>
      <c r="K4" s="1367"/>
      <c r="L4" s="1542"/>
      <c r="M4" s="1543"/>
      <c r="N4" s="1543"/>
      <c r="O4" s="1550"/>
    </row>
    <row r="5" spans="1:15" ht="18" customHeight="1">
      <c r="B5" s="728"/>
      <c r="C5" s="1551" t="s">
        <v>1371</v>
      </c>
      <c r="D5" s="1553" t="s">
        <v>1400</v>
      </c>
      <c r="E5" s="1554"/>
      <c r="F5" s="1551" t="s">
        <v>1401</v>
      </c>
      <c r="G5" s="1546"/>
      <c r="H5" s="1555" t="s">
        <v>1371</v>
      </c>
      <c r="I5" s="1553" t="s">
        <v>1400</v>
      </c>
      <c r="J5" s="1554"/>
      <c r="K5" s="1551" t="s">
        <v>1401</v>
      </c>
      <c r="L5" s="1551" t="s">
        <v>1371</v>
      </c>
      <c r="M5" s="1553" t="s">
        <v>1400</v>
      </c>
      <c r="N5" s="1554"/>
      <c r="O5" s="1556" t="s">
        <v>1401</v>
      </c>
    </row>
    <row r="6" spans="1:15" ht="18" customHeight="1">
      <c r="B6" s="729"/>
      <c r="C6" s="1552"/>
      <c r="D6" s="256" t="s">
        <v>1402</v>
      </c>
      <c r="E6" s="256" t="s">
        <v>1403</v>
      </c>
      <c r="F6" s="1552"/>
      <c r="G6" s="1547"/>
      <c r="H6" s="1367"/>
      <c r="I6" s="256" t="s">
        <v>1402</v>
      </c>
      <c r="J6" s="256" t="s">
        <v>1403</v>
      </c>
      <c r="K6" s="1552"/>
      <c r="L6" s="1552"/>
      <c r="M6" s="256" t="s">
        <v>1402</v>
      </c>
      <c r="N6" s="256" t="s">
        <v>1403</v>
      </c>
      <c r="O6" s="1557"/>
    </row>
    <row r="7" spans="1:15" ht="30" customHeight="1">
      <c r="B7" s="730" t="s">
        <v>1404</v>
      </c>
      <c r="C7" s="731">
        <f t="shared" ref="C7:O7" si="0">SUM(C9:C15)</f>
        <v>0</v>
      </c>
      <c r="D7" s="732">
        <f t="shared" si="0"/>
        <v>1</v>
      </c>
      <c r="E7" s="731">
        <f t="shared" si="0"/>
        <v>0</v>
      </c>
      <c r="F7" s="732">
        <f t="shared" si="0"/>
        <v>0</v>
      </c>
      <c r="G7" s="733">
        <f t="shared" si="0"/>
        <v>0</v>
      </c>
      <c r="H7" s="732">
        <f t="shared" si="0"/>
        <v>0</v>
      </c>
      <c r="I7" s="731">
        <f>SUM(I9:I15)</f>
        <v>0</v>
      </c>
      <c r="J7" s="732">
        <f t="shared" si="0"/>
        <v>0</v>
      </c>
      <c r="K7" s="731">
        <f t="shared" si="0"/>
        <v>0</v>
      </c>
      <c r="L7" s="732">
        <f t="shared" si="0"/>
        <v>122</v>
      </c>
      <c r="M7" s="731">
        <f>SUM(M9:M15)</f>
        <v>7</v>
      </c>
      <c r="N7" s="731">
        <f t="shared" si="0"/>
        <v>0</v>
      </c>
      <c r="O7" s="734">
        <f t="shared" si="0"/>
        <v>0</v>
      </c>
    </row>
    <row r="8" spans="1:15" ht="36" customHeight="1">
      <c r="B8" s="730"/>
      <c r="C8" s="735"/>
      <c r="D8" s="82"/>
      <c r="E8" s="735"/>
      <c r="F8" s="735"/>
      <c r="G8" s="736"/>
      <c r="H8" s="737"/>
      <c r="I8" s="738"/>
      <c r="J8" s="735"/>
      <c r="K8" s="735">
        <v>0</v>
      </c>
      <c r="L8" s="735"/>
      <c r="M8" s="735"/>
      <c r="N8" s="738"/>
      <c r="O8" s="390"/>
    </row>
    <row r="9" spans="1:15" ht="36" customHeight="1">
      <c r="A9" s="739"/>
      <c r="B9" s="224" t="s">
        <v>1405</v>
      </c>
      <c r="C9" s="27">
        <v>0</v>
      </c>
      <c r="D9" s="27">
        <v>0</v>
      </c>
      <c r="E9" s="740">
        <v>0</v>
      </c>
      <c r="F9" s="740">
        <v>0</v>
      </c>
      <c r="G9" s="422">
        <v>0</v>
      </c>
      <c r="H9" s="741">
        <v>0</v>
      </c>
      <c r="I9" s="740">
        <v>0</v>
      </c>
      <c r="J9" s="740">
        <v>0</v>
      </c>
      <c r="K9" s="740">
        <v>0</v>
      </c>
      <c r="L9" s="740">
        <v>45</v>
      </c>
      <c r="M9" s="740">
        <v>4</v>
      </c>
      <c r="N9" s="742">
        <v>0</v>
      </c>
      <c r="O9" s="374">
        <v>0</v>
      </c>
    </row>
    <row r="10" spans="1:15" ht="36" customHeight="1">
      <c r="A10" s="739"/>
      <c r="B10" s="224" t="s">
        <v>1406</v>
      </c>
      <c r="C10" s="27">
        <v>0</v>
      </c>
      <c r="D10" s="27">
        <v>0</v>
      </c>
      <c r="E10" s="740">
        <v>0</v>
      </c>
      <c r="F10" s="740">
        <v>0</v>
      </c>
      <c r="G10" s="422">
        <v>0</v>
      </c>
      <c r="H10" s="741">
        <v>0</v>
      </c>
      <c r="I10" s="740">
        <v>0</v>
      </c>
      <c r="J10" s="740">
        <v>0</v>
      </c>
      <c r="K10" s="740">
        <v>0</v>
      </c>
      <c r="L10" s="740">
        <v>38</v>
      </c>
      <c r="M10" s="740">
        <v>1</v>
      </c>
      <c r="N10" s="740">
        <v>0</v>
      </c>
      <c r="O10" s="374">
        <v>0</v>
      </c>
    </row>
    <row r="11" spans="1:15" ht="36" customHeight="1">
      <c r="A11" s="739"/>
      <c r="B11" s="743" t="s">
        <v>1407</v>
      </c>
      <c r="C11" s="27">
        <v>0</v>
      </c>
      <c r="D11" s="27">
        <v>1</v>
      </c>
      <c r="E11" s="740">
        <v>0</v>
      </c>
      <c r="F11" s="740">
        <v>0</v>
      </c>
      <c r="G11" s="423">
        <v>0</v>
      </c>
      <c r="H11" s="741">
        <v>0</v>
      </c>
      <c r="I11" s="740">
        <v>0</v>
      </c>
      <c r="J11" s="740">
        <v>0</v>
      </c>
      <c r="K11" s="740">
        <v>0</v>
      </c>
      <c r="L11" s="740">
        <v>12</v>
      </c>
      <c r="M11" s="740">
        <v>0</v>
      </c>
      <c r="N11" s="740">
        <v>0</v>
      </c>
      <c r="O11" s="404">
        <v>0</v>
      </c>
    </row>
    <row r="12" spans="1:15" ht="36" customHeight="1">
      <c r="A12" s="739"/>
      <c r="B12" s="743" t="s">
        <v>1408</v>
      </c>
      <c r="C12" s="27">
        <v>0</v>
      </c>
      <c r="D12" s="27">
        <v>0</v>
      </c>
      <c r="E12" s="740">
        <v>0</v>
      </c>
      <c r="F12" s="740">
        <v>0</v>
      </c>
      <c r="G12" s="423">
        <v>0</v>
      </c>
      <c r="H12" s="741">
        <v>0</v>
      </c>
      <c r="I12" s="740">
        <v>0</v>
      </c>
      <c r="J12" s="740">
        <v>0</v>
      </c>
      <c r="K12" s="740">
        <v>0</v>
      </c>
      <c r="L12" s="740">
        <v>7</v>
      </c>
      <c r="M12" s="740">
        <v>0</v>
      </c>
      <c r="N12" s="740">
        <v>0</v>
      </c>
      <c r="O12" s="404">
        <v>0</v>
      </c>
    </row>
    <row r="13" spans="1:15" ht="36" customHeight="1">
      <c r="A13" s="739"/>
      <c r="B13" s="743" t="s">
        <v>1409</v>
      </c>
      <c r="C13" s="27">
        <v>0</v>
      </c>
      <c r="D13" s="27">
        <v>0</v>
      </c>
      <c r="E13" s="740">
        <v>0</v>
      </c>
      <c r="F13" s="740">
        <v>0</v>
      </c>
      <c r="G13" s="423">
        <v>0</v>
      </c>
      <c r="H13" s="741">
        <v>0</v>
      </c>
      <c r="I13" s="740">
        <v>0</v>
      </c>
      <c r="J13" s="740">
        <v>0</v>
      </c>
      <c r="K13" s="740">
        <v>0</v>
      </c>
      <c r="L13" s="740">
        <v>2</v>
      </c>
      <c r="M13" s="740">
        <v>0</v>
      </c>
      <c r="N13" s="740">
        <v>0</v>
      </c>
      <c r="O13" s="404">
        <v>0</v>
      </c>
    </row>
    <row r="14" spans="1:15" ht="36" customHeight="1">
      <c r="A14" s="739"/>
      <c r="B14" s="224" t="s">
        <v>1410</v>
      </c>
      <c r="C14" s="27">
        <v>0</v>
      </c>
      <c r="D14" s="27">
        <v>0</v>
      </c>
      <c r="E14" s="740">
        <v>0</v>
      </c>
      <c r="F14" s="740">
        <v>0</v>
      </c>
      <c r="G14" s="423">
        <v>0</v>
      </c>
      <c r="H14" s="741">
        <v>0</v>
      </c>
      <c r="I14" s="740">
        <v>0</v>
      </c>
      <c r="J14" s="740">
        <v>0</v>
      </c>
      <c r="K14" s="740">
        <v>0</v>
      </c>
      <c r="L14" s="740">
        <v>7</v>
      </c>
      <c r="M14" s="740">
        <v>0</v>
      </c>
      <c r="N14" s="740">
        <v>0</v>
      </c>
      <c r="O14" s="404">
        <v>0</v>
      </c>
    </row>
    <row r="15" spans="1:15" ht="36" customHeight="1" thickBot="1">
      <c r="A15" s="739"/>
      <c r="B15" s="744" t="s">
        <v>1411</v>
      </c>
      <c r="C15" s="459">
        <v>0</v>
      </c>
      <c r="D15" s="459">
        <v>0</v>
      </c>
      <c r="E15" s="745">
        <v>0</v>
      </c>
      <c r="F15" s="745">
        <v>0</v>
      </c>
      <c r="G15" s="746">
        <v>0</v>
      </c>
      <c r="H15" s="747">
        <v>0</v>
      </c>
      <c r="I15" s="745">
        <v>0</v>
      </c>
      <c r="J15" s="745">
        <v>0</v>
      </c>
      <c r="K15" s="745">
        <v>0</v>
      </c>
      <c r="L15" s="745">
        <v>11</v>
      </c>
      <c r="M15" s="745">
        <v>2</v>
      </c>
      <c r="N15" s="748">
        <v>0</v>
      </c>
      <c r="O15" s="573">
        <v>0</v>
      </c>
    </row>
    <row r="16" spans="1:15" ht="18" customHeight="1">
      <c r="B16" s="749" t="s">
        <v>1412</v>
      </c>
      <c r="C16" s="750"/>
      <c r="D16" s="750"/>
      <c r="E16" s="750"/>
      <c r="F16" s="750"/>
      <c r="G16" s="750"/>
      <c r="H16" s="750"/>
      <c r="I16" s="750"/>
      <c r="J16" s="750"/>
      <c r="K16" s="751"/>
      <c r="L16" s="752"/>
      <c r="M16" s="751"/>
      <c r="N16" s="752"/>
      <c r="O16" s="751"/>
    </row>
    <row r="17" spans="2:15" ht="18" customHeight="1">
      <c r="B17" s="749"/>
      <c r="C17" s="750"/>
      <c r="D17" s="750"/>
      <c r="E17" s="750"/>
      <c r="F17" s="750"/>
      <c r="G17" s="750"/>
      <c r="H17" s="750"/>
      <c r="I17" s="750"/>
      <c r="J17" s="750"/>
      <c r="K17" s="751"/>
      <c r="L17" s="752"/>
      <c r="M17" s="751"/>
      <c r="N17" s="752"/>
      <c r="O17" s="751"/>
    </row>
    <row r="18" spans="2:15" ht="18" customHeight="1">
      <c r="C18" s="753"/>
      <c r="D18" s="754"/>
      <c r="E18" s="754"/>
      <c r="F18" s="754"/>
      <c r="G18" s="754"/>
      <c r="H18" s="754"/>
      <c r="I18" s="754"/>
      <c r="J18" s="754"/>
      <c r="K18" s="754"/>
      <c r="L18" s="754"/>
      <c r="M18" s="754"/>
      <c r="N18" s="754"/>
      <c r="O18" s="754"/>
    </row>
    <row r="19" spans="2:15" ht="18" customHeight="1">
      <c r="B19" s="755"/>
    </row>
    <row r="20" spans="2:15" ht="18" customHeight="1">
      <c r="B20" s="724" t="s">
        <v>1413</v>
      </c>
    </row>
    <row r="21" spans="2:15" ht="18" customHeight="1" thickBot="1">
      <c r="C21" s="1558"/>
      <c r="D21" s="1558"/>
      <c r="E21" s="1558"/>
      <c r="F21" s="1558"/>
      <c r="G21" s="1558"/>
      <c r="H21" s="1558"/>
      <c r="I21" s="1558"/>
      <c r="J21" s="1558"/>
      <c r="L21" s="842" t="s">
        <v>556</v>
      </c>
      <c r="M21" s="842"/>
      <c r="N21" s="842"/>
    </row>
    <row r="22" spans="2:15" ht="18" customHeight="1">
      <c r="B22" s="1561"/>
      <c r="C22" s="1562"/>
      <c r="D22" s="1562"/>
      <c r="E22" s="1347" t="s">
        <v>74</v>
      </c>
      <c r="F22" s="1347"/>
      <c r="G22" s="1347" t="s">
        <v>1414</v>
      </c>
      <c r="H22" s="1347"/>
      <c r="I22" s="1070" t="s">
        <v>1415</v>
      </c>
      <c r="J22" s="1071"/>
      <c r="K22" s="1071"/>
      <c r="L22" s="1071"/>
      <c r="M22" s="1071"/>
      <c r="N22" s="1341"/>
    </row>
    <row r="23" spans="2:15" ht="18" customHeight="1">
      <c r="B23" s="1563"/>
      <c r="C23" s="1564"/>
      <c r="D23" s="1564"/>
      <c r="E23" s="1565"/>
      <c r="F23" s="1565"/>
      <c r="G23" s="1565"/>
      <c r="H23" s="1565"/>
      <c r="I23" s="1566" t="s">
        <v>1416</v>
      </c>
      <c r="J23" s="1555"/>
      <c r="K23" s="1566" t="s">
        <v>1417</v>
      </c>
      <c r="L23" s="1555"/>
      <c r="M23" s="1567" t="s">
        <v>576</v>
      </c>
      <c r="N23" s="1568"/>
    </row>
    <row r="24" spans="2:15" ht="18" customHeight="1">
      <c r="B24" s="1563"/>
      <c r="C24" s="1564"/>
      <c r="D24" s="1564"/>
      <c r="E24" s="1565"/>
      <c r="F24" s="1565"/>
      <c r="G24" s="1565"/>
      <c r="H24" s="1565"/>
      <c r="I24" s="1369"/>
      <c r="J24" s="1367"/>
      <c r="K24" s="1369"/>
      <c r="L24" s="1367"/>
      <c r="M24" s="1569"/>
      <c r="N24" s="1570"/>
    </row>
    <row r="25" spans="2:15" ht="30" customHeight="1">
      <c r="B25" s="1571" t="s">
        <v>1418</v>
      </c>
      <c r="C25" s="1565"/>
      <c r="D25" s="1565"/>
      <c r="E25" s="1572">
        <f>SUM(G25,M25)</f>
        <v>1001</v>
      </c>
      <c r="F25" s="1573"/>
      <c r="G25" s="1574">
        <v>1</v>
      </c>
      <c r="H25" s="1574"/>
      <c r="I25" s="1575">
        <v>772</v>
      </c>
      <c r="J25" s="1576"/>
      <c r="K25" s="1575">
        <v>228</v>
      </c>
      <c r="L25" s="1576"/>
      <c r="M25" s="1559">
        <f>SUM(I25:L25)</f>
        <v>1000</v>
      </c>
      <c r="N25" s="1560"/>
    </row>
    <row r="26" spans="2:15" ht="30" customHeight="1">
      <c r="B26" s="1571" t="s">
        <v>1419</v>
      </c>
      <c r="C26" s="1565"/>
      <c r="D26" s="1565"/>
      <c r="E26" s="1572">
        <f>SUM(G26,M26)</f>
        <v>15</v>
      </c>
      <c r="F26" s="1573"/>
      <c r="G26" s="1574">
        <v>1</v>
      </c>
      <c r="H26" s="1574"/>
      <c r="I26" s="1575">
        <v>0</v>
      </c>
      <c r="J26" s="1576"/>
      <c r="K26" s="1575">
        <v>14</v>
      </c>
      <c r="L26" s="1576"/>
      <c r="M26" s="1559">
        <f>SUM(K26)</f>
        <v>14</v>
      </c>
      <c r="N26" s="1560"/>
    </row>
    <row r="27" spans="2:15" ht="30" customHeight="1" thickBot="1">
      <c r="B27" s="1579" t="s">
        <v>1420</v>
      </c>
      <c r="C27" s="1580"/>
      <c r="D27" s="1580"/>
      <c r="E27" s="1581">
        <f>SUM(G27,M27)</f>
        <v>11</v>
      </c>
      <c r="F27" s="1582"/>
      <c r="G27" s="1581">
        <v>0</v>
      </c>
      <c r="H27" s="1582"/>
      <c r="I27" s="1583">
        <v>0</v>
      </c>
      <c r="J27" s="1584"/>
      <c r="K27" s="1583">
        <v>11</v>
      </c>
      <c r="L27" s="1584"/>
      <c r="M27" s="1577">
        <f>SUM(K27)</f>
        <v>11</v>
      </c>
      <c r="N27" s="1578"/>
    </row>
    <row r="28" spans="2:15" ht="18" customHeight="1" thickBot="1">
      <c r="B28" s="1558"/>
      <c r="C28" s="1558"/>
      <c r="D28" s="1558"/>
      <c r="E28" s="1558"/>
      <c r="F28" s="1558"/>
      <c r="G28" s="1558"/>
      <c r="H28" s="1558"/>
      <c r="I28" s="1558"/>
      <c r="J28" s="1558"/>
      <c r="K28" s="1558"/>
      <c r="L28" s="1558"/>
    </row>
    <row r="29" spans="2:15" ht="24.95" customHeight="1">
      <c r="B29" s="1561"/>
      <c r="C29" s="1562"/>
      <c r="D29" s="1562"/>
      <c r="E29" s="1347" t="s">
        <v>1421</v>
      </c>
      <c r="F29" s="1347"/>
      <c r="G29" s="1347" t="s">
        <v>1422</v>
      </c>
      <c r="H29" s="1585"/>
      <c r="I29" s="1558"/>
      <c r="J29" s="1558"/>
      <c r="K29" s="1558"/>
      <c r="L29" s="1558"/>
    </row>
    <row r="30" spans="2:15" ht="30" customHeight="1" thickBot="1">
      <c r="B30" s="1586" t="s">
        <v>1423</v>
      </c>
      <c r="C30" s="1587"/>
      <c r="D30" s="1587"/>
      <c r="E30" s="1588">
        <v>665</v>
      </c>
      <c r="F30" s="1588"/>
      <c r="G30" s="1588">
        <v>166</v>
      </c>
      <c r="H30" s="1589"/>
      <c r="I30" s="1558"/>
      <c r="J30" s="1558"/>
      <c r="K30" s="1558"/>
      <c r="L30" s="1558"/>
    </row>
    <row r="31" spans="2:15" ht="18" customHeight="1">
      <c r="B31" s="756" t="s">
        <v>1424</v>
      </c>
      <c r="C31" s="756"/>
      <c r="D31" s="756"/>
      <c r="E31" s="756"/>
      <c r="F31" s="756"/>
      <c r="G31" s="756"/>
      <c r="H31" s="756"/>
      <c r="I31" s="757"/>
      <c r="J31" s="757"/>
      <c r="K31" s="757"/>
      <c r="L31" s="757"/>
    </row>
    <row r="32" spans="2:15" ht="18" customHeight="1">
      <c r="B32" s="749" t="s">
        <v>1412</v>
      </c>
      <c r="C32" s="757"/>
      <c r="D32" s="757"/>
      <c r="E32" s="757"/>
      <c r="F32" s="757"/>
      <c r="G32" s="757"/>
      <c r="H32" s="757"/>
      <c r="I32" s="757"/>
      <c r="J32" s="757"/>
      <c r="K32" s="757"/>
      <c r="L32" s="757"/>
    </row>
    <row r="33" spans="2:12" ht="18" customHeight="1">
      <c r="B33" s="757"/>
      <c r="C33" s="757"/>
      <c r="D33" s="757"/>
      <c r="E33" s="757"/>
      <c r="F33" s="757"/>
      <c r="G33" s="757"/>
      <c r="H33" s="757"/>
      <c r="I33" s="757"/>
      <c r="J33" s="757"/>
      <c r="K33" s="757"/>
      <c r="L33" s="757"/>
    </row>
    <row r="34" spans="2:12" ht="18" customHeight="1">
      <c r="B34" s="757"/>
      <c r="C34" s="757"/>
      <c r="D34" s="757"/>
      <c r="E34" s="757"/>
      <c r="F34" s="757"/>
      <c r="G34" s="757"/>
      <c r="H34" s="757"/>
      <c r="I34" s="757"/>
      <c r="J34" s="757"/>
      <c r="K34" s="757"/>
      <c r="L34" s="757"/>
    </row>
    <row r="35" spans="2:12" ht="18" customHeight="1">
      <c r="B35" s="757"/>
      <c r="C35" s="757"/>
      <c r="D35" s="757"/>
      <c r="E35" s="757"/>
      <c r="F35" s="757"/>
      <c r="G35" s="757"/>
      <c r="H35" s="757"/>
      <c r="I35" s="757"/>
      <c r="J35" s="757"/>
      <c r="K35" s="757"/>
      <c r="L35" s="757"/>
    </row>
    <row r="36" spans="2:12" ht="18" customHeight="1">
      <c r="B36" s="757"/>
      <c r="C36" s="757"/>
      <c r="D36" s="757"/>
      <c r="E36" s="757"/>
      <c r="F36" s="757"/>
      <c r="G36" s="757"/>
      <c r="H36" s="757"/>
      <c r="I36" s="757"/>
      <c r="J36" s="757"/>
      <c r="K36" s="757"/>
      <c r="L36" s="757"/>
    </row>
    <row r="37" spans="2:12" ht="18" customHeight="1">
      <c r="B37" s="757"/>
      <c r="C37" s="757"/>
      <c r="D37" s="757"/>
      <c r="E37" s="757"/>
      <c r="F37" s="757"/>
      <c r="G37" s="757"/>
      <c r="H37" s="757"/>
      <c r="I37" s="757"/>
      <c r="J37" s="757"/>
      <c r="K37" s="757"/>
      <c r="L37" s="757"/>
    </row>
    <row r="38" spans="2:12" ht="18" customHeight="1">
      <c r="B38" s="757"/>
      <c r="C38" s="757"/>
      <c r="D38" s="757"/>
      <c r="E38" s="757"/>
      <c r="F38" s="757"/>
      <c r="G38" s="757"/>
      <c r="H38" s="757"/>
      <c r="I38" s="757"/>
      <c r="J38" s="757"/>
      <c r="K38" s="757"/>
      <c r="L38" s="757"/>
    </row>
    <row r="39" spans="2:12" ht="18" customHeight="1">
      <c r="B39" s="757"/>
      <c r="C39" s="757"/>
      <c r="D39" s="757"/>
      <c r="E39" s="757"/>
      <c r="F39" s="757"/>
      <c r="G39" s="757"/>
      <c r="H39" s="757"/>
      <c r="I39" s="757"/>
      <c r="J39" s="757"/>
      <c r="K39" s="757"/>
      <c r="L39" s="757"/>
    </row>
    <row r="40" spans="2:12" ht="18" customHeight="1">
      <c r="B40" s="757"/>
      <c r="C40" s="757"/>
      <c r="D40" s="757"/>
      <c r="E40" s="757"/>
      <c r="F40" s="757"/>
      <c r="G40" s="757"/>
      <c r="H40" s="757"/>
      <c r="I40" s="757"/>
      <c r="J40" s="757"/>
      <c r="K40" s="757"/>
      <c r="L40" s="757"/>
    </row>
    <row r="41" spans="2:12" ht="18" customHeight="1">
      <c r="B41" s="757"/>
      <c r="C41" s="757"/>
      <c r="D41" s="757"/>
      <c r="E41" s="757"/>
      <c r="F41" s="757"/>
      <c r="G41" s="757"/>
      <c r="H41" s="757"/>
      <c r="I41" s="757"/>
      <c r="J41" s="757"/>
      <c r="K41" s="757"/>
      <c r="L41" s="757"/>
    </row>
    <row r="42" spans="2:12" ht="18" customHeight="1">
      <c r="B42" s="757"/>
      <c r="C42" s="757"/>
      <c r="D42" s="757"/>
      <c r="E42" s="757"/>
      <c r="F42" s="757"/>
      <c r="G42" s="757"/>
      <c r="H42" s="757"/>
      <c r="I42" s="757"/>
      <c r="J42" s="757"/>
      <c r="K42" s="757"/>
      <c r="L42" s="757"/>
    </row>
    <row r="43" spans="2:12" ht="18" customHeight="1">
      <c r="B43" s="757"/>
      <c r="C43" s="757"/>
      <c r="D43" s="757"/>
      <c r="E43" s="757"/>
      <c r="F43" s="757"/>
      <c r="G43" s="757"/>
      <c r="H43" s="757"/>
      <c r="I43" s="757"/>
      <c r="J43" s="757"/>
      <c r="K43" s="757"/>
      <c r="L43" s="757"/>
    </row>
    <row r="44" spans="2:12" ht="18" customHeight="1">
      <c r="B44" s="757"/>
      <c r="C44" s="757"/>
      <c r="D44" s="757"/>
      <c r="E44" s="757"/>
      <c r="F44" s="757"/>
      <c r="G44" s="757"/>
      <c r="H44" s="757"/>
      <c r="I44" s="757"/>
      <c r="J44" s="757"/>
      <c r="K44" s="757"/>
      <c r="L44" s="757"/>
    </row>
    <row r="45" spans="2:12" ht="18" customHeight="1">
      <c r="B45" s="757"/>
      <c r="C45" s="757"/>
      <c r="D45" s="757"/>
      <c r="E45" s="757"/>
      <c r="F45" s="757"/>
      <c r="G45" s="757"/>
      <c r="H45" s="757"/>
      <c r="I45" s="757"/>
      <c r="J45" s="757"/>
      <c r="K45" s="757"/>
      <c r="L45" s="757"/>
    </row>
    <row r="46" spans="2:12" ht="18" customHeight="1">
      <c r="B46" s="757"/>
      <c r="C46" s="757"/>
      <c r="D46" s="757"/>
      <c r="E46" s="757"/>
      <c r="F46" s="757"/>
      <c r="G46" s="757"/>
      <c r="H46" s="757"/>
      <c r="I46" s="757"/>
      <c r="J46" s="757"/>
      <c r="K46" s="757"/>
      <c r="L46" s="757"/>
    </row>
    <row r="47" spans="2:12" ht="18" customHeight="1">
      <c r="B47" s="757"/>
      <c r="C47" s="757"/>
      <c r="D47" s="757"/>
      <c r="E47" s="757"/>
      <c r="F47" s="757"/>
      <c r="G47" s="757"/>
      <c r="H47" s="757"/>
      <c r="I47" s="757"/>
      <c r="J47" s="757"/>
      <c r="K47" s="757"/>
      <c r="L47" s="757"/>
    </row>
    <row r="48" spans="2:12" ht="18" customHeight="1">
      <c r="B48" s="757"/>
      <c r="C48" s="757"/>
      <c r="D48" s="757"/>
      <c r="E48" s="757"/>
      <c r="F48" s="757"/>
      <c r="G48" s="757"/>
      <c r="H48" s="757"/>
      <c r="I48" s="757"/>
      <c r="J48" s="757"/>
      <c r="K48" s="757"/>
      <c r="L48" s="757"/>
    </row>
    <row r="49" spans="2:12" ht="18" customHeight="1">
      <c r="B49" s="757"/>
      <c r="C49" s="757"/>
      <c r="D49" s="757"/>
      <c r="E49" s="757"/>
      <c r="F49" s="757"/>
      <c r="G49" s="757"/>
      <c r="H49" s="757"/>
      <c r="I49" s="757"/>
      <c r="J49" s="757"/>
      <c r="K49" s="757"/>
      <c r="L49" s="757"/>
    </row>
    <row r="50" spans="2:12" ht="18" customHeight="1">
      <c r="B50" s="757"/>
      <c r="C50" s="757"/>
      <c r="D50" s="757"/>
      <c r="E50" s="757"/>
      <c r="F50" s="757"/>
      <c r="G50" s="757"/>
      <c r="H50" s="757"/>
      <c r="I50" s="757"/>
      <c r="J50" s="757"/>
      <c r="K50" s="757"/>
      <c r="L50" s="757"/>
    </row>
    <row r="51" spans="2:12" ht="18" customHeight="1">
      <c r="B51" s="757"/>
      <c r="C51" s="757"/>
      <c r="D51" s="757"/>
      <c r="E51" s="757"/>
      <c r="F51" s="757"/>
      <c r="G51" s="757"/>
      <c r="H51" s="757"/>
      <c r="I51" s="757"/>
      <c r="J51" s="757"/>
      <c r="K51" s="757"/>
      <c r="L51" s="757"/>
    </row>
    <row r="52" spans="2:12" ht="18" customHeight="1">
      <c r="B52" s="757"/>
      <c r="C52" s="757"/>
      <c r="D52" s="757"/>
      <c r="E52" s="757"/>
      <c r="F52" s="757"/>
      <c r="G52" s="757"/>
      <c r="H52" s="757"/>
      <c r="I52" s="757"/>
      <c r="J52" s="757"/>
      <c r="K52" s="757"/>
      <c r="L52" s="757"/>
    </row>
  </sheetData>
  <mergeCells count="59">
    <mergeCell ref="B30:D30"/>
    <mergeCell ref="E30:F30"/>
    <mergeCell ref="G30:H30"/>
    <mergeCell ref="I30:J30"/>
    <mergeCell ref="K30:L30"/>
    <mergeCell ref="B28:D28"/>
    <mergeCell ref="E28:F28"/>
    <mergeCell ref="G28:H28"/>
    <mergeCell ref="I28:J28"/>
    <mergeCell ref="K28:L28"/>
    <mergeCell ref="B29:D29"/>
    <mergeCell ref="E29:F29"/>
    <mergeCell ref="G29:H29"/>
    <mergeCell ref="I29:J29"/>
    <mergeCell ref="K29:L29"/>
    <mergeCell ref="M27:N27"/>
    <mergeCell ref="B26:D26"/>
    <mergeCell ref="E26:F26"/>
    <mergeCell ref="G26:H26"/>
    <mergeCell ref="I26:J26"/>
    <mergeCell ref="K26:L26"/>
    <mergeCell ref="M26:N26"/>
    <mergeCell ref="B27:D27"/>
    <mergeCell ref="E27:F27"/>
    <mergeCell ref="G27:H27"/>
    <mergeCell ref="I27:J27"/>
    <mergeCell ref="K27:L27"/>
    <mergeCell ref="M25:N25"/>
    <mergeCell ref="B22:D24"/>
    <mergeCell ref="E22:F24"/>
    <mergeCell ref="G22:H24"/>
    <mergeCell ref="I22:N22"/>
    <mergeCell ref="I23:J24"/>
    <mergeCell ref="K23:L24"/>
    <mergeCell ref="M23:N24"/>
    <mergeCell ref="B25:D25"/>
    <mergeCell ref="E25:F25"/>
    <mergeCell ref="G25:H25"/>
    <mergeCell ref="I25:J25"/>
    <mergeCell ref="K25:L25"/>
    <mergeCell ref="C21:D21"/>
    <mergeCell ref="E21:F21"/>
    <mergeCell ref="G21:H21"/>
    <mergeCell ref="I21:J21"/>
    <mergeCell ref="L21:N21"/>
    <mergeCell ref="M2:O2"/>
    <mergeCell ref="C3:F4"/>
    <mergeCell ref="G3:G6"/>
    <mergeCell ref="H3:K4"/>
    <mergeCell ref="L3:O4"/>
    <mergeCell ref="C5:C6"/>
    <mergeCell ref="D5:E5"/>
    <mergeCell ref="F5:F6"/>
    <mergeCell ref="H5:H6"/>
    <mergeCell ref="I5:J5"/>
    <mergeCell ref="K5:K6"/>
    <mergeCell ref="L5:L6"/>
    <mergeCell ref="M5:N5"/>
    <mergeCell ref="O5:O6"/>
  </mergeCells>
  <phoneticPr fontId="3"/>
  <pageMargins left="0.51181102362204722" right="0.51181102362204722" top="0.55118110236220474" bottom="0.39370078740157483" header="0.51181102362204722" footer="0.51181102362204722"/>
  <pageSetup paperSize="9" scale="80" firstPageNumber="168" orientation="portrait" useFirstPageNumber="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S19"/>
  <sheetViews>
    <sheetView showGridLines="0" zoomScaleNormal="100" zoomScaleSheetLayoutView="100" workbookViewId="0"/>
  </sheetViews>
  <sheetFormatPr defaultColWidth="10.625" defaultRowHeight="18" customHeight="1"/>
  <cols>
    <col min="1" max="1" width="2.625" style="2" customWidth="1"/>
    <col min="2" max="2" width="18.625" style="2" customWidth="1"/>
    <col min="3" max="15" width="9.375" style="2" customWidth="1"/>
    <col min="16" max="16" width="5.75" style="2" customWidth="1"/>
    <col min="17" max="19" width="7.125" style="2" customWidth="1"/>
    <col min="20" max="256" width="10.625" style="2"/>
    <col min="257" max="257" width="2.625" style="2" customWidth="1"/>
    <col min="258" max="258" width="18.625" style="2" customWidth="1"/>
    <col min="259" max="271" width="9.375" style="2" customWidth="1"/>
    <col min="272" max="272" width="5.75" style="2" customWidth="1"/>
    <col min="273" max="275" width="7.125" style="2" customWidth="1"/>
    <col min="276" max="512" width="10.625" style="2"/>
    <col min="513" max="513" width="2.625" style="2" customWidth="1"/>
    <col min="514" max="514" width="18.625" style="2" customWidth="1"/>
    <col min="515" max="527" width="9.375" style="2" customWidth="1"/>
    <col min="528" max="528" width="5.75" style="2" customWidth="1"/>
    <col min="529" max="531" width="7.125" style="2" customWidth="1"/>
    <col min="532" max="768" width="10.625" style="2"/>
    <col min="769" max="769" width="2.625" style="2" customWidth="1"/>
    <col min="770" max="770" width="18.625" style="2" customWidth="1"/>
    <col min="771" max="783" width="9.375" style="2" customWidth="1"/>
    <col min="784" max="784" width="5.75" style="2" customWidth="1"/>
    <col min="785" max="787" width="7.125" style="2" customWidth="1"/>
    <col min="788" max="1024" width="10.625" style="2"/>
    <col min="1025" max="1025" width="2.625" style="2" customWidth="1"/>
    <col min="1026" max="1026" width="18.625" style="2" customWidth="1"/>
    <col min="1027" max="1039" width="9.375" style="2" customWidth="1"/>
    <col min="1040" max="1040" width="5.75" style="2" customWidth="1"/>
    <col min="1041" max="1043" width="7.125" style="2" customWidth="1"/>
    <col min="1044" max="1280" width="10.625" style="2"/>
    <col min="1281" max="1281" width="2.625" style="2" customWidth="1"/>
    <col min="1282" max="1282" width="18.625" style="2" customWidth="1"/>
    <col min="1283" max="1295" width="9.375" style="2" customWidth="1"/>
    <col min="1296" max="1296" width="5.75" style="2" customWidth="1"/>
    <col min="1297" max="1299" width="7.125" style="2" customWidth="1"/>
    <col min="1300" max="1536" width="10.625" style="2"/>
    <col min="1537" max="1537" width="2.625" style="2" customWidth="1"/>
    <col min="1538" max="1538" width="18.625" style="2" customWidth="1"/>
    <col min="1539" max="1551" width="9.375" style="2" customWidth="1"/>
    <col min="1552" max="1552" width="5.75" style="2" customWidth="1"/>
    <col min="1553" max="1555" width="7.125" style="2" customWidth="1"/>
    <col min="1556" max="1792" width="10.625" style="2"/>
    <col min="1793" max="1793" width="2.625" style="2" customWidth="1"/>
    <col min="1794" max="1794" width="18.625" style="2" customWidth="1"/>
    <col min="1795" max="1807" width="9.375" style="2" customWidth="1"/>
    <col min="1808" max="1808" width="5.75" style="2" customWidth="1"/>
    <col min="1809" max="1811" width="7.125" style="2" customWidth="1"/>
    <col min="1812" max="2048" width="10.625" style="2"/>
    <col min="2049" max="2049" width="2.625" style="2" customWidth="1"/>
    <col min="2050" max="2050" width="18.625" style="2" customWidth="1"/>
    <col min="2051" max="2063" width="9.375" style="2" customWidth="1"/>
    <col min="2064" max="2064" width="5.75" style="2" customWidth="1"/>
    <col min="2065" max="2067" width="7.125" style="2" customWidth="1"/>
    <col min="2068" max="2304" width="10.625" style="2"/>
    <col min="2305" max="2305" width="2.625" style="2" customWidth="1"/>
    <col min="2306" max="2306" width="18.625" style="2" customWidth="1"/>
    <col min="2307" max="2319" width="9.375" style="2" customWidth="1"/>
    <col min="2320" max="2320" width="5.75" style="2" customWidth="1"/>
    <col min="2321" max="2323" width="7.125" style="2" customWidth="1"/>
    <col min="2324" max="2560" width="10.625" style="2"/>
    <col min="2561" max="2561" width="2.625" style="2" customWidth="1"/>
    <col min="2562" max="2562" width="18.625" style="2" customWidth="1"/>
    <col min="2563" max="2575" width="9.375" style="2" customWidth="1"/>
    <col min="2576" max="2576" width="5.75" style="2" customWidth="1"/>
    <col min="2577" max="2579" width="7.125" style="2" customWidth="1"/>
    <col min="2580" max="2816" width="10.625" style="2"/>
    <col min="2817" max="2817" width="2.625" style="2" customWidth="1"/>
    <col min="2818" max="2818" width="18.625" style="2" customWidth="1"/>
    <col min="2819" max="2831" width="9.375" style="2" customWidth="1"/>
    <col min="2832" max="2832" width="5.75" style="2" customWidth="1"/>
    <col min="2833" max="2835" width="7.125" style="2" customWidth="1"/>
    <col min="2836" max="3072" width="10.625" style="2"/>
    <col min="3073" max="3073" width="2.625" style="2" customWidth="1"/>
    <col min="3074" max="3074" width="18.625" style="2" customWidth="1"/>
    <col min="3075" max="3087" width="9.375" style="2" customWidth="1"/>
    <col min="3088" max="3088" width="5.75" style="2" customWidth="1"/>
    <col min="3089" max="3091" width="7.125" style="2" customWidth="1"/>
    <col min="3092" max="3328" width="10.625" style="2"/>
    <col min="3329" max="3329" width="2.625" style="2" customWidth="1"/>
    <col min="3330" max="3330" width="18.625" style="2" customWidth="1"/>
    <col min="3331" max="3343" width="9.375" style="2" customWidth="1"/>
    <col min="3344" max="3344" width="5.75" style="2" customWidth="1"/>
    <col min="3345" max="3347" width="7.125" style="2" customWidth="1"/>
    <col min="3348" max="3584" width="10.625" style="2"/>
    <col min="3585" max="3585" width="2.625" style="2" customWidth="1"/>
    <col min="3586" max="3586" width="18.625" style="2" customWidth="1"/>
    <col min="3587" max="3599" width="9.375" style="2" customWidth="1"/>
    <col min="3600" max="3600" width="5.75" style="2" customWidth="1"/>
    <col min="3601" max="3603" width="7.125" style="2" customWidth="1"/>
    <col min="3604" max="3840" width="10.625" style="2"/>
    <col min="3841" max="3841" width="2.625" style="2" customWidth="1"/>
    <col min="3842" max="3842" width="18.625" style="2" customWidth="1"/>
    <col min="3843" max="3855" width="9.375" style="2" customWidth="1"/>
    <col min="3856" max="3856" width="5.75" style="2" customWidth="1"/>
    <col min="3857" max="3859" width="7.125" style="2" customWidth="1"/>
    <col min="3860" max="4096" width="10.625" style="2"/>
    <col min="4097" max="4097" width="2.625" style="2" customWidth="1"/>
    <col min="4098" max="4098" width="18.625" style="2" customWidth="1"/>
    <col min="4099" max="4111" width="9.375" style="2" customWidth="1"/>
    <col min="4112" max="4112" width="5.75" style="2" customWidth="1"/>
    <col min="4113" max="4115" width="7.125" style="2" customWidth="1"/>
    <col min="4116" max="4352" width="10.625" style="2"/>
    <col min="4353" max="4353" width="2.625" style="2" customWidth="1"/>
    <col min="4354" max="4354" width="18.625" style="2" customWidth="1"/>
    <col min="4355" max="4367" width="9.375" style="2" customWidth="1"/>
    <col min="4368" max="4368" width="5.75" style="2" customWidth="1"/>
    <col min="4369" max="4371" width="7.125" style="2" customWidth="1"/>
    <col min="4372" max="4608" width="10.625" style="2"/>
    <col min="4609" max="4609" width="2.625" style="2" customWidth="1"/>
    <col min="4610" max="4610" width="18.625" style="2" customWidth="1"/>
    <col min="4611" max="4623" width="9.375" style="2" customWidth="1"/>
    <col min="4624" max="4624" width="5.75" style="2" customWidth="1"/>
    <col min="4625" max="4627" width="7.125" style="2" customWidth="1"/>
    <col min="4628" max="4864" width="10.625" style="2"/>
    <col min="4865" max="4865" width="2.625" style="2" customWidth="1"/>
    <col min="4866" max="4866" width="18.625" style="2" customWidth="1"/>
    <col min="4867" max="4879" width="9.375" style="2" customWidth="1"/>
    <col min="4880" max="4880" width="5.75" style="2" customWidth="1"/>
    <col min="4881" max="4883" width="7.125" style="2" customWidth="1"/>
    <col min="4884" max="5120" width="10.625" style="2"/>
    <col min="5121" max="5121" width="2.625" style="2" customWidth="1"/>
    <col min="5122" max="5122" width="18.625" style="2" customWidth="1"/>
    <col min="5123" max="5135" width="9.375" style="2" customWidth="1"/>
    <col min="5136" max="5136" width="5.75" style="2" customWidth="1"/>
    <col min="5137" max="5139" width="7.125" style="2" customWidth="1"/>
    <col min="5140" max="5376" width="10.625" style="2"/>
    <col min="5377" max="5377" width="2.625" style="2" customWidth="1"/>
    <col min="5378" max="5378" width="18.625" style="2" customWidth="1"/>
    <col min="5379" max="5391" width="9.375" style="2" customWidth="1"/>
    <col min="5392" max="5392" width="5.75" style="2" customWidth="1"/>
    <col min="5393" max="5395" width="7.125" style="2" customWidth="1"/>
    <col min="5396" max="5632" width="10.625" style="2"/>
    <col min="5633" max="5633" width="2.625" style="2" customWidth="1"/>
    <col min="5634" max="5634" width="18.625" style="2" customWidth="1"/>
    <col min="5635" max="5647" width="9.375" style="2" customWidth="1"/>
    <col min="5648" max="5648" width="5.75" style="2" customWidth="1"/>
    <col min="5649" max="5651" width="7.125" style="2" customWidth="1"/>
    <col min="5652" max="5888" width="10.625" style="2"/>
    <col min="5889" max="5889" width="2.625" style="2" customWidth="1"/>
    <col min="5890" max="5890" width="18.625" style="2" customWidth="1"/>
    <col min="5891" max="5903" width="9.375" style="2" customWidth="1"/>
    <col min="5904" max="5904" width="5.75" style="2" customWidth="1"/>
    <col min="5905" max="5907" width="7.125" style="2" customWidth="1"/>
    <col min="5908" max="6144" width="10.625" style="2"/>
    <col min="6145" max="6145" width="2.625" style="2" customWidth="1"/>
    <col min="6146" max="6146" width="18.625" style="2" customWidth="1"/>
    <col min="6147" max="6159" width="9.375" style="2" customWidth="1"/>
    <col min="6160" max="6160" width="5.75" style="2" customWidth="1"/>
    <col min="6161" max="6163" width="7.125" style="2" customWidth="1"/>
    <col min="6164" max="6400" width="10.625" style="2"/>
    <col min="6401" max="6401" width="2.625" style="2" customWidth="1"/>
    <col min="6402" max="6402" width="18.625" style="2" customWidth="1"/>
    <col min="6403" max="6415" width="9.375" style="2" customWidth="1"/>
    <col min="6416" max="6416" width="5.75" style="2" customWidth="1"/>
    <col min="6417" max="6419" width="7.125" style="2" customWidth="1"/>
    <col min="6420" max="6656" width="10.625" style="2"/>
    <col min="6657" max="6657" width="2.625" style="2" customWidth="1"/>
    <col min="6658" max="6658" width="18.625" style="2" customWidth="1"/>
    <col min="6659" max="6671" width="9.375" style="2" customWidth="1"/>
    <col min="6672" max="6672" width="5.75" style="2" customWidth="1"/>
    <col min="6673" max="6675" width="7.125" style="2" customWidth="1"/>
    <col min="6676" max="6912" width="10.625" style="2"/>
    <col min="6913" max="6913" width="2.625" style="2" customWidth="1"/>
    <col min="6914" max="6914" width="18.625" style="2" customWidth="1"/>
    <col min="6915" max="6927" width="9.375" style="2" customWidth="1"/>
    <col min="6928" max="6928" width="5.75" style="2" customWidth="1"/>
    <col min="6929" max="6931" width="7.125" style="2" customWidth="1"/>
    <col min="6932" max="7168" width="10.625" style="2"/>
    <col min="7169" max="7169" width="2.625" style="2" customWidth="1"/>
    <col min="7170" max="7170" width="18.625" style="2" customWidth="1"/>
    <col min="7171" max="7183" width="9.375" style="2" customWidth="1"/>
    <col min="7184" max="7184" width="5.75" style="2" customWidth="1"/>
    <col min="7185" max="7187" width="7.125" style="2" customWidth="1"/>
    <col min="7188" max="7424" width="10.625" style="2"/>
    <col min="7425" max="7425" width="2.625" style="2" customWidth="1"/>
    <col min="7426" max="7426" width="18.625" style="2" customWidth="1"/>
    <col min="7427" max="7439" width="9.375" style="2" customWidth="1"/>
    <col min="7440" max="7440" width="5.75" style="2" customWidth="1"/>
    <col min="7441" max="7443" width="7.125" style="2" customWidth="1"/>
    <col min="7444" max="7680" width="10.625" style="2"/>
    <col min="7681" max="7681" width="2.625" style="2" customWidth="1"/>
    <col min="7682" max="7682" width="18.625" style="2" customWidth="1"/>
    <col min="7683" max="7695" width="9.375" style="2" customWidth="1"/>
    <col min="7696" max="7696" width="5.75" style="2" customWidth="1"/>
    <col min="7697" max="7699" width="7.125" style="2" customWidth="1"/>
    <col min="7700" max="7936" width="10.625" style="2"/>
    <col min="7937" max="7937" width="2.625" style="2" customWidth="1"/>
    <col min="7938" max="7938" width="18.625" style="2" customWidth="1"/>
    <col min="7939" max="7951" width="9.375" style="2" customWidth="1"/>
    <col min="7952" max="7952" width="5.75" style="2" customWidth="1"/>
    <col min="7953" max="7955" width="7.125" style="2" customWidth="1"/>
    <col min="7956" max="8192" width="10.625" style="2"/>
    <col min="8193" max="8193" width="2.625" style="2" customWidth="1"/>
    <col min="8194" max="8194" width="18.625" style="2" customWidth="1"/>
    <col min="8195" max="8207" width="9.375" style="2" customWidth="1"/>
    <col min="8208" max="8208" width="5.75" style="2" customWidth="1"/>
    <col min="8209" max="8211" width="7.125" style="2" customWidth="1"/>
    <col min="8212" max="8448" width="10.625" style="2"/>
    <col min="8449" max="8449" width="2.625" style="2" customWidth="1"/>
    <col min="8450" max="8450" width="18.625" style="2" customWidth="1"/>
    <col min="8451" max="8463" width="9.375" style="2" customWidth="1"/>
    <col min="8464" max="8464" width="5.75" style="2" customWidth="1"/>
    <col min="8465" max="8467" width="7.125" style="2" customWidth="1"/>
    <col min="8468" max="8704" width="10.625" style="2"/>
    <col min="8705" max="8705" width="2.625" style="2" customWidth="1"/>
    <col min="8706" max="8706" width="18.625" style="2" customWidth="1"/>
    <col min="8707" max="8719" width="9.375" style="2" customWidth="1"/>
    <col min="8720" max="8720" width="5.75" style="2" customWidth="1"/>
    <col min="8721" max="8723" width="7.125" style="2" customWidth="1"/>
    <col min="8724" max="8960" width="10.625" style="2"/>
    <col min="8961" max="8961" width="2.625" style="2" customWidth="1"/>
    <col min="8962" max="8962" width="18.625" style="2" customWidth="1"/>
    <col min="8963" max="8975" width="9.375" style="2" customWidth="1"/>
    <col min="8976" max="8976" width="5.75" style="2" customWidth="1"/>
    <col min="8977" max="8979" width="7.125" style="2" customWidth="1"/>
    <col min="8980" max="9216" width="10.625" style="2"/>
    <col min="9217" max="9217" width="2.625" style="2" customWidth="1"/>
    <col min="9218" max="9218" width="18.625" style="2" customWidth="1"/>
    <col min="9219" max="9231" width="9.375" style="2" customWidth="1"/>
    <col min="9232" max="9232" width="5.75" style="2" customWidth="1"/>
    <col min="9233" max="9235" width="7.125" style="2" customWidth="1"/>
    <col min="9236" max="9472" width="10.625" style="2"/>
    <col min="9473" max="9473" width="2.625" style="2" customWidth="1"/>
    <col min="9474" max="9474" width="18.625" style="2" customWidth="1"/>
    <col min="9475" max="9487" width="9.375" style="2" customWidth="1"/>
    <col min="9488" max="9488" width="5.75" style="2" customWidth="1"/>
    <col min="9489" max="9491" width="7.125" style="2" customWidth="1"/>
    <col min="9492" max="9728" width="10.625" style="2"/>
    <col min="9729" max="9729" width="2.625" style="2" customWidth="1"/>
    <col min="9730" max="9730" width="18.625" style="2" customWidth="1"/>
    <col min="9731" max="9743" width="9.375" style="2" customWidth="1"/>
    <col min="9744" max="9744" width="5.75" style="2" customWidth="1"/>
    <col min="9745" max="9747" width="7.125" style="2" customWidth="1"/>
    <col min="9748" max="9984" width="10.625" style="2"/>
    <col min="9985" max="9985" width="2.625" style="2" customWidth="1"/>
    <col min="9986" max="9986" width="18.625" style="2" customWidth="1"/>
    <col min="9987" max="9999" width="9.375" style="2" customWidth="1"/>
    <col min="10000" max="10000" width="5.75" style="2" customWidth="1"/>
    <col min="10001" max="10003" width="7.125" style="2" customWidth="1"/>
    <col min="10004" max="10240" width="10.625" style="2"/>
    <col min="10241" max="10241" width="2.625" style="2" customWidth="1"/>
    <col min="10242" max="10242" width="18.625" style="2" customWidth="1"/>
    <col min="10243" max="10255" width="9.375" style="2" customWidth="1"/>
    <col min="10256" max="10256" width="5.75" style="2" customWidth="1"/>
    <col min="10257" max="10259" width="7.125" style="2" customWidth="1"/>
    <col min="10260" max="10496" width="10.625" style="2"/>
    <col min="10497" max="10497" width="2.625" style="2" customWidth="1"/>
    <col min="10498" max="10498" width="18.625" style="2" customWidth="1"/>
    <col min="10499" max="10511" width="9.375" style="2" customWidth="1"/>
    <col min="10512" max="10512" width="5.75" style="2" customWidth="1"/>
    <col min="10513" max="10515" width="7.125" style="2" customWidth="1"/>
    <col min="10516" max="10752" width="10.625" style="2"/>
    <col min="10753" max="10753" width="2.625" style="2" customWidth="1"/>
    <col min="10754" max="10754" width="18.625" style="2" customWidth="1"/>
    <col min="10755" max="10767" width="9.375" style="2" customWidth="1"/>
    <col min="10768" max="10768" width="5.75" style="2" customWidth="1"/>
    <col min="10769" max="10771" width="7.125" style="2" customWidth="1"/>
    <col min="10772" max="11008" width="10.625" style="2"/>
    <col min="11009" max="11009" width="2.625" style="2" customWidth="1"/>
    <col min="11010" max="11010" width="18.625" style="2" customWidth="1"/>
    <col min="11011" max="11023" width="9.375" style="2" customWidth="1"/>
    <col min="11024" max="11024" width="5.75" style="2" customWidth="1"/>
    <col min="11025" max="11027" width="7.125" style="2" customWidth="1"/>
    <col min="11028" max="11264" width="10.625" style="2"/>
    <col min="11265" max="11265" width="2.625" style="2" customWidth="1"/>
    <col min="11266" max="11266" width="18.625" style="2" customWidth="1"/>
    <col min="11267" max="11279" width="9.375" style="2" customWidth="1"/>
    <col min="11280" max="11280" width="5.75" style="2" customWidth="1"/>
    <col min="11281" max="11283" width="7.125" style="2" customWidth="1"/>
    <col min="11284" max="11520" width="10.625" style="2"/>
    <col min="11521" max="11521" width="2.625" style="2" customWidth="1"/>
    <col min="11522" max="11522" width="18.625" style="2" customWidth="1"/>
    <col min="11523" max="11535" width="9.375" style="2" customWidth="1"/>
    <col min="11536" max="11536" width="5.75" style="2" customWidth="1"/>
    <col min="11537" max="11539" width="7.125" style="2" customWidth="1"/>
    <col min="11540" max="11776" width="10.625" style="2"/>
    <col min="11777" max="11777" width="2.625" style="2" customWidth="1"/>
    <col min="11778" max="11778" width="18.625" style="2" customWidth="1"/>
    <col min="11779" max="11791" width="9.375" style="2" customWidth="1"/>
    <col min="11792" max="11792" width="5.75" style="2" customWidth="1"/>
    <col min="11793" max="11795" width="7.125" style="2" customWidth="1"/>
    <col min="11796" max="12032" width="10.625" style="2"/>
    <col min="12033" max="12033" width="2.625" style="2" customWidth="1"/>
    <col min="12034" max="12034" width="18.625" style="2" customWidth="1"/>
    <col min="12035" max="12047" width="9.375" style="2" customWidth="1"/>
    <col min="12048" max="12048" width="5.75" style="2" customWidth="1"/>
    <col min="12049" max="12051" width="7.125" style="2" customWidth="1"/>
    <col min="12052" max="12288" width="10.625" style="2"/>
    <col min="12289" max="12289" width="2.625" style="2" customWidth="1"/>
    <col min="12290" max="12290" width="18.625" style="2" customWidth="1"/>
    <col min="12291" max="12303" width="9.375" style="2" customWidth="1"/>
    <col min="12304" max="12304" width="5.75" style="2" customWidth="1"/>
    <col min="12305" max="12307" width="7.125" style="2" customWidth="1"/>
    <col min="12308" max="12544" width="10.625" style="2"/>
    <col min="12545" max="12545" width="2.625" style="2" customWidth="1"/>
    <col min="12546" max="12546" width="18.625" style="2" customWidth="1"/>
    <col min="12547" max="12559" width="9.375" style="2" customWidth="1"/>
    <col min="12560" max="12560" width="5.75" style="2" customWidth="1"/>
    <col min="12561" max="12563" width="7.125" style="2" customWidth="1"/>
    <col min="12564" max="12800" width="10.625" style="2"/>
    <col min="12801" max="12801" width="2.625" style="2" customWidth="1"/>
    <col min="12802" max="12802" width="18.625" style="2" customWidth="1"/>
    <col min="12803" max="12815" width="9.375" style="2" customWidth="1"/>
    <col min="12816" max="12816" width="5.75" style="2" customWidth="1"/>
    <col min="12817" max="12819" width="7.125" style="2" customWidth="1"/>
    <col min="12820" max="13056" width="10.625" style="2"/>
    <col min="13057" max="13057" width="2.625" style="2" customWidth="1"/>
    <col min="13058" max="13058" width="18.625" style="2" customWidth="1"/>
    <col min="13059" max="13071" width="9.375" style="2" customWidth="1"/>
    <col min="13072" max="13072" width="5.75" style="2" customWidth="1"/>
    <col min="13073" max="13075" width="7.125" style="2" customWidth="1"/>
    <col min="13076" max="13312" width="10.625" style="2"/>
    <col min="13313" max="13313" width="2.625" style="2" customWidth="1"/>
    <col min="13314" max="13314" width="18.625" style="2" customWidth="1"/>
    <col min="13315" max="13327" width="9.375" style="2" customWidth="1"/>
    <col min="13328" max="13328" width="5.75" style="2" customWidth="1"/>
    <col min="13329" max="13331" width="7.125" style="2" customWidth="1"/>
    <col min="13332" max="13568" width="10.625" style="2"/>
    <col min="13569" max="13569" width="2.625" style="2" customWidth="1"/>
    <col min="13570" max="13570" width="18.625" style="2" customWidth="1"/>
    <col min="13571" max="13583" width="9.375" style="2" customWidth="1"/>
    <col min="13584" max="13584" width="5.75" style="2" customWidth="1"/>
    <col min="13585" max="13587" width="7.125" style="2" customWidth="1"/>
    <col min="13588" max="13824" width="10.625" style="2"/>
    <col min="13825" max="13825" width="2.625" style="2" customWidth="1"/>
    <col min="13826" max="13826" width="18.625" style="2" customWidth="1"/>
    <col min="13827" max="13839" width="9.375" style="2" customWidth="1"/>
    <col min="13840" max="13840" width="5.75" style="2" customWidth="1"/>
    <col min="13841" max="13843" width="7.125" style="2" customWidth="1"/>
    <col min="13844" max="14080" width="10.625" style="2"/>
    <col min="14081" max="14081" width="2.625" style="2" customWidth="1"/>
    <col min="14082" max="14082" width="18.625" style="2" customWidth="1"/>
    <col min="14083" max="14095" width="9.375" style="2" customWidth="1"/>
    <col min="14096" max="14096" width="5.75" style="2" customWidth="1"/>
    <col min="14097" max="14099" width="7.125" style="2" customWidth="1"/>
    <col min="14100" max="14336" width="10.625" style="2"/>
    <col min="14337" max="14337" width="2.625" style="2" customWidth="1"/>
    <col min="14338" max="14338" width="18.625" style="2" customWidth="1"/>
    <col min="14339" max="14351" width="9.375" style="2" customWidth="1"/>
    <col min="14352" max="14352" width="5.75" style="2" customWidth="1"/>
    <col min="14353" max="14355" width="7.125" style="2" customWidth="1"/>
    <col min="14356" max="14592" width="10.625" style="2"/>
    <col min="14593" max="14593" width="2.625" style="2" customWidth="1"/>
    <col min="14594" max="14594" width="18.625" style="2" customWidth="1"/>
    <col min="14595" max="14607" width="9.375" style="2" customWidth="1"/>
    <col min="14608" max="14608" width="5.75" style="2" customWidth="1"/>
    <col min="14609" max="14611" width="7.125" style="2" customWidth="1"/>
    <col min="14612" max="14848" width="10.625" style="2"/>
    <col min="14849" max="14849" width="2.625" style="2" customWidth="1"/>
    <col min="14850" max="14850" width="18.625" style="2" customWidth="1"/>
    <col min="14851" max="14863" width="9.375" style="2" customWidth="1"/>
    <col min="14864" max="14864" width="5.75" style="2" customWidth="1"/>
    <col min="14865" max="14867" width="7.125" style="2" customWidth="1"/>
    <col min="14868" max="15104" width="10.625" style="2"/>
    <col min="15105" max="15105" width="2.625" style="2" customWidth="1"/>
    <col min="15106" max="15106" width="18.625" style="2" customWidth="1"/>
    <col min="15107" max="15119" width="9.375" style="2" customWidth="1"/>
    <col min="15120" max="15120" width="5.75" style="2" customWidth="1"/>
    <col min="15121" max="15123" width="7.125" style="2" customWidth="1"/>
    <col min="15124" max="15360" width="10.625" style="2"/>
    <col min="15361" max="15361" width="2.625" style="2" customWidth="1"/>
    <col min="15362" max="15362" width="18.625" style="2" customWidth="1"/>
    <col min="15363" max="15375" width="9.375" style="2" customWidth="1"/>
    <col min="15376" max="15376" width="5.75" style="2" customWidth="1"/>
    <col min="15377" max="15379" width="7.125" style="2" customWidth="1"/>
    <col min="15380" max="15616" width="10.625" style="2"/>
    <col min="15617" max="15617" width="2.625" style="2" customWidth="1"/>
    <col min="15618" max="15618" width="18.625" style="2" customWidth="1"/>
    <col min="15619" max="15631" width="9.375" style="2" customWidth="1"/>
    <col min="15632" max="15632" width="5.75" style="2" customWidth="1"/>
    <col min="15633" max="15635" width="7.125" style="2" customWidth="1"/>
    <col min="15636" max="15872" width="10.625" style="2"/>
    <col min="15873" max="15873" width="2.625" style="2" customWidth="1"/>
    <col min="15874" max="15874" width="18.625" style="2" customWidth="1"/>
    <col min="15875" max="15887" width="9.375" style="2" customWidth="1"/>
    <col min="15888" max="15888" width="5.75" style="2" customWidth="1"/>
    <col min="15889" max="15891" width="7.125" style="2" customWidth="1"/>
    <col min="15892" max="16128" width="10.625" style="2"/>
    <col min="16129" max="16129" width="2.625" style="2" customWidth="1"/>
    <col min="16130" max="16130" width="18.625" style="2" customWidth="1"/>
    <col min="16131" max="16143" width="9.375" style="2" customWidth="1"/>
    <col min="16144" max="16144" width="5.75" style="2" customWidth="1"/>
    <col min="16145" max="16147" width="7.125" style="2" customWidth="1"/>
    <col min="16148" max="16384" width="10.625" style="2"/>
  </cols>
  <sheetData>
    <row r="1" spans="1:19" ht="18" customHeight="1">
      <c r="B1" s="1" t="s">
        <v>1425</v>
      </c>
    </row>
    <row r="2" spans="1:19" ht="18" customHeight="1" thickBot="1">
      <c r="B2" s="3"/>
      <c r="C2" s="3"/>
      <c r="D2" s="3"/>
      <c r="E2" s="3"/>
      <c r="F2" s="3"/>
      <c r="G2" s="3"/>
      <c r="H2" s="3"/>
      <c r="I2" s="3"/>
      <c r="J2" s="3"/>
      <c r="K2" s="842" t="s">
        <v>556</v>
      </c>
      <c r="L2" s="842"/>
      <c r="M2" s="842"/>
      <c r="N2" s="842"/>
      <c r="O2" s="842"/>
      <c r="P2" s="254"/>
      <c r="Q2" s="4"/>
      <c r="S2" s="4"/>
    </row>
    <row r="3" spans="1:19" ht="30" customHeight="1">
      <c r="B3" s="5"/>
      <c r="C3" s="1319" t="s">
        <v>1426</v>
      </c>
      <c r="D3" s="867"/>
      <c r="E3" s="958"/>
      <c r="F3" s="958"/>
      <c r="G3" s="958"/>
      <c r="H3" s="958"/>
      <c r="I3" s="958"/>
      <c r="J3" s="958"/>
      <c r="K3" s="1320"/>
      <c r="L3" s="1592" t="s">
        <v>637</v>
      </c>
      <c r="M3" s="1593"/>
      <c r="N3" s="1593"/>
      <c r="O3" s="1594"/>
      <c r="P3" s="361"/>
    </row>
    <row r="4" spans="1:19" ht="30" customHeight="1">
      <c r="B4" s="39"/>
      <c r="C4" s="877" t="s">
        <v>1427</v>
      </c>
      <c r="D4" s="877" t="s">
        <v>1428</v>
      </c>
      <c r="E4" s="877" t="s">
        <v>1429</v>
      </c>
      <c r="F4" s="877" t="s">
        <v>1430</v>
      </c>
      <c r="G4" s="914" t="s">
        <v>1431</v>
      </c>
      <c r="H4" s="877" t="s">
        <v>1432</v>
      </c>
      <c r="I4" s="912" t="s">
        <v>1433</v>
      </c>
      <c r="J4" s="912" t="s">
        <v>1434</v>
      </c>
      <c r="K4" s="877" t="s">
        <v>1435</v>
      </c>
      <c r="L4" s="943" t="s">
        <v>1436</v>
      </c>
      <c r="M4" s="943" t="s">
        <v>1437</v>
      </c>
      <c r="N4" s="943" t="s">
        <v>1438</v>
      </c>
      <c r="O4" s="1590" t="s">
        <v>1439</v>
      </c>
      <c r="P4" s="88"/>
    </row>
    <row r="5" spans="1:19" ht="30" customHeight="1">
      <c r="B5" s="758"/>
      <c r="C5" s="933"/>
      <c r="D5" s="933"/>
      <c r="E5" s="933"/>
      <c r="F5" s="933"/>
      <c r="G5" s="1435"/>
      <c r="H5" s="933"/>
      <c r="I5" s="1416"/>
      <c r="J5" s="1416"/>
      <c r="K5" s="933"/>
      <c r="L5" s="887"/>
      <c r="M5" s="887"/>
      <c r="N5" s="887"/>
      <c r="O5" s="1591"/>
      <c r="P5" s="88"/>
    </row>
    <row r="6" spans="1:19" ht="30" customHeight="1">
      <c r="A6" s="306"/>
      <c r="B6" s="51" t="s">
        <v>1404</v>
      </c>
      <c r="C6" s="24">
        <f t="shared" ref="C6:O6" si="0">SUM(C7:C13)</f>
        <v>309</v>
      </c>
      <c r="D6" s="24">
        <f t="shared" si="0"/>
        <v>22</v>
      </c>
      <c r="E6" s="24">
        <f>SUM(E7:E13)</f>
        <v>22</v>
      </c>
      <c r="F6" s="24">
        <f>SUM(F7:F13)</f>
        <v>144</v>
      </c>
      <c r="G6" s="24">
        <f>SUM(G7:G13)</f>
        <v>55</v>
      </c>
      <c r="H6" s="24">
        <f t="shared" si="0"/>
        <v>2</v>
      </c>
      <c r="I6" s="24">
        <f t="shared" si="0"/>
        <v>9</v>
      </c>
      <c r="J6" s="24">
        <f>SUM(J7:J13)</f>
        <v>92</v>
      </c>
      <c r="K6" s="24">
        <f t="shared" si="0"/>
        <v>190</v>
      </c>
      <c r="L6" s="24">
        <f>SUM(L7:L13)</f>
        <v>332</v>
      </c>
      <c r="M6" s="24">
        <f t="shared" si="0"/>
        <v>2410</v>
      </c>
      <c r="N6" s="24">
        <f t="shared" si="0"/>
        <v>146</v>
      </c>
      <c r="O6" s="759">
        <f t="shared" si="0"/>
        <v>882</v>
      </c>
      <c r="P6" s="399"/>
    </row>
    <row r="7" spans="1:19" ht="30" customHeight="1">
      <c r="A7" s="306"/>
      <c r="B7" s="51" t="s">
        <v>1440</v>
      </c>
      <c r="C7" s="27">
        <v>78</v>
      </c>
      <c r="D7" s="28">
        <v>4</v>
      </c>
      <c r="E7" s="27">
        <v>4</v>
      </c>
      <c r="F7" s="27">
        <v>41</v>
      </c>
      <c r="G7" s="28">
        <v>7</v>
      </c>
      <c r="H7" s="27">
        <v>0</v>
      </c>
      <c r="I7" s="28">
        <v>1</v>
      </c>
      <c r="J7" s="27">
        <v>14</v>
      </c>
      <c r="K7" s="27">
        <v>87</v>
      </c>
      <c r="L7" s="27">
        <v>73</v>
      </c>
      <c r="M7" s="27">
        <v>604</v>
      </c>
      <c r="N7" s="27">
        <v>24</v>
      </c>
      <c r="O7" s="374">
        <v>207</v>
      </c>
      <c r="P7" s="82"/>
    </row>
    <row r="8" spans="1:19" ht="30" customHeight="1">
      <c r="A8" s="306"/>
      <c r="B8" s="51" t="s">
        <v>1441</v>
      </c>
      <c r="C8" s="27">
        <v>88</v>
      </c>
      <c r="D8" s="28">
        <v>5</v>
      </c>
      <c r="E8" s="27">
        <v>5</v>
      </c>
      <c r="F8" s="27">
        <v>44</v>
      </c>
      <c r="G8" s="28">
        <v>14</v>
      </c>
      <c r="H8" s="27">
        <v>0</v>
      </c>
      <c r="I8" s="28">
        <v>1</v>
      </c>
      <c r="J8" s="27">
        <v>16</v>
      </c>
      <c r="K8" s="27">
        <v>65</v>
      </c>
      <c r="L8" s="27">
        <v>89</v>
      </c>
      <c r="M8" s="27">
        <v>779</v>
      </c>
      <c r="N8" s="27">
        <v>38</v>
      </c>
      <c r="O8" s="374">
        <v>240</v>
      </c>
      <c r="P8" s="82"/>
    </row>
    <row r="9" spans="1:19" ht="30" customHeight="1">
      <c r="A9" s="306"/>
      <c r="B9" s="51" t="s">
        <v>1442</v>
      </c>
      <c r="C9" s="27">
        <v>20</v>
      </c>
      <c r="D9" s="28">
        <v>1</v>
      </c>
      <c r="E9" s="27">
        <v>1</v>
      </c>
      <c r="F9" s="27">
        <v>16</v>
      </c>
      <c r="G9" s="28">
        <v>2</v>
      </c>
      <c r="H9" s="27">
        <v>0</v>
      </c>
      <c r="I9" s="28">
        <v>0</v>
      </c>
      <c r="J9" s="27">
        <v>0</v>
      </c>
      <c r="K9" s="27">
        <v>4</v>
      </c>
      <c r="L9" s="27">
        <v>34</v>
      </c>
      <c r="M9" s="27">
        <v>190</v>
      </c>
      <c r="N9" s="27">
        <v>18</v>
      </c>
      <c r="O9" s="374">
        <v>77</v>
      </c>
      <c r="P9" s="82"/>
    </row>
    <row r="10" spans="1:19" ht="30" customHeight="1">
      <c r="A10" s="306"/>
      <c r="B10" s="51" t="s">
        <v>1443</v>
      </c>
      <c r="C10" s="27">
        <v>26</v>
      </c>
      <c r="D10" s="28">
        <v>2</v>
      </c>
      <c r="E10" s="27">
        <v>2</v>
      </c>
      <c r="F10" s="27">
        <v>10</v>
      </c>
      <c r="G10" s="28">
        <v>11</v>
      </c>
      <c r="H10" s="27">
        <v>2</v>
      </c>
      <c r="I10" s="28">
        <v>3</v>
      </c>
      <c r="J10" s="27">
        <v>1</v>
      </c>
      <c r="K10" s="27">
        <v>4</v>
      </c>
      <c r="L10" s="27">
        <v>25</v>
      </c>
      <c r="M10" s="27">
        <v>141</v>
      </c>
      <c r="N10" s="27">
        <v>11</v>
      </c>
      <c r="O10" s="374">
        <v>71</v>
      </c>
      <c r="P10" s="82"/>
    </row>
    <row r="11" spans="1:19" ht="30" customHeight="1">
      <c r="A11" s="306"/>
      <c r="B11" s="51" t="s">
        <v>1444</v>
      </c>
      <c r="C11" s="27">
        <v>97</v>
      </c>
      <c r="D11" s="28">
        <v>10</v>
      </c>
      <c r="E11" s="27">
        <v>10</v>
      </c>
      <c r="F11" s="27">
        <v>33</v>
      </c>
      <c r="G11" s="28">
        <v>21</v>
      </c>
      <c r="H11" s="27">
        <v>0</v>
      </c>
      <c r="I11" s="28">
        <v>4</v>
      </c>
      <c r="J11" s="27">
        <v>15</v>
      </c>
      <c r="K11" s="27">
        <v>30</v>
      </c>
      <c r="L11" s="27">
        <v>111</v>
      </c>
      <c r="M11" s="27">
        <v>696</v>
      </c>
      <c r="N11" s="27">
        <v>55</v>
      </c>
      <c r="O11" s="374">
        <v>287</v>
      </c>
      <c r="P11" s="82"/>
    </row>
    <row r="12" spans="1:19" ht="30" customHeight="1">
      <c r="A12" s="306"/>
      <c r="B12" s="51"/>
      <c r="C12" s="618"/>
      <c r="D12" s="760"/>
      <c r="E12" s="618"/>
      <c r="F12" s="618"/>
      <c r="G12" s="760"/>
      <c r="H12" s="618"/>
      <c r="I12" s="760"/>
      <c r="J12" s="618"/>
      <c r="K12" s="27"/>
      <c r="L12" s="401"/>
      <c r="M12" s="401"/>
      <c r="N12" s="401"/>
      <c r="O12" s="374"/>
      <c r="P12" s="82"/>
    </row>
    <row r="13" spans="1:19" ht="30" customHeight="1">
      <c r="A13" s="306"/>
      <c r="B13" s="51" t="s">
        <v>1445</v>
      </c>
      <c r="C13" s="27"/>
      <c r="D13" s="27"/>
      <c r="E13" s="27"/>
      <c r="F13" s="27"/>
      <c r="G13" s="27"/>
      <c r="H13" s="27"/>
      <c r="I13" s="27"/>
      <c r="J13" s="27">
        <v>46</v>
      </c>
      <c r="K13" s="27"/>
      <c r="L13" s="27"/>
      <c r="M13" s="27"/>
      <c r="N13" s="27"/>
      <c r="O13" s="374"/>
      <c r="P13" s="82"/>
    </row>
    <row r="14" spans="1:19" ht="30" customHeight="1" thickBot="1">
      <c r="B14" s="209"/>
      <c r="C14" s="761"/>
      <c r="D14" s="762"/>
      <c r="E14" s="761"/>
      <c r="F14" s="761"/>
      <c r="G14" s="762"/>
      <c r="H14" s="761"/>
      <c r="I14" s="762"/>
      <c r="J14" s="761"/>
      <c r="K14" s="32"/>
      <c r="L14" s="406"/>
      <c r="M14" s="406"/>
      <c r="N14" s="406"/>
      <c r="O14" s="394"/>
      <c r="P14" s="82"/>
    </row>
    <row r="15" spans="1:19" ht="18" customHeight="1">
      <c r="B15" s="75" t="s">
        <v>1446</v>
      </c>
      <c r="C15" s="225"/>
      <c r="D15" s="225"/>
      <c r="E15" s="225"/>
      <c r="F15" s="225"/>
      <c r="G15" s="225"/>
      <c r="H15" s="225"/>
      <c r="I15" s="225"/>
      <c r="J15" s="225"/>
      <c r="K15" s="763"/>
      <c r="L15" s="763"/>
      <c r="M15" s="763"/>
      <c r="N15" s="763"/>
      <c r="O15" s="610"/>
      <c r="P15" s="610"/>
      <c r="Q15" s="763"/>
      <c r="R15" s="610"/>
      <c r="S15" s="763"/>
    </row>
    <row r="16" spans="1:19" ht="18" customHeight="1">
      <c r="B16" s="75" t="s">
        <v>1447</v>
      </c>
      <c r="C16" s="225"/>
      <c r="D16" s="225"/>
      <c r="E16" s="225"/>
      <c r="F16" s="225"/>
      <c r="G16" s="225"/>
      <c r="H16" s="225"/>
      <c r="I16" s="225"/>
      <c r="J16" s="225"/>
      <c r="K16" s="763"/>
      <c r="L16" s="763"/>
      <c r="M16" s="763"/>
      <c r="N16" s="763"/>
      <c r="O16" s="610"/>
      <c r="P16" s="610"/>
      <c r="Q16" s="763"/>
      <c r="R16" s="610"/>
      <c r="S16" s="763"/>
    </row>
    <row r="17" spans="2:19" ht="18" customHeight="1">
      <c r="B17" s="9" t="s">
        <v>1448</v>
      </c>
      <c r="C17" s="225"/>
      <c r="D17" s="225"/>
      <c r="E17" s="225"/>
      <c r="F17" s="225"/>
      <c r="G17" s="225"/>
      <c r="H17" s="225"/>
      <c r="I17" s="225"/>
      <c r="J17" s="225"/>
      <c r="K17" s="763"/>
      <c r="L17" s="763"/>
      <c r="M17" s="763"/>
      <c r="N17" s="763"/>
      <c r="O17" s="610"/>
      <c r="P17" s="610"/>
      <c r="Q17" s="763"/>
      <c r="R17" s="610"/>
      <c r="S17" s="763"/>
    </row>
    <row r="18" spans="2:19" ht="18" customHeight="1">
      <c r="C18" s="10"/>
      <c r="D18" s="10"/>
      <c r="E18" s="10"/>
      <c r="F18" s="10"/>
      <c r="G18" s="10"/>
      <c r="H18" s="10"/>
      <c r="I18" s="10"/>
      <c r="J18" s="10"/>
      <c r="K18" s="10"/>
      <c r="L18" s="10"/>
      <c r="M18" s="10"/>
      <c r="N18" s="10"/>
      <c r="O18" s="10"/>
      <c r="P18" s="10"/>
      <c r="Q18" s="10"/>
      <c r="R18" s="10"/>
      <c r="S18" s="10"/>
    </row>
    <row r="19" spans="2:19" ht="18" customHeight="1">
      <c r="B19" s="11"/>
    </row>
  </sheetData>
  <mergeCells count="16">
    <mergeCell ref="O4:O5"/>
    <mergeCell ref="K2:O2"/>
    <mergeCell ref="C3:K3"/>
    <mergeCell ref="L3:O3"/>
    <mergeCell ref="C4:C5"/>
    <mergeCell ref="D4:D5"/>
    <mergeCell ref="E4:E5"/>
    <mergeCell ref="F4:F5"/>
    <mergeCell ref="G4:G5"/>
    <mergeCell ref="H4:H5"/>
    <mergeCell ref="I4:I5"/>
    <mergeCell ref="J4:J5"/>
    <mergeCell ref="K4:K5"/>
    <mergeCell ref="L4:L5"/>
    <mergeCell ref="M4:M5"/>
    <mergeCell ref="N4:N5"/>
  </mergeCells>
  <phoneticPr fontId="3"/>
  <pageMargins left="0.51181102362204722" right="0.51181102362204722" top="0.55118110236220474" bottom="0.39370078740157483" header="0.51181102362204722" footer="0.51181102362204722"/>
  <pageSetup paperSize="9" scale="59" firstPageNumber="168" orientation="portrait" useFirstPageNumber="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62"/>
  <sheetViews>
    <sheetView showGridLines="0" zoomScale="90" zoomScaleNormal="90" zoomScaleSheetLayoutView="75" workbookViewId="0"/>
  </sheetViews>
  <sheetFormatPr defaultColWidth="10.625" defaultRowHeight="18" customHeight="1"/>
  <cols>
    <col min="1" max="1" width="2.625" style="2" customWidth="1"/>
    <col min="2" max="2" width="4.125" style="2" customWidth="1"/>
    <col min="3" max="3" width="27.625" style="2" customWidth="1"/>
    <col min="4" max="7" width="18.875" style="2" customWidth="1"/>
    <col min="8" max="8" width="2.5" style="2" customWidth="1"/>
    <col min="9" max="16" width="10.625" style="2" customWidth="1"/>
    <col min="17" max="256" width="10.625" style="2"/>
    <col min="257" max="257" width="2.625" style="2" customWidth="1"/>
    <col min="258" max="258" width="4.125" style="2" customWidth="1"/>
    <col min="259" max="259" width="27.625" style="2" customWidth="1"/>
    <col min="260" max="263" width="18.875" style="2" customWidth="1"/>
    <col min="264" max="264" width="2.5" style="2" customWidth="1"/>
    <col min="265" max="272" width="10.625" style="2" customWidth="1"/>
    <col min="273" max="512" width="10.625" style="2"/>
    <col min="513" max="513" width="2.625" style="2" customWidth="1"/>
    <col min="514" max="514" width="4.125" style="2" customWidth="1"/>
    <col min="515" max="515" width="27.625" style="2" customWidth="1"/>
    <col min="516" max="519" width="18.875" style="2" customWidth="1"/>
    <col min="520" max="520" width="2.5" style="2" customWidth="1"/>
    <col min="521" max="528" width="10.625" style="2" customWidth="1"/>
    <col min="529" max="768" width="10.625" style="2"/>
    <col min="769" max="769" width="2.625" style="2" customWidth="1"/>
    <col min="770" max="770" width="4.125" style="2" customWidth="1"/>
    <col min="771" max="771" width="27.625" style="2" customWidth="1"/>
    <col min="772" max="775" width="18.875" style="2" customWidth="1"/>
    <col min="776" max="776" width="2.5" style="2" customWidth="1"/>
    <col min="777" max="784" width="10.625" style="2" customWidth="1"/>
    <col min="785" max="1024" width="10.625" style="2"/>
    <col min="1025" max="1025" width="2.625" style="2" customWidth="1"/>
    <col min="1026" max="1026" width="4.125" style="2" customWidth="1"/>
    <col min="1027" max="1027" width="27.625" style="2" customWidth="1"/>
    <col min="1028" max="1031" width="18.875" style="2" customWidth="1"/>
    <col min="1032" max="1032" width="2.5" style="2" customWidth="1"/>
    <col min="1033" max="1040" width="10.625" style="2" customWidth="1"/>
    <col min="1041" max="1280" width="10.625" style="2"/>
    <col min="1281" max="1281" width="2.625" style="2" customWidth="1"/>
    <col min="1282" max="1282" width="4.125" style="2" customWidth="1"/>
    <col min="1283" max="1283" width="27.625" style="2" customWidth="1"/>
    <col min="1284" max="1287" width="18.875" style="2" customWidth="1"/>
    <col min="1288" max="1288" width="2.5" style="2" customWidth="1"/>
    <col min="1289" max="1296" width="10.625" style="2" customWidth="1"/>
    <col min="1297" max="1536" width="10.625" style="2"/>
    <col min="1537" max="1537" width="2.625" style="2" customWidth="1"/>
    <col min="1538" max="1538" width="4.125" style="2" customWidth="1"/>
    <col min="1539" max="1539" width="27.625" style="2" customWidth="1"/>
    <col min="1540" max="1543" width="18.875" style="2" customWidth="1"/>
    <col min="1544" max="1544" width="2.5" style="2" customWidth="1"/>
    <col min="1545" max="1552" width="10.625" style="2" customWidth="1"/>
    <col min="1553" max="1792" width="10.625" style="2"/>
    <col min="1793" max="1793" width="2.625" style="2" customWidth="1"/>
    <col min="1794" max="1794" width="4.125" style="2" customWidth="1"/>
    <col min="1795" max="1795" width="27.625" style="2" customWidth="1"/>
    <col min="1796" max="1799" width="18.875" style="2" customWidth="1"/>
    <col min="1800" max="1800" width="2.5" style="2" customWidth="1"/>
    <col min="1801" max="1808" width="10.625" style="2" customWidth="1"/>
    <col min="1809" max="2048" width="10.625" style="2"/>
    <col min="2049" max="2049" width="2.625" style="2" customWidth="1"/>
    <col min="2050" max="2050" width="4.125" style="2" customWidth="1"/>
    <col min="2051" max="2051" width="27.625" style="2" customWidth="1"/>
    <col min="2052" max="2055" width="18.875" style="2" customWidth="1"/>
    <col min="2056" max="2056" width="2.5" style="2" customWidth="1"/>
    <col min="2057" max="2064" width="10.625" style="2" customWidth="1"/>
    <col min="2065" max="2304" width="10.625" style="2"/>
    <col min="2305" max="2305" width="2.625" style="2" customWidth="1"/>
    <col min="2306" max="2306" width="4.125" style="2" customWidth="1"/>
    <col min="2307" max="2307" width="27.625" style="2" customWidth="1"/>
    <col min="2308" max="2311" width="18.875" style="2" customWidth="1"/>
    <col min="2312" max="2312" width="2.5" style="2" customWidth="1"/>
    <col min="2313" max="2320" width="10.625" style="2" customWidth="1"/>
    <col min="2321" max="2560" width="10.625" style="2"/>
    <col min="2561" max="2561" width="2.625" style="2" customWidth="1"/>
    <col min="2562" max="2562" width="4.125" style="2" customWidth="1"/>
    <col min="2563" max="2563" width="27.625" style="2" customWidth="1"/>
    <col min="2564" max="2567" width="18.875" style="2" customWidth="1"/>
    <col min="2568" max="2568" width="2.5" style="2" customWidth="1"/>
    <col min="2569" max="2576" width="10.625" style="2" customWidth="1"/>
    <col min="2577" max="2816" width="10.625" style="2"/>
    <col min="2817" max="2817" width="2.625" style="2" customWidth="1"/>
    <col min="2818" max="2818" width="4.125" style="2" customWidth="1"/>
    <col min="2819" max="2819" width="27.625" style="2" customWidth="1"/>
    <col min="2820" max="2823" width="18.875" style="2" customWidth="1"/>
    <col min="2824" max="2824" width="2.5" style="2" customWidth="1"/>
    <col min="2825" max="2832" width="10.625" style="2" customWidth="1"/>
    <col min="2833" max="3072" width="10.625" style="2"/>
    <col min="3073" max="3073" width="2.625" style="2" customWidth="1"/>
    <col min="3074" max="3074" width="4.125" style="2" customWidth="1"/>
    <col min="3075" max="3075" width="27.625" style="2" customWidth="1"/>
    <col min="3076" max="3079" width="18.875" style="2" customWidth="1"/>
    <col min="3080" max="3080" width="2.5" style="2" customWidth="1"/>
    <col min="3081" max="3088" width="10.625" style="2" customWidth="1"/>
    <col min="3089" max="3328" width="10.625" style="2"/>
    <col min="3329" max="3329" width="2.625" style="2" customWidth="1"/>
    <col min="3330" max="3330" width="4.125" style="2" customWidth="1"/>
    <col min="3331" max="3331" width="27.625" style="2" customWidth="1"/>
    <col min="3332" max="3335" width="18.875" style="2" customWidth="1"/>
    <col min="3336" max="3336" width="2.5" style="2" customWidth="1"/>
    <col min="3337" max="3344" width="10.625" style="2" customWidth="1"/>
    <col min="3345" max="3584" width="10.625" style="2"/>
    <col min="3585" max="3585" width="2.625" style="2" customWidth="1"/>
    <col min="3586" max="3586" width="4.125" style="2" customWidth="1"/>
    <col min="3587" max="3587" width="27.625" style="2" customWidth="1"/>
    <col min="3588" max="3591" width="18.875" style="2" customWidth="1"/>
    <col min="3592" max="3592" width="2.5" style="2" customWidth="1"/>
    <col min="3593" max="3600" width="10.625" style="2" customWidth="1"/>
    <col min="3601" max="3840" width="10.625" style="2"/>
    <col min="3841" max="3841" width="2.625" style="2" customWidth="1"/>
    <col min="3842" max="3842" width="4.125" style="2" customWidth="1"/>
    <col min="3843" max="3843" width="27.625" style="2" customWidth="1"/>
    <col min="3844" max="3847" width="18.875" style="2" customWidth="1"/>
    <col min="3848" max="3848" width="2.5" style="2" customWidth="1"/>
    <col min="3849" max="3856" width="10.625" style="2" customWidth="1"/>
    <col min="3857" max="4096" width="10.625" style="2"/>
    <col min="4097" max="4097" width="2.625" style="2" customWidth="1"/>
    <col min="4098" max="4098" width="4.125" style="2" customWidth="1"/>
    <col min="4099" max="4099" width="27.625" style="2" customWidth="1"/>
    <col min="4100" max="4103" width="18.875" style="2" customWidth="1"/>
    <col min="4104" max="4104" width="2.5" style="2" customWidth="1"/>
    <col min="4105" max="4112" width="10.625" style="2" customWidth="1"/>
    <col min="4113" max="4352" width="10.625" style="2"/>
    <col min="4353" max="4353" width="2.625" style="2" customWidth="1"/>
    <col min="4354" max="4354" width="4.125" style="2" customWidth="1"/>
    <col min="4355" max="4355" width="27.625" style="2" customWidth="1"/>
    <col min="4356" max="4359" width="18.875" style="2" customWidth="1"/>
    <col min="4360" max="4360" width="2.5" style="2" customWidth="1"/>
    <col min="4361" max="4368" width="10.625" style="2" customWidth="1"/>
    <col min="4369" max="4608" width="10.625" style="2"/>
    <col min="4609" max="4609" width="2.625" style="2" customWidth="1"/>
    <col min="4610" max="4610" width="4.125" style="2" customWidth="1"/>
    <col min="4611" max="4611" width="27.625" style="2" customWidth="1"/>
    <col min="4612" max="4615" width="18.875" style="2" customWidth="1"/>
    <col min="4616" max="4616" width="2.5" style="2" customWidth="1"/>
    <col min="4617" max="4624" width="10.625" style="2" customWidth="1"/>
    <col min="4625" max="4864" width="10.625" style="2"/>
    <col min="4865" max="4865" width="2.625" style="2" customWidth="1"/>
    <col min="4866" max="4866" width="4.125" style="2" customWidth="1"/>
    <col min="4867" max="4867" width="27.625" style="2" customWidth="1"/>
    <col min="4868" max="4871" width="18.875" style="2" customWidth="1"/>
    <col min="4872" max="4872" width="2.5" style="2" customWidth="1"/>
    <col min="4873" max="4880" width="10.625" style="2" customWidth="1"/>
    <col min="4881" max="5120" width="10.625" style="2"/>
    <col min="5121" max="5121" width="2.625" style="2" customWidth="1"/>
    <col min="5122" max="5122" width="4.125" style="2" customWidth="1"/>
    <col min="5123" max="5123" width="27.625" style="2" customWidth="1"/>
    <col min="5124" max="5127" width="18.875" style="2" customWidth="1"/>
    <col min="5128" max="5128" width="2.5" style="2" customWidth="1"/>
    <col min="5129" max="5136" width="10.625" style="2" customWidth="1"/>
    <col min="5137" max="5376" width="10.625" style="2"/>
    <col min="5377" max="5377" width="2.625" style="2" customWidth="1"/>
    <col min="5378" max="5378" width="4.125" style="2" customWidth="1"/>
    <col min="5379" max="5379" width="27.625" style="2" customWidth="1"/>
    <col min="5380" max="5383" width="18.875" style="2" customWidth="1"/>
    <col min="5384" max="5384" width="2.5" style="2" customWidth="1"/>
    <col min="5385" max="5392" width="10.625" style="2" customWidth="1"/>
    <col min="5393" max="5632" width="10.625" style="2"/>
    <col min="5633" max="5633" width="2.625" style="2" customWidth="1"/>
    <col min="5634" max="5634" width="4.125" style="2" customWidth="1"/>
    <col min="5635" max="5635" width="27.625" style="2" customWidth="1"/>
    <col min="5636" max="5639" width="18.875" style="2" customWidth="1"/>
    <col min="5640" max="5640" width="2.5" style="2" customWidth="1"/>
    <col min="5641" max="5648" width="10.625" style="2" customWidth="1"/>
    <col min="5649" max="5888" width="10.625" style="2"/>
    <col min="5889" max="5889" width="2.625" style="2" customWidth="1"/>
    <col min="5890" max="5890" width="4.125" style="2" customWidth="1"/>
    <col min="5891" max="5891" width="27.625" style="2" customWidth="1"/>
    <col min="5892" max="5895" width="18.875" style="2" customWidth="1"/>
    <col min="5896" max="5896" width="2.5" style="2" customWidth="1"/>
    <col min="5897" max="5904" width="10.625" style="2" customWidth="1"/>
    <col min="5905" max="6144" width="10.625" style="2"/>
    <col min="6145" max="6145" width="2.625" style="2" customWidth="1"/>
    <col min="6146" max="6146" width="4.125" style="2" customWidth="1"/>
    <col min="6147" max="6147" width="27.625" style="2" customWidth="1"/>
    <col min="6148" max="6151" width="18.875" style="2" customWidth="1"/>
    <col min="6152" max="6152" width="2.5" style="2" customWidth="1"/>
    <col min="6153" max="6160" width="10.625" style="2" customWidth="1"/>
    <col min="6161" max="6400" width="10.625" style="2"/>
    <col min="6401" max="6401" width="2.625" style="2" customWidth="1"/>
    <col min="6402" max="6402" width="4.125" style="2" customWidth="1"/>
    <col min="6403" max="6403" width="27.625" style="2" customWidth="1"/>
    <col min="6404" max="6407" width="18.875" style="2" customWidth="1"/>
    <col min="6408" max="6408" width="2.5" style="2" customWidth="1"/>
    <col min="6409" max="6416" width="10.625" style="2" customWidth="1"/>
    <col min="6417" max="6656" width="10.625" style="2"/>
    <col min="6657" max="6657" width="2.625" style="2" customWidth="1"/>
    <col min="6658" max="6658" width="4.125" style="2" customWidth="1"/>
    <col min="6659" max="6659" width="27.625" style="2" customWidth="1"/>
    <col min="6660" max="6663" width="18.875" style="2" customWidth="1"/>
    <col min="6664" max="6664" width="2.5" style="2" customWidth="1"/>
    <col min="6665" max="6672" width="10.625" style="2" customWidth="1"/>
    <col min="6673" max="6912" width="10.625" style="2"/>
    <col min="6913" max="6913" width="2.625" style="2" customWidth="1"/>
    <col min="6914" max="6914" width="4.125" style="2" customWidth="1"/>
    <col min="6915" max="6915" width="27.625" style="2" customWidth="1"/>
    <col min="6916" max="6919" width="18.875" style="2" customWidth="1"/>
    <col min="6920" max="6920" width="2.5" style="2" customWidth="1"/>
    <col min="6921" max="6928" width="10.625" style="2" customWidth="1"/>
    <col min="6929" max="7168" width="10.625" style="2"/>
    <col min="7169" max="7169" width="2.625" style="2" customWidth="1"/>
    <col min="7170" max="7170" width="4.125" style="2" customWidth="1"/>
    <col min="7171" max="7171" width="27.625" style="2" customWidth="1"/>
    <col min="7172" max="7175" width="18.875" style="2" customWidth="1"/>
    <col min="7176" max="7176" width="2.5" style="2" customWidth="1"/>
    <col min="7177" max="7184" width="10.625" style="2" customWidth="1"/>
    <col min="7185" max="7424" width="10.625" style="2"/>
    <col min="7425" max="7425" width="2.625" style="2" customWidth="1"/>
    <col min="7426" max="7426" width="4.125" style="2" customWidth="1"/>
    <col min="7427" max="7427" width="27.625" style="2" customWidth="1"/>
    <col min="7428" max="7431" width="18.875" style="2" customWidth="1"/>
    <col min="7432" max="7432" width="2.5" style="2" customWidth="1"/>
    <col min="7433" max="7440" width="10.625" style="2" customWidth="1"/>
    <col min="7441" max="7680" width="10.625" style="2"/>
    <col min="7681" max="7681" width="2.625" style="2" customWidth="1"/>
    <col min="7682" max="7682" width="4.125" style="2" customWidth="1"/>
    <col min="7683" max="7683" width="27.625" style="2" customWidth="1"/>
    <col min="7684" max="7687" width="18.875" style="2" customWidth="1"/>
    <col min="7688" max="7688" width="2.5" style="2" customWidth="1"/>
    <col min="7689" max="7696" width="10.625" style="2" customWidth="1"/>
    <col min="7697" max="7936" width="10.625" style="2"/>
    <col min="7937" max="7937" width="2.625" style="2" customWidth="1"/>
    <col min="7938" max="7938" width="4.125" style="2" customWidth="1"/>
    <col min="7939" max="7939" width="27.625" style="2" customWidth="1"/>
    <col min="7940" max="7943" width="18.875" style="2" customWidth="1"/>
    <col min="7944" max="7944" width="2.5" style="2" customWidth="1"/>
    <col min="7945" max="7952" width="10.625" style="2" customWidth="1"/>
    <col min="7953" max="8192" width="10.625" style="2"/>
    <col min="8193" max="8193" width="2.625" style="2" customWidth="1"/>
    <col min="8194" max="8194" width="4.125" style="2" customWidth="1"/>
    <col min="8195" max="8195" width="27.625" style="2" customWidth="1"/>
    <col min="8196" max="8199" width="18.875" style="2" customWidth="1"/>
    <col min="8200" max="8200" width="2.5" style="2" customWidth="1"/>
    <col min="8201" max="8208" width="10.625" style="2" customWidth="1"/>
    <col min="8209" max="8448" width="10.625" style="2"/>
    <col min="8449" max="8449" width="2.625" style="2" customWidth="1"/>
    <col min="8450" max="8450" width="4.125" style="2" customWidth="1"/>
    <col min="8451" max="8451" width="27.625" style="2" customWidth="1"/>
    <col min="8452" max="8455" width="18.875" style="2" customWidth="1"/>
    <col min="8456" max="8456" width="2.5" style="2" customWidth="1"/>
    <col min="8457" max="8464" width="10.625" style="2" customWidth="1"/>
    <col min="8465" max="8704" width="10.625" style="2"/>
    <col min="8705" max="8705" width="2.625" style="2" customWidth="1"/>
    <col min="8706" max="8706" width="4.125" style="2" customWidth="1"/>
    <col min="8707" max="8707" width="27.625" style="2" customWidth="1"/>
    <col min="8708" max="8711" width="18.875" style="2" customWidth="1"/>
    <col min="8712" max="8712" width="2.5" style="2" customWidth="1"/>
    <col min="8713" max="8720" width="10.625" style="2" customWidth="1"/>
    <col min="8721" max="8960" width="10.625" style="2"/>
    <col min="8961" max="8961" width="2.625" style="2" customWidth="1"/>
    <col min="8962" max="8962" width="4.125" style="2" customWidth="1"/>
    <col min="8963" max="8963" width="27.625" style="2" customWidth="1"/>
    <col min="8964" max="8967" width="18.875" style="2" customWidth="1"/>
    <col min="8968" max="8968" width="2.5" style="2" customWidth="1"/>
    <col min="8969" max="8976" width="10.625" style="2" customWidth="1"/>
    <col min="8977" max="9216" width="10.625" style="2"/>
    <col min="9217" max="9217" width="2.625" style="2" customWidth="1"/>
    <col min="9218" max="9218" width="4.125" style="2" customWidth="1"/>
    <col min="9219" max="9219" width="27.625" style="2" customWidth="1"/>
    <col min="9220" max="9223" width="18.875" style="2" customWidth="1"/>
    <col min="9224" max="9224" width="2.5" style="2" customWidth="1"/>
    <col min="9225" max="9232" width="10.625" style="2" customWidth="1"/>
    <col min="9233" max="9472" width="10.625" style="2"/>
    <col min="9473" max="9473" width="2.625" style="2" customWidth="1"/>
    <col min="9474" max="9474" width="4.125" style="2" customWidth="1"/>
    <col min="9475" max="9475" width="27.625" style="2" customWidth="1"/>
    <col min="9476" max="9479" width="18.875" style="2" customWidth="1"/>
    <col min="9480" max="9480" width="2.5" style="2" customWidth="1"/>
    <col min="9481" max="9488" width="10.625" style="2" customWidth="1"/>
    <col min="9489" max="9728" width="10.625" style="2"/>
    <col min="9729" max="9729" width="2.625" style="2" customWidth="1"/>
    <col min="9730" max="9730" width="4.125" style="2" customWidth="1"/>
    <col min="9731" max="9731" width="27.625" style="2" customWidth="1"/>
    <col min="9732" max="9735" width="18.875" style="2" customWidth="1"/>
    <col min="9736" max="9736" width="2.5" style="2" customWidth="1"/>
    <col min="9737" max="9744" width="10.625" style="2" customWidth="1"/>
    <col min="9745" max="9984" width="10.625" style="2"/>
    <col min="9985" max="9985" width="2.625" style="2" customWidth="1"/>
    <col min="9986" max="9986" width="4.125" style="2" customWidth="1"/>
    <col min="9987" max="9987" width="27.625" style="2" customWidth="1"/>
    <col min="9988" max="9991" width="18.875" style="2" customWidth="1"/>
    <col min="9992" max="9992" width="2.5" style="2" customWidth="1"/>
    <col min="9993" max="10000" width="10.625" style="2" customWidth="1"/>
    <col min="10001" max="10240" width="10.625" style="2"/>
    <col min="10241" max="10241" width="2.625" style="2" customWidth="1"/>
    <col min="10242" max="10242" width="4.125" style="2" customWidth="1"/>
    <col min="10243" max="10243" width="27.625" style="2" customWidth="1"/>
    <col min="10244" max="10247" width="18.875" style="2" customWidth="1"/>
    <col min="10248" max="10248" width="2.5" style="2" customWidth="1"/>
    <col min="10249" max="10256" width="10.625" style="2" customWidth="1"/>
    <col min="10257" max="10496" width="10.625" style="2"/>
    <col min="10497" max="10497" width="2.625" style="2" customWidth="1"/>
    <col min="10498" max="10498" width="4.125" style="2" customWidth="1"/>
    <col min="10499" max="10499" width="27.625" style="2" customWidth="1"/>
    <col min="10500" max="10503" width="18.875" style="2" customWidth="1"/>
    <col min="10504" max="10504" width="2.5" style="2" customWidth="1"/>
    <col min="10505" max="10512" width="10.625" style="2" customWidth="1"/>
    <col min="10513" max="10752" width="10.625" style="2"/>
    <col min="10753" max="10753" width="2.625" style="2" customWidth="1"/>
    <col min="10754" max="10754" width="4.125" style="2" customWidth="1"/>
    <col min="10755" max="10755" width="27.625" style="2" customWidth="1"/>
    <col min="10756" max="10759" width="18.875" style="2" customWidth="1"/>
    <col min="10760" max="10760" width="2.5" style="2" customWidth="1"/>
    <col min="10761" max="10768" width="10.625" style="2" customWidth="1"/>
    <col min="10769" max="11008" width="10.625" style="2"/>
    <col min="11009" max="11009" width="2.625" style="2" customWidth="1"/>
    <col min="11010" max="11010" width="4.125" style="2" customWidth="1"/>
    <col min="11011" max="11011" width="27.625" style="2" customWidth="1"/>
    <col min="11012" max="11015" width="18.875" style="2" customWidth="1"/>
    <col min="11016" max="11016" width="2.5" style="2" customWidth="1"/>
    <col min="11017" max="11024" width="10.625" style="2" customWidth="1"/>
    <col min="11025" max="11264" width="10.625" style="2"/>
    <col min="11265" max="11265" width="2.625" style="2" customWidth="1"/>
    <col min="11266" max="11266" width="4.125" style="2" customWidth="1"/>
    <col min="11267" max="11267" width="27.625" style="2" customWidth="1"/>
    <col min="11268" max="11271" width="18.875" style="2" customWidth="1"/>
    <col min="11272" max="11272" width="2.5" style="2" customWidth="1"/>
    <col min="11273" max="11280" width="10.625" style="2" customWidth="1"/>
    <col min="11281" max="11520" width="10.625" style="2"/>
    <col min="11521" max="11521" width="2.625" style="2" customWidth="1"/>
    <col min="11522" max="11522" width="4.125" style="2" customWidth="1"/>
    <col min="11523" max="11523" width="27.625" style="2" customWidth="1"/>
    <col min="11524" max="11527" width="18.875" style="2" customWidth="1"/>
    <col min="11528" max="11528" width="2.5" style="2" customWidth="1"/>
    <col min="11529" max="11536" width="10.625" style="2" customWidth="1"/>
    <col min="11537" max="11776" width="10.625" style="2"/>
    <col min="11777" max="11777" width="2.625" style="2" customWidth="1"/>
    <col min="11778" max="11778" width="4.125" style="2" customWidth="1"/>
    <col min="11779" max="11779" width="27.625" style="2" customWidth="1"/>
    <col min="11780" max="11783" width="18.875" style="2" customWidth="1"/>
    <col min="11784" max="11784" width="2.5" style="2" customWidth="1"/>
    <col min="11785" max="11792" width="10.625" style="2" customWidth="1"/>
    <col min="11793" max="12032" width="10.625" style="2"/>
    <col min="12033" max="12033" width="2.625" style="2" customWidth="1"/>
    <col min="12034" max="12034" width="4.125" style="2" customWidth="1"/>
    <col min="12035" max="12035" width="27.625" style="2" customWidth="1"/>
    <col min="12036" max="12039" width="18.875" style="2" customWidth="1"/>
    <col min="12040" max="12040" width="2.5" style="2" customWidth="1"/>
    <col min="12041" max="12048" width="10.625" style="2" customWidth="1"/>
    <col min="12049" max="12288" width="10.625" style="2"/>
    <col min="12289" max="12289" width="2.625" style="2" customWidth="1"/>
    <col min="12290" max="12290" width="4.125" style="2" customWidth="1"/>
    <col min="12291" max="12291" width="27.625" style="2" customWidth="1"/>
    <col min="12292" max="12295" width="18.875" style="2" customWidth="1"/>
    <col min="12296" max="12296" width="2.5" style="2" customWidth="1"/>
    <col min="12297" max="12304" width="10.625" style="2" customWidth="1"/>
    <col min="12305" max="12544" width="10.625" style="2"/>
    <col min="12545" max="12545" width="2.625" style="2" customWidth="1"/>
    <col min="12546" max="12546" width="4.125" style="2" customWidth="1"/>
    <col min="12547" max="12547" width="27.625" style="2" customWidth="1"/>
    <col min="12548" max="12551" width="18.875" style="2" customWidth="1"/>
    <col min="12552" max="12552" width="2.5" style="2" customWidth="1"/>
    <col min="12553" max="12560" width="10.625" style="2" customWidth="1"/>
    <col min="12561" max="12800" width="10.625" style="2"/>
    <col min="12801" max="12801" width="2.625" style="2" customWidth="1"/>
    <col min="12802" max="12802" width="4.125" style="2" customWidth="1"/>
    <col min="12803" max="12803" width="27.625" style="2" customWidth="1"/>
    <col min="12804" max="12807" width="18.875" style="2" customWidth="1"/>
    <col min="12808" max="12808" width="2.5" style="2" customWidth="1"/>
    <col min="12809" max="12816" width="10.625" style="2" customWidth="1"/>
    <col min="12817" max="13056" width="10.625" style="2"/>
    <col min="13057" max="13057" width="2.625" style="2" customWidth="1"/>
    <col min="13058" max="13058" width="4.125" style="2" customWidth="1"/>
    <col min="13059" max="13059" width="27.625" style="2" customWidth="1"/>
    <col min="13060" max="13063" width="18.875" style="2" customWidth="1"/>
    <col min="13064" max="13064" width="2.5" style="2" customWidth="1"/>
    <col min="13065" max="13072" width="10.625" style="2" customWidth="1"/>
    <col min="13073" max="13312" width="10.625" style="2"/>
    <col min="13313" max="13313" width="2.625" style="2" customWidth="1"/>
    <col min="13314" max="13314" width="4.125" style="2" customWidth="1"/>
    <col min="13315" max="13315" width="27.625" style="2" customWidth="1"/>
    <col min="13316" max="13319" width="18.875" style="2" customWidth="1"/>
    <col min="13320" max="13320" width="2.5" style="2" customWidth="1"/>
    <col min="13321" max="13328" width="10.625" style="2" customWidth="1"/>
    <col min="13329" max="13568" width="10.625" style="2"/>
    <col min="13569" max="13569" width="2.625" style="2" customWidth="1"/>
    <col min="13570" max="13570" width="4.125" style="2" customWidth="1"/>
    <col min="13571" max="13571" width="27.625" style="2" customWidth="1"/>
    <col min="13572" max="13575" width="18.875" style="2" customWidth="1"/>
    <col min="13576" max="13576" width="2.5" style="2" customWidth="1"/>
    <col min="13577" max="13584" width="10.625" style="2" customWidth="1"/>
    <col min="13585" max="13824" width="10.625" style="2"/>
    <col min="13825" max="13825" width="2.625" style="2" customWidth="1"/>
    <col min="13826" max="13826" width="4.125" style="2" customWidth="1"/>
    <col min="13827" max="13827" width="27.625" style="2" customWidth="1"/>
    <col min="13828" max="13831" width="18.875" style="2" customWidth="1"/>
    <col min="13832" max="13832" width="2.5" style="2" customWidth="1"/>
    <col min="13833" max="13840" width="10.625" style="2" customWidth="1"/>
    <col min="13841" max="14080" width="10.625" style="2"/>
    <col min="14081" max="14081" width="2.625" style="2" customWidth="1"/>
    <col min="14082" max="14082" width="4.125" style="2" customWidth="1"/>
    <col min="14083" max="14083" width="27.625" style="2" customWidth="1"/>
    <col min="14084" max="14087" width="18.875" style="2" customWidth="1"/>
    <col min="14088" max="14088" width="2.5" style="2" customWidth="1"/>
    <col min="14089" max="14096" width="10.625" style="2" customWidth="1"/>
    <col min="14097" max="14336" width="10.625" style="2"/>
    <col min="14337" max="14337" width="2.625" style="2" customWidth="1"/>
    <col min="14338" max="14338" width="4.125" style="2" customWidth="1"/>
    <col min="14339" max="14339" width="27.625" style="2" customWidth="1"/>
    <col min="14340" max="14343" width="18.875" style="2" customWidth="1"/>
    <col min="14344" max="14344" width="2.5" style="2" customWidth="1"/>
    <col min="14345" max="14352" width="10.625" style="2" customWidth="1"/>
    <col min="14353" max="14592" width="10.625" style="2"/>
    <col min="14593" max="14593" width="2.625" style="2" customWidth="1"/>
    <col min="14594" max="14594" width="4.125" style="2" customWidth="1"/>
    <col min="14595" max="14595" width="27.625" style="2" customWidth="1"/>
    <col min="14596" max="14599" width="18.875" style="2" customWidth="1"/>
    <col min="14600" max="14600" width="2.5" style="2" customWidth="1"/>
    <col min="14601" max="14608" width="10.625" style="2" customWidth="1"/>
    <col min="14609" max="14848" width="10.625" style="2"/>
    <col min="14849" max="14849" width="2.625" style="2" customWidth="1"/>
    <col min="14850" max="14850" width="4.125" style="2" customWidth="1"/>
    <col min="14851" max="14851" width="27.625" style="2" customWidth="1"/>
    <col min="14852" max="14855" width="18.875" style="2" customWidth="1"/>
    <col min="14856" max="14856" width="2.5" style="2" customWidth="1"/>
    <col min="14857" max="14864" width="10.625" style="2" customWidth="1"/>
    <col min="14865" max="15104" width="10.625" style="2"/>
    <col min="15105" max="15105" width="2.625" style="2" customWidth="1"/>
    <col min="15106" max="15106" width="4.125" style="2" customWidth="1"/>
    <col min="15107" max="15107" width="27.625" style="2" customWidth="1"/>
    <col min="15108" max="15111" width="18.875" style="2" customWidth="1"/>
    <col min="15112" max="15112" width="2.5" style="2" customWidth="1"/>
    <col min="15113" max="15120" width="10.625" style="2" customWidth="1"/>
    <col min="15121" max="15360" width="10.625" style="2"/>
    <col min="15361" max="15361" width="2.625" style="2" customWidth="1"/>
    <col min="15362" max="15362" width="4.125" style="2" customWidth="1"/>
    <col min="15363" max="15363" width="27.625" style="2" customWidth="1"/>
    <col min="15364" max="15367" width="18.875" style="2" customWidth="1"/>
    <col min="15368" max="15368" width="2.5" style="2" customWidth="1"/>
    <col min="15369" max="15376" width="10.625" style="2" customWidth="1"/>
    <col min="15377" max="15616" width="10.625" style="2"/>
    <col min="15617" max="15617" width="2.625" style="2" customWidth="1"/>
    <col min="15618" max="15618" width="4.125" style="2" customWidth="1"/>
    <col min="15619" max="15619" width="27.625" style="2" customWidth="1"/>
    <col min="15620" max="15623" width="18.875" style="2" customWidth="1"/>
    <col min="15624" max="15624" width="2.5" style="2" customWidth="1"/>
    <col min="15625" max="15632" width="10.625" style="2" customWidth="1"/>
    <col min="15633" max="15872" width="10.625" style="2"/>
    <col min="15873" max="15873" width="2.625" style="2" customWidth="1"/>
    <col min="15874" max="15874" width="4.125" style="2" customWidth="1"/>
    <col min="15875" max="15875" width="27.625" style="2" customWidth="1"/>
    <col min="15876" max="15879" width="18.875" style="2" customWidth="1"/>
    <col min="15880" max="15880" width="2.5" style="2" customWidth="1"/>
    <col min="15881" max="15888" width="10.625" style="2" customWidth="1"/>
    <col min="15889" max="16128" width="10.625" style="2"/>
    <col min="16129" max="16129" width="2.625" style="2" customWidth="1"/>
    <col min="16130" max="16130" width="4.125" style="2" customWidth="1"/>
    <col min="16131" max="16131" width="27.625" style="2" customWidth="1"/>
    <col min="16132" max="16135" width="18.875" style="2" customWidth="1"/>
    <col min="16136" max="16136" width="2.5" style="2" customWidth="1"/>
    <col min="16137" max="16144" width="10.625" style="2" customWidth="1"/>
    <col min="16145" max="16384" width="10.625" style="2"/>
  </cols>
  <sheetData>
    <row r="1" spans="1:17" ht="18" customHeight="1">
      <c r="A1" s="11"/>
      <c r="B1" s="1" t="s">
        <v>1449</v>
      </c>
    </row>
    <row r="2" spans="1:17" ht="18" customHeight="1" thickBot="1">
      <c r="C2" s="3"/>
      <c r="D2" s="3"/>
      <c r="E2" s="3"/>
      <c r="F2" s="3"/>
      <c r="G2" s="219" t="s">
        <v>1450</v>
      </c>
      <c r="H2" s="4"/>
      <c r="I2" s="3"/>
      <c r="J2" s="4"/>
      <c r="K2" s="3"/>
      <c r="L2" s="4"/>
      <c r="M2" s="3"/>
      <c r="N2" s="4"/>
      <c r="O2" s="3"/>
      <c r="P2" s="3"/>
    </row>
    <row r="3" spans="1:17" ht="18" customHeight="1">
      <c r="B3" s="213"/>
      <c r="C3" s="214"/>
      <c r="D3" s="1415" t="s">
        <v>1451</v>
      </c>
      <c r="E3" s="1415" t="s">
        <v>1452</v>
      </c>
      <c r="F3" s="1415" t="s">
        <v>1453</v>
      </c>
      <c r="G3" s="1427" t="s">
        <v>1454</v>
      </c>
      <c r="H3" s="11"/>
      <c r="I3" s="11"/>
      <c r="J3" s="11"/>
      <c r="K3" s="11"/>
      <c r="L3" s="11"/>
      <c r="M3" s="11"/>
      <c r="N3" s="11"/>
      <c r="O3" s="11"/>
      <c r="P3" s="11"/>
      <c r="Q3" s="11"/>
    </row>
    <row r="4" spans="1:17" ht="18" customHeight="1">
      <c r="B4" s="223"/>
      <c r="C4" s="225"/>
      <c r="D4" s="1596"/>
      <c r="E4" s="1596"/>
      <c r="F4" s="1596"/>
      <c r="G4" s="1597"/>
      <c r="H4" s="11"/>
      <c r="I4" s="11"/>
      <c r="J4" s="11"/>
      <c r="K4" s="11"/>
      <c r="L4" s="11"/>
      <c r="M4" s="11"/>
      <c r="N4" s="11"/>
      <c r="O4" s="11"/>
      <c r="P4" s="11"/>
      <c r="Q4" s="11"/>
    </row>
    <row r="5" spans="1:17" ht="18" customHeight="1">
      <c r="B5" s="223"/>
      <c r="C5" s="225"/>
      <c r="D5" s="1596"/>
      <c r="E5" s="1596"/>
      <c r="F5" s="1596"/>
      <c r="G5" s="1597"/>
      <c r="H5" s="11"/>
      <c r="I5" s="11"/>
      <c r="J5" s="11"/>
      <c r="K5" s="11"/>
      <c r="L5" s="11"/>
      <c r="M5" s="11"/>
      <c r="N5" s="11"/>
      <c r="O5" s="11"/>
      <c r="P5" s="11"/>
      <c r="Q5" s="11"/>
    </row>
    <row r="6" spans="1:17" ht="18" customHeight="1">
      <c r="B6" s="223"/>
      <c r="C6" s="764"/>
      <c r="D6" s="1552"/>
      <c r="E6" s="1552"/>
      <c r="F6" s="1552"/>
      <c r="G6" s="1557"/>
      <c r="H6" s="11"/>
      <c r="I6" s="11"/>
      <c r="J6" s="11"/>
      <c r="K6" s="11"/>
      <c r="L6" s="11"/>
      <c r="M6" s="11"/>
      <c r="N6" s="11"/>
      <c r="O6" s="11"/>
      <c r="P6" s="11"/>
      <c r="Q6" s="11"/>
    </row>
    <row r="7" spans="1:17" ht="23.1" customHeight="1">
      <c r="B7" s="1598" t="s">
        <v>36</v>
      </c>
      <c r="C7" s="1350"/>
      <c r="D7" s="765">
        <f>IF(D9+D25+D31+D37+D51+D56=0,"－",D9+D25+D31+D37+D51+D56)</f>
        <v>4970</v>
      </c>
      <c r="E7" s="765">
        <f>IF(E9+E25+E31+E37+E51+E56=0,"－",E9+E25+E31+E37+E51+E56)</f>
        <v>1601</v>
      </c>
      <c r="F7" s="765">
        <f>IF(F9+F25+F31+F37+F51+F56=0,"－",F9+F25+F31+F37+F51+F56)</f>
        <v>3</v>
      </c>
      <c r="G7" s="766">
        <f>IF(G9+G25+G31+G37+G51+G56=0,"－",G9+G25+G31+G37+G51+G56)</f>
        <v>2</v>
      </c>
      <c r="H7" s="11"/>
      <c r="I7" s="11"/>
      <c r="J7" s="11"/>
      <c r="K7" s="11"/>
      <c r="L7" s="11"/>
      <c r="M7" s="11"/>
      <c r="N7" s="11"/>
      <c r="O7" s="11"/>
      <c r="P7" s="11"/>
      <c r="Q7" s="11"/>
    </row>
    <row r="8" spans="1:17" ht="23.1" customHeight="1">
      <c r="B8" s="223"/>
      <c r="C8" s="224"/>
      <c r="D8" s="27"/>
      <c r="E8" s="27"/>
      <c r="F8" s="27"/>
      <c r="G8" s="374"/>
      <c r="H8" s="11"/>
      <c r="I8" s="11"/>
      <c r="J8" s="11"/>
      <c r="K8" s="11"/>
      <c r="L8" s="11"/>
      <c r="M8" s="11"/>
      <c r="N8" s="11"/>
      <c r="O8" s="11"/>
      <c r="P8" s="11"/>
      <c r="Q8" s="11"/>
    </row>
    <row r="9" spans="1:17" ht="23.1" customHeight="1">
      <c r="B9" s="1595" t="s">
        <v>631</v>
      </c>
      <c r="C9" s="986"/>
      <c r="D9" s="767">
        <f>IF(SUM(D10:D23)=0,"－",SUM(D10:D23))</f>
        <v>855</v>
      </c>
      <c r="E9" s="767">
        <f>IF(SUM(E10:E23)=0,"－",SUM(E10:E23))</f>
        <v>251</v>
      </c>
      <c r="F9" s="767">
        <f>IF(SUM(F10:F23)=0,"－",SUM(F10:F23))</f>
        <v>2</v>
      </c>
      <c r="G9" s="768">
        <f>IF(SUM(G10:G23)=0,"－",SUM(G10:G23))</f>
        <v>2</v>
      </c>
      <c r="H9" s="11"/>
      <c r="I9" s="11"/>
      <c r="J9" s="11"/>
      <c r="K9" s="11"/>
      <c r="L9" s="11"/>
      <c r="M9" s="11"/>
      <c r="N9" s="11"/>
      <c r="O9" s="11"/>
      <c r="P9" s="11"/>
      <c r="Q9" s="11"/>
    </row>
    <row r="10" spans="1:17" ht="23.1" customHeight="1">
      <c r="B10" s="223"/>
      <c r="C10" s="224" t="s">
        <v>1455</v>
      </c>
      <c r="D10" s="769">
        <v>309</v>
      </c>
      <c r="E10" s="769">
        <v>100</v>
      </c>
      <c r="F10" s="769">
        <v>2</v>
      </c>
      <c r="G10" s="374">
        <v>2</v>
      </c>
      <c r="H10" s="11"/>
      <c r="I10" s="11"/>
      <c r="J10" s="11"/>
      <c r="K10" s="11"/>
      <c r="L10" s="11"/>
      <c r="M10" s="11"/>
      <c r="N10" s="11"/>
      <c r="O10" s="11"/>
      <c r="P10" s="11"/>
      <c r="Q10" s="11"/>
    </row>
    <row r="11" spans="1:17" ht="23.1" customHeight="1">
      <c r="B11" s="223"/>
      <c r="C11" s="224" t="s">
        <v>1456</v>
      </c>
      <c r="D11" s="769">
        <v>1</v>
      </c>
      <c r="E11" s="27">
        <v>0</v>
      </c>
      <c r="F11" s="769">
        <v>0</v>
      </c>
      <c r="G11" s="374">
        <v>0</v>
      </c>
      <c r="H11" s="11"/>
      <c r="I11" s="11"/>
      <c r="J11" s="11"/>
      <c r="K11" s="11"/>
      <c r="L11" s="11"/>
      <c r="M11" s="11"/>
      <c r="N11" s="11"/>
      <c r="O11" s="11"/>
      <c r="P11" s="11"/>
      <c r="Q11" s="11"/>
    </row>
    <row r="12" spans="1:17" ht="23.1" customHeight="1">
      <c r="B12" s="223"/>
      <c r="C12" s="224" t="s">
        <v>1457</v>
      </c>
      <c r="D12" s="769">
        <v>43</v>
      </c>
      <c r="E12" s="769">
        <v>43</v>
      </c>
      <c r="F12" s="769">
        <v>0</v>
      </c>
      <c r="G12" s="374">
        <v>0</v>
      </c>
      <c r="H12" s="11"/>
      <c r="I12" s="11"/>
      <c r="J12" s="11"/>
      <c r="K12" s="11"/>
      <c r="L12" s="11"/>
      <c r="M12" s="11"/>
      <c r="N12" s="11"/>
      <c r="O12" s="11"/>
      <c r="P12" s="11"/>
      <c r="Q12" s="11"/>
    </row>
    <row r="13" spans="1:17" ht="23.1" customHeight="1">
      <c r="B13" s="223"/>
      <c r="C13" s="224" t="s">
        <v>1428</v>
      </c>
      <c r="D13" s="769">
        <v>22</v>
      </c>
      <c r="E13" s="769">
        <v>7</v>
      </c>
      <c r="F13" s="769">
        <v>0</v>
      </c>
      <c r="G13" s="374">
        <v>0</v>
      </c>
      <c r="H13" s="11"/>
      <c r="I13" s="11"/>
      <c r="J13" s="11"/>
      <c r="K13" s="11"/>
      <c r="L13" s="11"/>
      <c r="M13" s="11"/>
      <c r="N13" s="11"/>
      <c r="O13" s="11"/>
      <c r="P13" s="11"/>
      <c r="Q13" s="11"/>
    </row>
    <row r="14" spans="1:17" ht="23.1" customHeight="1">
      <c r="B14" s="223"/>
      <c r="C14" s="224" t="s">
        <v>1458</v>
      </c>
      <c r="D14" s="769">
        <v>1</v>
      </c>
      <c r="E14" s="27">
        <v>1</v>
      </c>
      <c r="F14" s="769">
        <v>0</v>
      </c>
      <c r="G14" s="374">
        <v>0</v>
      </c>
      <c r="H14" s="11"/>
      <c r="I14" s="11"/>
      <c r="J14" s="11"/>
      <c r="K14" s="11"/>
      <c r="L14" s="11"/>
      <c r="M14" s="11"/>
      <c r="N14" s="11"/>
      <c r="O14" s="11"/>
      <c r="P14" s="11"/>
      <c r="Q14" s="11"/>
    </row>
    <row r="15" spans="1:17" ht="23.1" customHeight="1">
      <c r="B15" s="223"/>
      <c r="C15" s="224" t="s">
        <v>1459</v>
      </c>
      <c r="D15" s="769">
        <v>10</v>
      </c>
      <c r="E15" s="769">
        <v>1</v>
      </c>
      <c r="F15" s="769">
        <v>0</v>
      </c>
      <c r="G15" s="374">
        <v>0</v>
      </c>
      <c r="H15" s="11"/>
      <c r="I15" s="11"/>
      <c r="J15" s="11"/>
      <c r="K15" s="11"/>
      <c r="L15" s="11"/>
      <c r="M15" s="11"/>
      <c r="N15" s="11"/>
      <c r="O15" s="11"/>
      <c r="P15" s="11"/>
      <c r="Q15" s="11"/>
    </row>
    <row r="16" spans="1:17" ht="23.1" customHeight="1">
      <c r="B16" s="223"/>
      <c r="C16" s="224" t="s">
        <v>1429</v>
      </c>
      <c r="D16" s="769">
        <v>22</v>
      </c>
      <c r="E16" s="769">
        <v>7</v>
      </c>
      <c r="F16" s="769">
        <v>0</v>
      </c>
      <c r="G16" s="374">
        <v>0</v>
      </c>
      <c r="H16" s="11"/>
      <c r="I16" s="11"/>
      <c r="J16" s="11"/>
      <c r="K16" s="11"/>
      <c r="L16" s="11"/>
      <c r="M16" s="11"/>
      <c r="N16" s="11"/>
      <c r="O16" s="11"/>
      <c r="P16" s="11"/>
      <c r="Q16" s="11"/>
    </row>
    <row r="17" spans="2:17" ht="23.1" customHeight="1">
      <c r="B17" s="223"/>
      <c r="C17" s="224" t="s">
        <v>1460</v>
      </c>
      <c r="D17" s="769">
        <v>144</v>
      </c>
      <c r="E17" s="769">
        <v>79</v>
      </c>
      <c r="F17" s="769">
        <v>0</v>
      </c>
      <c r="G17" s="374">
        <v>0</v>
      </c>
      <c r="H17" s="11"/>
      <c r="I17" s="11"/>
      <c r="J17" s="11"/>
      <c r="K17" s="11"/>
      <c r="L17" s="11"/>
      <c r="M17" s="11"/>
      <c r="N17" s="11"/>
      <c r="O17" s="11"/>
      <c r="P17" s="11"/>
      <c r="Q17" s="11"/>
    </row>
    <row r="18" spans="2:17" ht="23.1" customHeight="1">
      <c r="B18" s="223"/>
      <c r="C18" s="743" t="s">
        <v>1461</v>
      </c>
      <c r="D18" s="769">
        <v>55</v>
      </c>
      <c r="E18" s="769">
        <v>12</v>
      </c>
      <c r="F18" s="769">
        <v>0</v>
      </c>
      <c r="G18" s="374">
        <v>0</v>
      </c>
      <c r="H18" s="11"/>
      <c r="I18" s="11"/>
      <c r="J18" s="11"/>
      <c r="K18" s="11"/>
      <c r="L18" s="11"/>
      <c r="M18" s="11"/>
      <c r="N18" s="11"/>
      <c r="O18" s="11"/>
      <c r="P18" s="11"/>
      <c r="Q18" s="11"/>
    </row>
    <row r="19" spans="2:17" ht="23.1" customHeight="1">
      <c r="B19" s="223"/>
      <c r="C19" s="224" t="s">
        <v>1462</v>
      </c>
      <c r="D19" s="769">
        <v>2</v>
      </c>
      <c r="E19" s="769">
        <v>1</v>
      </c>
      <c r="F19" s="27">
        <v>0</v>
      </c>
      <c r="G19" s="374">
        <v>0</v>
      </c>
      <c r="H19" s="11"/>
      <c r="I19" s="11"/>
      <c r="J19" s="11"/>
      <c r="K19" s="11"/>
      <c r="L19" s="11"/>
      <c r="M19" s="11"/>
      <c r="N19" s="11"/>
      <c r="O19" s="11"/>
      <c r="P19" s="11"/>
      <c r="Q19" s="11"/>
    </row>
    <row r="20" spans="2:17" ht="23.1" customHeight="1">
      <c r="B20" s="223"/>
      <c r="C20" s="224" t="s">
        <v>1463</v>
      </c>
      <c r="D20" s="769">
        <v>9</v>
      </c>
      <c r="E20" s="769">
        <v>0</v>
      </c>
      <c r="F20" s="27">
        <v>0</v>
      </c>
      <c r="G20" s="374">
        <v>0</v>
      </c>
      <c r="H20" s="11"/>
      <c r="I20" s="11"/>
      <c r="J20" s="11"/>
      <c r="K20" s="11"/>
      <c r="L20" s="11"/>
      <c r="M20" s="11"/>
      <c r="N20" s="11"/>
      <c r="O20" s="11"/>
      <c r="P20" s="11"/>
      <c r="Q20" s="11"/>
    </row>
    <row r="21" spans="2:17" ht="23.1" customHeight="1">
      <c r="B21" s="223"/>
      <c r="C21" s="224" t="s">
        <v>1464</v>
      </c>
      <c r="D21" s="769">
        <v>47</v>
      </c>
      <c r="E21" s="769">
        <v>0</v>
      </c>
      <c r="F21" s="27">
        <v>0</v>
      </c>
      <c r="G21" s="374">
        <v>0</v>
      </c>
      <c r="H21" s="11"/>
      <c r="I21" s="11"/>
      <c r="J21" s="11"/>
      <c r="K21" s="11"/>
      <c r="L21" s="11"/>
      <c r="M21" s="11"/>
      <c r="N21" s="11"/>
      <c r="O21" s="11"/>
      <c r="P21" s="11"/>
      <c r="Q21" s="11"/>
    </row>
    <row r="22" spans="2:17" ht="23.1" customHeight="1">
      <c r="B22" s="223"/>
      <c r="C22" s="224" t="s">
        <v>1465</v>
      </c>
      <c r="D22" s="769">
        <v>190</v>
      </c>
      <c r="E22" s="27">
        <v>0</v>
      </c>
      <c r="F22" s="27">
        <v>0</v>
      </c>
      <c r="G22" s="374">
        <v>0</v>
      </c>
      <c r="H22" s="11"/>
      <c r="I22" s="11"/>
      <c r="J22" s="11"/>
      <c r="K22" s="11"/>
      <c r="L22" s="11"/>
      <c r="M22" s="11"/>
      <c r="N22" s="11"/>
      <c r="O22" s="11"/>
      <c r="P22" s="11"/>
      <c r="Q22" s="11"/>
    </row>
    <row r="23" spans="2:17" ht="23.1" customHeight="1">
      <c r="B23" s="223"/>
      <c r="C23" s="224" t="s">
        <v>1466</v>
      </c>
      <c r="D23" s="27">
        <v>0</v>
      </c>
      <c r="E23" s="769">
        <v>0</v>
      </c>
      <c r="F23" s="27">
        <v>0</v>
      </c>
      <c r="G23" s="374">
        <v>0</v>
      </c>
      <c r="H23" s="11"/>
      <c r="I23" s="11"/>
      <c r="J23" s="11"/>
      <c r="K23" s="11"/>
      <c r="L23" s="11"/>
      <c r="M23" s="11"/>
      <c r="N23" s="11"/>
      <c r="O23" s="11"/>
      <c r="P23" s="11"/>
      <c r="Q23" s="11"/>
    </row>
    <row r="24" spans="2:17" ht="23.1" customHeight="1">
      <c r="B24" s="223"/>
      <c r="C24" s="224"/>
      <c r="D24" s="27"/>
      <c r="E24" s="27"/>
      <c r="F24" s="27"/>
      <c r="G24" s="374"/>
      <c r="H24" s="11"/>
      <c r="I24" s="11"/>
      <c r="J24" s="11"/>
      <c r="K24" s="11"/>
      <c r="L24" s="11"/>
      <c r="M24" s="11"/>
      <c r="N24" s="11"/>
      <c r="O24" s="11"/>
      <c r="P24" s="11"/>
      <c r="Q24" s="11"/>
    </row>
    <row r="25" spans="2:17" ht="23.1" customHeight="1">
      <c r="B25" s="985" t="s">
        <v>633</v>
      </c>
      <c r="C25" s="986"/>
      <c r="D25" s="767">
        <f>IF(SUM(D26:D29)=0,"－",SUM(D26:D29))</f>
        <v>48</v>
      </c>
      <c r="E25" s="767">
        <f>IF(SUM(E26:E29)=0,"－",SUM(E26:E29))</f>
        <v>180</v>
      </c>
      <c r="F25" s="767" t="str">
        <f>IF(SUM(F26:F29)=0,"－",SUM(F26:F29))</f>
        <v>－</v>
      </c>
      <c r="G25" s="768" t="str">
        <f>IF(SUM(G26:G29)=0,"－",SUM(G26:G29))</f>
        <v>－</v>
      </c>
      <c r="H25" s="11"/>
      <c r="I25" s="11"/>
      <c r="J25" s="11"/>
      <c r="K25" s="11"/>
      <c r="L25" s="11"/>
      <c r="M25" s="11"/>
      <c r="N25" s="11"/>
      <c r="O25" s="11"/>
      <c r="P25" s="11"/>
      <c r="Q25" s="11"/>
    </row>
    <row r="26" spans="2:17" ht="23.1" customHeight="1">
      <c r="B26" s="223"/>
      <c r="C26" s="224" t="s">
        <v>1467</v>
      </c>
      <c r="D26" s="27">
        <v>36</v>
      </c>
      <c r="E26" s="769">
        <v>2</v>
      </c>
      <c r="F26" s="27">
        <v>0</v>
      </c>
      <c r="G26" s="374">
        <v>0</v>
      </c>
      <c r="H26" s="11"/>
      <c r="I26" s="11"/>
      <c r="J26" s="11"/>
      <c r="K26" s="11"/>
      <c r="L26" s="11"/>
      <c r="M26" s="11"/>
      <c r="N26" s="11"/>
      <c r="O26" s="11"/>
      <c r="P26" s="11"/>
      <c r="Q26" s="11"/>
    </row>
    <row r="27" spans="2:17" ht="23.1" customHeight="1">
      <c r="B27" s="223"/>
      <c r="C27" s="224" t="s">
        <v>1468</v>
      </c>
      <c r="D27" s="27">
        <v>12</v>
      </c>
      <c r="E27" s="769">
        <v>3</v>
      </c>
      <c r="F27" s="27">
        <v>0</v>
      </c>
      <c r="G27" s="374">
        <v>0</v>
      </c>
      <c r="H27" s="11"/>
      <c r="I27" s="11"/>
      <c r="J27" s="11"/>
      <c r="K27" s="11"/>
      <c r="L27" s="11"/>
      <c r="M27" s="11"/>
      <c r="N27" s="11"/>
      <c r="O27" s="11"/>
      <c r="P27" s="11"/>
      <c r="Q27" s="11"/>
    </row>
    <row r="28" spans="2:17" ht="23.1" customHeight="1">
      <c r="B28" s="223"/>
      <c r="C28" s="224" t="s">
        <v>1469</v>
      </c>
      <c r="D28" s="27">
        <v>0</v>
      </c>
      <c r="E28" s="769">
        <v>175</v>
      </c>
      <c r="F28" s="27">
        <v>0</v>
      </c>
      <c r="G28" s="374">
        <v>0</v>
      </c>
      <c r="H28" s="11"/>
      <c r="I28" s="11"/>
      <c r="J28" s="11"/>
      <c r="K28" s="11"/>
      <c r="L28" s="11"/>
      <c r="M28" s="11"/>
      <c r="N28" s="11"/>
      <c r="O28" s="11"/>
      <c r="P28" s="11"/>
      <c r="Q28" s="11"/>
    </row>
    <row r="29" spans="2:17" ht="23.1" customHeight="1">
      <c r="B29" s="223"/>
      <c r="C29" s="224" t="s">
        <v>1466</v>
      </c>
      <c r="D29" s="27">
        <v>0</v>
      </c>
      <c r="E29" s="769">
        <v>0</v>
      </c>
      <c r="F29" s="27">
        <v>0</v>
      </c>
      <c r="G29" s="374">
        <v>0</v>
      </c>
      <c r="H29" s="11"/>
      <c r="I29" s="11"/>
      <c r="J29" s="11"/>
      <c r="K29" s="11"/>
      <c r="L29" s="11"/>
      <c r="M29" s="11"/>
      <c r="N29" s="11"/>
      <c r="O29" s="11"/>
      <c r="P29" s="11"/>
      <c r="Q29" s="11"/>
    </row>
    <row r="30" spans="2:17" ht="23.1" customHeight="1">
      <c r="B30" s="223"/>
      <c r="C30" s="224"/>
      <c r="D30" s="27"/>
      <c r="E30" s="27"/>
      <c r="F30" s="27"/>
      <c r="G30" s="374">
        <v>0</v>
      </c>
      <c r="H30" s="11"/>
      <c r="I30" s="11"/>
      <c r="J30" s="11"/>
      <c r="K30" s="11"/>
      <c r="L30" s="11"/>
      <c r="M30" s="11"/>
      <c r="N30" s="11"/>
      <c r="O30" s="11"/>
      <c r="P30" s="11"/>
      <c r="Q30" s="11"/>
    </row>
    <row r="31" spans="2:17" ht="23.1" customHeight="1">
      <c r="B31" s="985" t="s">
        <v>635</v>
      </c>
      <c r="C31" s="986"/>
      <c r="D31" s="767">
        <f>IF(SUM(D32:D35)=0,"－",SUM(D32:D35))</f>
        <v>87</v>
      </c>
      <c r="E31" s="767">
        <f>IF(SUM(E32:E35)=0,"－",SUM(E32:E35))</f>
        <v>182</v>
      </c>
      <c r="F31" s="767" t="str">
        <f>IF(SUM(F32:F35)=0,"－",SUM(F32:F35))</f>
        <v>－</v>
      </c>
      <c r="G31" s="768" t="str">
        <f>IF(SUM(G32:G35)=0,"－",SUM(G32:G35))</f>
        <v>－</v>
      </c>
      <c r="H31" s="11"/>
      <c r="I31" s="11"/>
      <c r="J31" s="11"/>
      <c r="K31" s="11"/>
      <c r="L31" s="11"/>
      <c r="M31" s="11"/>
      <c r="N31" s="11"/>
      <c r="O31" s="11"/>
      <c r="P31" s="11"/>
      <c r="Q31" s="11"/>
    </row>
    <row r="32" spans="2:17" ht="23.1" customHeight="1">
      <c r="B32" s="223"/>
      <c r="C32" s="224" t="s">
        <v>1467</v>
      </c>
      <c r="D32" s="27">
        <v>53</v>
      </c>
      <c r="E32" s="769">
        <v>7</v>
      </c>
      <c r="F32" s="27">
        <v>0</v>
      </c>
      <c r="G32" s="374">
        <v>0</v>
      </c>
      <c r="H32" s="11"/>
      <c r="I32" s="11"/>
      <c r="J32" s="11"/>
      <c r="K32" s="11"/>
      <c r="L32" s="11"/>
      <c r="M32" s="11"/>
      <c r="N32" s="11"/>
      <c r="O32" s="11"/>
      <c r="P32" s="11"/>
      <c r="Q32" s="11"/>
    </row>
    <row r="33" spans="2:17" ht="23.1" customHeight="1">
      <c r="B33" s="223"/>
      <c r="C33" s="224" t="s">
        <v>1468</v>
      </c>
      <c r="D33" s="27">
        <v>34</v>
      </c>
      <c r="E33" s="769">
        <v>4</v>
      </c>
      <c r="F33" s="27">
        <v>0</v>
      </c>
      <c r="G33" s="374">
        <v>0</v>
      </c>
      <c r="H33" s="11"/>
      <c r="I33" s="11"/>
      <c r="J33" s="11"/>
      <c r="K33" s="11"/>
      <c r="L33" s="11"/>
      <c r="M33" s="11"/>
      <c r="N33" s="11"/>
      <c r="O33" s="11"/>
      <c r="P33" s="11"/>
      <c r="Q33" s="11"/>
    </row>
    <row r="34" spans="2:17" ht="23.1" customHeight="1">
      <c r="B34" s="223"/>
      <c r="C34" s="224" t="s">
        <v>1469</v>
      </c>
      <c r="D34" s="27">
        <v>0</v>
      </c>
      <c r="E34" s="769">
        <v>171</v>
      </c>
      <c r="F34" s="27">
        <v>0</v>
      </c>
      <c r="G34" s="374">
        <v>0</v>
      </c>
      <c r="H34" s="11"/>
      <c r="I34" s="11"/>
      <c r="J34" s="11"/>
      <c r="K34" s="11"/>
      <c r="L34" s="11"/>
      <c r="M34" s="11"/>
      <c r="N34" s="11"/>
      <c r="O34" s="11"/>
      <c r="P34" s="11"/>
      <c r="Q34" s="11"/>
    </row>
    <row r="35" spans="2:17" ht="23.1" customHeight="1">
      <c r="B35" s="223"/>
      <c r="C35" s="224" t="s">
        <v>1466</v>
      </c>
      <c r="D35" s="27">
        <v>0</v>
      </c>
      <c r="E35" s="769">
        <v>0</v>
      </c>
      <c r="F35" s="27">
        <v>0</v>
      </c>
      <c r="G35" s="374">
        <v>0</v>
      </c>
      <c r="H35" s="11"/>
      <c r="I35" s="11"/>
      <c r="J35" s="11"/>
      <c r="K35" s="11"/>
      <c r="L35" s="11"/>
      <c r="M35" s="11"/>
      <c r="N35" s="11"/>
      <c r="O35" s="11"/>
      <c r="P35" s="11"/>
      <c r="Q35" s="11"/>
    </row>
    <row r="36" spans="2:17" ht="23.1" customHeight="1">
      <c r="B36" s="223"/>
      <c r="C36" s="76"/>
      <c r="D36" s="27"/>
      <c r="E36" s="27"/>
      <c r="F36" s="27"/>
      <c r="G36" s="374"/>
      <c r="H36" s="11"/>
      <c r="I36" s="11"/>
      <c r="J36" s="11"/>
      <c r="K36" s="11"/>
      <c r="L36" s="11"/>
      <c r="M36" s="11"/>
      <c r="N36" s="11"/>
      <c r="O36" s="11"/>
      <c r="P36" s="11"/>
      <c r="Q36" s="11"/>
    </row>
    <row r="37" spans="2:17" ht="23.1" customHeight="1">
      <c r="B37" s="985" t="s">
        <v>637</v>
      </c>
      <c r="C37" s="986"/>
      <c r="D37" s="767">
        <f>IF(SUM(D38:D49)=0,"－",SUM(D38:D49))</f>
        <v>3969</v>
      </c>
      <c r="E37" s="767">
        <f>IF(SUM(E38:E49)=0,"－",SUM(E38:E49))</f>
        <v>986</v>
      </c>
      <c r="F37" s="767">
        <f>IF(SUM(F38:F49)=0,"－",SUM(F38:F49))</f>
        <v>1</v>
      </c>
      <c r="G37" s="765" t="str">
        <f>IF(SUM(G38:G49)=0,"－",SUM(G38:G49))</f>
        <v>－</v>
      </c>
      <c r="H37" s="42"/>
      <c r="I37" s="11"/>
      <c r="J37" s="11"/>
      <c r="K37" s="11"/>
      <c r="L37" s="11"/>
      <c r="M37" s="11"/>
      <c r="N37" s="11"/>
      <c r="O37" s="11"/>
      <c r="P37" s="11"/>
      <c r="Q37" s="11"/>
    </row>
    <row r="38" spans="2:17" ht="23.1" customHeight="1">
      <c r="B38" s="223"/>
      <c r="C38" s="224" t="s">
        <v>1467</v>
      </c>
      <c r="D38" s="27">
        <v>47</v>
      </c>
      <c r="E38" s="27">
        <v>15</v>
      </c>
      <c r="F38" s="769">
        <v>0</v>
      </c>
      <c r="G38" s="374">
        <v>0</v>
      </c>
      <c r="H38" s="11"/>
      <c r="I38" s="11"/>
      <c r="J38" s="11"/>
      <c r="K38" s="11"/>
      <c r="L38" s="11"/>
      <c r="M38" s="11"/>
      <c r="N38" s="11"/>
      <c r="O38" s="11"/>
      <c r="P38" s="11"/>
      <c r="Q38" s="11"/>
    </row>
    <row r="39" spans="2:17" ht="23.1" customHeight="1">
      <c r="B39" s="223"/>
      <c r="C39" s="224" t="s">
        <v>1470</v>
      </c>
      <c r="D39" s="769">
        <v>131</v>
      </c>
      <c r="E39" s="769">
        <v>22</v>
      </c>
      <c r="F39" s="769">
        <v>0</v>
      </c>
      <c r="G39" s="374">
        <v>0</v>
      </c>
      <c r="H39" s="11"/>
      <c r="I39" s="11"/>
      <c r="J39" s="11"/>
      <c r="K39" s="11"/>
      <c r="L39" s="11"/>
      <c r="M39" s="11"/>
      <c r="N39" s="11"/>
      <c r="O39" s="11"/>
      <c r="P39" s="11"/>
      <c r="Q39" s="11"/>
    </row>
    <row r="40" spans="2:17" ht="23.1" customHeight="1">
      <c r="B40" s="223"/>
      <c r="C40" s="224" t="s">
        <v>1458</v>
      </c>
      <c r="D40" s="27">
        <v>8</v>
      </c>
      <c r="E40" s="27">
        <v>3</v>
      </c>
      <c r="F40" s="770">
        <v>1</v>
      </c>
      <c r="G40" s="374">
        <v>0</v>
      </c>
      <c r="H40" s="11"/>
      <c r="I40" s="11"/>
      <c r="J40" s="11"/>
      <c r="K40" s="11"/>
      <c r="L40" s="11"/>
      <c r="M40" s="11"/>
      <c r="N40" s="11"/>
      <c r="O40" s="11"/>
      <c r="P40" s="11"/>
      <c r="Q40" s="11"/>
    </row>
    <row r="41" spans="2:17" ht="23.1" customHeight="1">
      <c r="B41" s="223"/>
      <c r="C41" s="224" t="s">
        <v>1459</v>
      </c>
      <c r="D41" s="769">
        <v>5</v>
      </c>
      <c r="E41" s="769">
        <v>1</v>
      </c>
      <c r="F41" s="769">
        <v>0</v>
      </c>
      <c r="G41" s="374">
        <v>0</v>
      </c>
      <c r="H41" s="11"/>
      <c r="I41" s="11"/>
      <c r="J41" s="11"/>
      <c r="K41" s="11"/>
      <c r="L41" s="11"/>
      <c r="M41" s="11"/>
      <c r="N41" s="11"/>
      <c r="O41" s="11"/>
      <c r="P41" s="11"/>
      <c r="Q41" s="11"/>
    </row>
    <row r="42" spans="2:17" ht="23.1" customHeight="1">
      <c r="B42" s="223"/>
      <c r="C42" s="224" t="s">
        <v>1471</v>
      </c>
      <c r="D42" s="770">
        <v>8</v>
      </c>
      <c r="E42" s="770">
        <v>3</v>
      </c>
      <c r="F42" s="769">
        <v>0</v>
      </c>
      <c r="G42" s="374">
        <v>0</v>
      </c>
      <c r="H42" s="11"/>
      <c r="I42" s="11"/>
      <c r="J42" s="11"/>
      <c r="K42" s="11"/>
      <c r="L42" s="11"/>
      <c r="M42" s="11"/>
      <c r="N42" s="11"/>
      <c r="O42" s="11"/>
      <c r="P42" s="11"/>
      <c r="Q42" s="11"/>
    </row>
    <row r="43" spans="2:17" ht="23.1" customHeight="1">
      <c r="B43" s="223"/>
      <c r="C43" s="224" t="s">
        <v>1472</v>
      </c>
      <c r="D43" s="769">
        <v>332</v>
      </c>
      <c r="E43" s="769">
        <v>120</v>
      </c>
      <c r="F43" s="769">
        <v>0</v>
      </c>
      <c r="G43" s="374">
        <v>0</v>
      </c>
      <c r="H43" s="11"/>
      <c r="I43" s="11"/>
      <c r="J43" s="11"/>
      <c r="K43" s="11"/>
      <c r="L43" s="11"/>
      <c r="M43" s="11"/>
      <c r="N43" s="11"/>
      <c r="O43" s="11"/>
      <c r="P43" s="11"/>
      <c r="Q43" s="11"/>
    </row>
    <row r="44" spans="2:17" ht="23.1" customHeight="1">
      <c r="B44" s="223"/>
      <c r="C44" s="224" t="s">
        <v>1473</v>
      </c>
      <c r="D44" s="769">
        <v>2410</v>
      </c>
      <c r="E44" s="769">
        <v>306</v>
      </c>
      <c r="F44" s="769">
        <v>0</v>
      </c>
      <c r="G44" s="374">
        <v>0</v>
      </c>
      <c r="H44" s="11"/>
      <c r="I44" s="11"/>
      <c r="J44" s="11"/>
      <c r="K44" s="11"/>
      <c r="L44" s="11"/>
      <c r="M44" s="11"/>
      <c r="N44" s="11"/>
      <c r="O44" s="11"/>
      <c r="P44" s="11"/>
      <c r="Q44" s="11"/>
    </row>
    <row r="45" spans="2:17" ht="23.1" customHeight="1">
      <c r="B45" s="223"/>
      <c r="C45" s="224" t="s">
        <v>1474</v>
      </c>
      <c r="D45" s="769">
        <v>0</v>
      </c>
      <c r="E45" s="769">
        <v>121</v>
      </c>
      <c r="F45" s="769">
        <v>0</v>
      </c>
      <c r="G45" s="374">
        <v>0</v>
      </c>
      <c r="H45" s="11"/>
      <c r="I45" s="11"/>
      <c r="J45" s="11"/>
      <c r="K45" s="11"/>
      <c r="L45" s="11"/>
      <c r="M45" s="11"/>
      <c r="N45" s="11"/>
      <c r="O45" s="11"/>
      <c r="P45" s="11"/>
      <c r="Q45" s="11"/>
    </row>
    <row r="46" spans="2:17" ht="23.1" customHeight="1">
      <c r="B46" s="223"/>
      <c r="C46" s="224" t="s">
        <v>1475</v>
      </c>
      <c r="D46" s="769">
        <v>146</v>
      </c>
      <c r="E46" s="769">
        <v>49</v>
      </c>
      <c r="F46" s="769">
        <v>0</v>
      </c>
      <c r="G46" s="374">
        <v>0</v>
      </c>
      <c r="H46" s="11"/>
      <c r="I46" s="11"/>
      <c r="J46" s="11"/>
      <c r="K46" s="11"/>
      <c r="L46" s="11"/>
      <c r="M46" s="11"/>
      <c r="N46" s="11"/>
      <c r="O46" s="11"/>
      <c r="P46" s="11"/>
      <c r="Q46" s="11"/>
    </row>
    <row r="47" spans="2:17" ht="23.1" customHeight="1">
      <c r="B47" s="223"/>
      <c r="C47" s="224" t="s">
        <v>1476</v>
      </c>
      <c r="D47" s="27">
        <v>882</v>
      </c>
      <c r="E47" s="770">
        <v>235</v>
      </c>
      <c r="F47" s="769">
        <v>0</v>
      </c>
      <c r="G47" s="374">
        <v>0</v>
      </c>
      <c r="H47" s="11"/>
      <c r="I47" s="11"/>
      <c r="J47" s="11"/>
      <c r="K47" s="11"/>
      <c r="L47" s="11"/>
      <c r="M47" s="11"/>
      <c r="N47" s="11"/>
      <c r="O47" s="11"/>
      <c r="P47" s="11"/>
      <c r="Q47" s="11"/>
    </row>
    <row r="48" spans="2:17" ht="23.1" customHeight="1">
      <c r="B48" s="223"/>
      <c r="C48" s="224" t="s">
        <v>1477</v>
      </c>
      <c r="D48" s="769">
        <v>0</v>
      </c>
      <c r="E48" s="770">
        <v>111</v>
      </c>
      <c r="F48" s="769">
        <v>0</v>
      </c>
      <c r="G48" s="374">
        <v>0</v>
      </c>
      <c r="H48" s="11"/>
      <c r="I48" s="11"/>
      <c r="J48" s="11"/>
      <c r="K48" s="11"/>
      <c r="L48" s="11"/>
      <c r="M48" s="11"/>
      <c r="N48" s="11"/>
      <c r="O48" s="11"/>
      <c r="P48" s="11"/>
      <c r="Q48" s="11"/>
    </row>
    <row r="49" spans="2:17" ht="23.1" customHeight="1">
      <c r="B49" s="223"/>
      <c r="C49" s="601" t="s">
        <v>1466</v>
      </c>
      <c r="D49" s="769">
        <v>0</v>
      </c>
      <c r="E49" s="769">
        <v>0</v>
      </c>
      <c r="F49" s="769">
        <v>0</v>
      </c>
      <c r="G49" s="374">
        <v>0</v>
      </c>
      <c r="H49" s="11"/>
      <c r="I49" s="11"/>
      <c r="J49" s="11"/>
      <c r="K49" s="11"/>
      <c r="L49" s="11"/>
      <c r="M49" s="11"/>
      <c r="N49" s="11"/>
      <c r="O49" s="11"/>
      <c r="P49" s="11"/>
      <c r="Q49" s="11"/>
    </row>
    <row r="50" spans="2:17" ht="23.1" customHeight="1">
      <c r="B50" s="223"/>
      <c r="C50" s="601"/>
      <c r="D50" s="27"/>
      <c r="E50" s="769"/>
      <c r="F50" s="769"/>
      <c r="G50" s="374"/>
      <c r="H50" s="11"/>
      <c r="I50" s="11"/>
      <c r="J50" s="11"/>
      <c r="K50" s="11"/>
      <c r="L50" s="11"/>
      <c r="M50" s="11"/>
      <c r="N50" s="11"/>
      <c r="O50" s="11"/>
      <c r="P50" s="11"/>
      <c r="Q50" s="11"/>
    </row>
    <row r="51" spans="2:17" ht="23.1" customHeight="1">
      <c r="B51" s="1599" t="s">
        <v>1478</v>
      </c>
      <c r="C51" s="1600"/>
      <c r="D51" s="27">
        <f>IF(SUM(D52:D54)=0,"－",SUM(D52:D54))</f>
        <v>2</v>
      </c>
      <c r="E51" s="27" t="str">
        <f>IF(SUM(E52:E54)=0,"－",SUM(E52:E54))</f>
        <v>－</v>
      </c>
      <c r="F51" s="27" t="str">
        <f>IF(SUM(F52:F54)=0,"－",SUM(F52:F54))</f>
        <v>－</v>
      </c>
      <c r="G51" s="401" t="str">
        <f>IF(SUM(G52:G54)=0,"－",SUM(G52:G54))</f>
        <v>－</v>
      </c>
      <c r="H51" s="42"/>
      <c r="I51" s="11"/>
      <c r="J51" s="11"/>
      <c r="K51" s="11"/>
      <c r="L51" s="11"/>
      <c r="M51" s="11"/>
      <c r="N51" s="11"/>
      <c r="O51" s="11"/>
      <c r="P51" s="11"/>
      <c r="Q51" s="11"/>
    </row>
    <row r="52" spans="2:17" ht="23.1" customHeight="1">
      <c r="B52" s="223"/>
      <c r="C52" s="601" t="s">
        <v>1467</v>
      </c>
      <c r="D52" s="770">
        <v>2</v>
      </c>
      <c r="E52" s="770">
        <v>0</v>
      </c>
      <c r="F52" s="770">
        <v>0</v>
      </c>
      <c r="G52" s="374">
        <v>0</v>
      </c>
      <c r="H52" s="11"/>
      <c r="I52" s="11"/>
      <c r="J52" s="11"/>
      <c r="K52" s="11"/>
      <c r="L52" s="11"/>
      <c r="M52" s="11"/>
      <c r="N52" s="11"/>
      <c r="O52" s="11"/>
      <c r="P52" s="11"/>
      <c r="Q52" s="11"/>
    </row>
    <row r="53" spans="2:17" ht="23.1" customHeight="1">
      <c r="B53" s="223"/>
      <c r="C53" s="601" t="s">
        <v>1468</v>
      </c>
      <c r="D53" s="27">
        <v>0</v>
      </c>
      <c r="E53" s="770">
        <v>0</v>
      </c>
      <c r="F53" s="770">
        <v>0</v>
      </c>
      <c r="G53" s="374">
        <v>0</v>
      </c>
      <c r="H53" s="11"/>
      <c r="I53" s="11"/>
      <c r="J53" s="11"/>
      <c r="K53" s="11"/>
      <c r="L53" s="11"/>
      <c r="M53" s="11"/>
      <c r="N53" s="11"/>
      <c r="O53" s="11"/>
      <c r="P53" s="11"/>
      <c r="Q53" s="11"/>
    </row>
    <row r="54" spans="2:17" ht="23.1" customHeight="1">
      <c r="B54" s="223"/>
      <c r="C54" s="601" t="s">
        <v>1479</v>
      </c>
      <c r="D54" s="27">
        <v>0</v>
      </c>
      <c r="E54" s="770">
        <v>0</v>
      </c>
      <c r="F54" s="770">
        <v>0</v>
      </c>
      <c r="G54" s="374">
        <v>0</v>
      </c>
      <c r="H54" s="11"/>
      <c r="I54" s="11"/>
      <c r="J54" s="11"/>
      <c r="K54" s="11"/>
      <c r="L54" s="11"/>
      <c r="M54" s="11"/>
      <c r="N54" s="11"/>
      <c r="O54" s="11"/>
      <c r="P54" s="11"/>
      <c r="Q54" s="11"/>
    </row>
    <row r="55" spans="2:17" ht="23.1" customHeight="1">
      <c r="B55" s="223"/>
      <c r="C55" s="601"/>
      <c r="D55" s="27"/>
      <c r="E55" s="770"/>
      <c r="F55" s="771"/>
      <c r="G55" s="374"/>
      <c r="H55" s="11"/>
      <c r="I55" s="11"/>
      <c r="J55" s="11"/>
      <c r="K55" s="11"/>
      <c r="L55" s="11"/>
      <c r="M55" s="11"/>
      <c r="N55" s="11"/>
      <c r="O55" s="11"/>
      <c r="P55" s="11"/>
      <c r="Q55" s="11"/>
    </row>
    <row r="56" spans="2:17" ht="23.1" customHeight="1">
      <c r="B56" s="1599" t="s">
        <v>1480</v>
      </c>
      <c r="C56" s="1600"/>
      <c r="D56" s="767">
        <f>IF(SUM(D57:D60)=0,"－",SUM(D57:D60))</f>
        <v>9</v>
      </c>
      <c r="E56" s="767">
        <f>IF(SUM(E57:E60)=0,"－",SUM(E57:E60))</f>
        <v>2</v>
      </c>
      <c r="F56" s="767" t="str">
        <f>IF(SUM(F57:F60)=0,"－",SUM(F57:F60))</f>
        <v>－</v>
      </c>
      <c r="G56" s="765" t="str">
        <f>IF(SUM(G57:G60)=0,"－",SUM(G57:G60))</f>
        <v>－</v>
      </c>
      <c r="H56" s="42"/>
      <c r="I56" s="11"/>
      <c r="J56" s="11"/>
      <c r="K56" s="11"/>
      <c r="L56" s="11"/>
      <c r="M56" s="11"/>
      <c r="N56" s="11"/>
      <c r="O56" s="11"/>
      <c r="P56" s="11"/>
      <c r="Q56" s="11"/>
    </row>
    <row r="57" spans="2:17" ht="23.1" customHeight="1">
      <c r="B57" s="223"/>
      <c r="C57" s="601" t="s">
        <v>1481</v>
      </c>
      <c r="D57" s="770">
        <v>0</v>
      </c>
      <c r="E57" s="770">
        <v>0</v>
      </c>
      <c r="F57" s="770">
        <v>0</v>
      </c>
      <c r="G57" s="374">
        <v>0</v>
      </c>
      <c r="H57" s="11"/>
      <c r="I57" s="11"/>
      <c r="J57" s="11"/>
      <c r="K57" s="11"/>
      <c r="L57" s="11"/>
      <c r="M57" s="11"/>
      <c r="N57" s="11"/>
      <c r="O57" s="11"/>
      <c r="P57" s="11"/>
      <c r="Q57" s="11"/>
    </row>
    <row r="58" spans="2:17" ht="23.1" customHeight="1">
      <c r="B58" s="223"/>
      <c r="C58" s="601" t="s">
        <v>1468</v>
      </c>
      <c r="D58" s="27">
        <v>0</v>
      </c>
      <c r="E58" s="770">
        <v>0</v>
      </c>
      <c r="F58" s="770">
        <v>0</v>
      </c>
      <c r="G58" s="374">
        <v>0</v>
      </c>
      <c r="H58" s="11"/>
      <c r="I58" s="11"/>
      <c r="J58" s="11"/>
      <c r="K58" s="11"/>
      <c r="L58" s="11"/>
      <c r="M58" s="11"/>
      <c r="N58" s="11"/>
      <c r="O58" s="11"/>
      <c r="P58" s="11"/>
      <c r="Q58" s="11"/>
    </row>
    <row r="59" spans="2:17" ht="23.1" customHeight="1">
      <c r="B59" s="223"/>
      <c r="C59" s="601" t="s">
        <v>1482</v>
      </c>
      <c r="D59" s="27">
        <v>9</v>
      </c>
      <c r="E59" s="770">
        <v>2</v>
      </c>
      <c r="F59" s="770">
        <v>0</v>
      </c>
      <c r="G59" s="374">
        <v>0</v>
      </c>
      <c r="H59" s="11"/>
      <c r="I59" s="11"/>
      <c r="J59" s="11"/>
      <c r="K59" s="11"/>
      <c r="L59" s="11"/>
      <c r="M59" s="11"/>
      <c r="N59" s="11"/>
      <c r="O59" s="11"/>
      <c r="P59" s="11"/>
      <c r="Q59" s="11"/>
    </row>
    <row r="60" spans="2:17" ht="23.1" customHeight="1" thickBot="1">
      <c r="B60" s="391"/>
      <c r="C60" s="772" t="s">
        <v>1479</v>
      </c>
      <c r="D60" s="773">
        <v>0</v>
      </c>
      <c r="E60" s="773">
        <v>0</v>
      </c>
      <c r="F60" s="773">
        <v>0</v>
      </c>
      <c r="G60" s="580">
        <v>0</v>
      </c>
      <c r="H60" s="11"/>
      <c r="I60" s="11"/>
      <c r="J60" s="11"/>
      <c r="K60" s="11"/>
      <c r="L60" s="11"/>
      <c r="M60" s="11"/>
      <c r="N60" s="11"/>
      <c r="O60" s="11"/>
      <c r="P60" s="11"/>
      <c r="Q60" s="11"/>
    </row>
    <row r="61" spans="2:17" ht="18" customHeight="1">
      <c r="B61" s="75" t="s">
        <v>1446</v>
      </c>
    </row>
    <row r="62" spans="2:17" ht="18" customHeight="1">
      <c r="B62" s="9" t="s">
        <v>1483</v>
      </c>
      <c r="D62" s="10"/>
      <c r="E62" s="10"/>
      <c r="F62" s="10"/>
      <c r="G62" s="10"/>
      <c r="H62" s="10"/>
      <c r="I62" s="10"/>
      <c r="J62" s="10"/>
      <c r="K62" s="10"/>
      <c r="L62" s="10"/>
      <c r="M62" s="10"/>
      <c r="N62" s="10"/>
      <c r="O62" s="10"/>
      <c r="P62" s="10"/>
    </row>
  </sheetData>
  <mergeCells count="11">
    <mergeCell ref="B25:C25"/>
    <mergeCell ref="B31:C31"/>
    <mergeCell ref="B37:C37"/>
    <mergeCell ref="B51:C51"/>
    <mergeCell ref="B56:C56"/>
    <mergeCell ref="B9:C9"/>
    <mergeCell ref="D3:D6"/>
    <mergeCell ref="E3:E6"/>
    <mergeCell ref="F3:F6"/>
    <mergeCell ref="G3:G6"/>
    <mergeCell ref="B7:C7"/>
  </mergeCells>
  <phoneticPr fontId="3"/>
  <printOptions horizontalCentered="1"/>
  <pageMargins left="0.51181102362204722" right="0.51181102362204722" top="0.55118110236220474" bottom="0.39370078740157483" header="0.51181102362204722" footer="0.51181102362204722"/>
  <pageSetup paperSize="9" scale="55" firstPageNumber="168" orientation="portrait" useFirstPageNumber="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AD41"/>
  <sheetViews>
    <sheetView showGridLines="0" showZeros="0" zoomScale="75" zoomScaleNormal="75" zoomScaleSheetLayoutView="75" workbookViewId="0"/>
  </sheetViews>
  <sheetFormatPr defaultColWidth="10.625" defaultRowHeight="18" customHeight="1"/>
  <cols>
    <col min="1" max="1" width="2.625" style="2" customWidth="1"/>
    <col min="2" max="2" width="13" style="2" customWidth="1"/>
    <col min="3" max="3" width="5.625" style="2" customWidth="1"/>
    <col min="4" max="4" width="5.375" style="2" customWidth="1"/>
    <col min="5" max="5" width="6.625" style="2" customWidth="1"/>
    <col min="6" max="6" width="5.625" style="2" customWidth="1"/>
    <col min="7" max="8" width="5.375" style="2" customWidth="1"/>
    <col min="9" max="9" width="5.625" style="2" customWidth="1"/>
    <col min="10" max="10" width="5.375" style="2" customWidth="1"/>
    <col min="11" max="11" width="5.625" style="2" customWidth="1"/>
    <col min="12" max="12" width="5.375" style="2" customWidth="1"/>
    <col min="13" max="15" width="5.625" style="2" customWidth="1"/>
    <col min="16" max="16" width="8" style="2" bestFit="1" customWidth="1"/>
    <col min="17" max="17" width="5.625" style="2" customWidth="1"/>
    <col min="18" max="18" width="7.5" style="2" bestFit="1" customWidth="1"/>
    <col min="19" max="20" width="5.625" style="2" customWidth="1"/>
    <col min="21" max="21" width="2.625" style="2" customWidth="1"/>
    <col min="22" max="30" width="10.625" style="2" customWidth="1"/>
    <col min="31" max="256" width="10.625" style="2"/>
    <col min="257" max="257" width="2.625" style="2" customWidth="1"/>
    <col min="258" max="258" width="13" style="2" customWidth="1"/>
    <col min="259" max="259" width="5.625" style="2" customWidth="1"/>
    <col min="260" max="260" width="5.375" style="2" customWidth="1"/>
    <col min="261" max="261" width="6.625" style="2" customWidth="1"/>
    <col min="262" max="262" width="5.625" style="2" customWidth="1"/>
    <col min="263" max="264" width="5.375" style="2" customWidth="1"/>
    <col min="265" max="265" width="5.625" style="2" customWidth="1"/>
    <col min="266" max="266" width="5.375" style="2" customWidth="1"/>
    <col min="267" max="267" width="5.625" style="2" customWidth="1"/>
    <col min="268" max="268" width="5.375" style="2" customWidth="1"/>
    <col min="269" max="271" width="5.625" style="2" customWidth="1"/>
    <col min="272" max="272" width="8" style="2" bestFit="1" customWidth="1"/>
    <col min="273" max="273" width="5.625" style="2" customWidth="1"/>
    <col min="274" max="274" width="7.5" style="2" bestFit="1" customWidth="1"/>
    <col min="275" max="276" width="5.625" style="2" customWidth="1"/>
    <col min="277" max="277" width="2.625" style="2" customWidth="1"/>
    <col min="278" max="286" width="10.625" style="2" customWidth="1"/>
    <col min="287" max="512" width="10.625" style="2"/>
    <col min="513" max="513" width="2.625" style="2" customWidth="1"/>
    <col min="514" max="514" width="13" style="2" customWidth="1"/>
    <col min="515" max="515" width="5.625" style="2" customWidth="1"/>
    <col min="516" max="516" width="5.375" style="2" customWidth="1"/>
    <col min="517" max="517" width="6.625" style="2" customWidth="1"/>
    <col min="518" max="518" width="5.625" style="2" customWidth="1"/>
    <col min="519" max="520" width="5.375" style="2" customWidth="1"/>
    <col min="521" max="521" width="5.625" style="2" customWidth="1"/>
    <col min="522" max="522" width="5.375" style="2" customWidth="1"/>
    <col min="523" max="523" width="5.625" style="2" customWidth="1"/>
    <col min="524" max="524" width="5.375" style="2" customWidth="1"/>
    <col min="525" max="527" width="5.625" style="2" customWidth="1"/>
    <col min="528" max="528" width="8" style="2" bestFit="1" customWidth="1"/>
    <col min="529" max="529" width="5.625" style="2" customWidth="1"/>
    <col min="530" max="530" width="7.5" style="2" bestFit="1" customWidth="1"/>
    <col min="531" max="532" width="5.625" style="2" customWidth="1"/>
    <col min="533" max="533" width="2.625" style="2" customWidth="1"/>
    <col min="534" max="542" width="10.625" style="2" customWidth="1"/>
    <col min="543" max="768" width="10.625" style="2"/>
    <col min="769" max="769" width="2.625" style="2" customWidth="1"/>
    <col min="770" max="770" width="13" style="2" customWidth="1"/>
    <col min="771" max="771" width="5.625" style="2" customWidth="1"/>
    <col min="772" max="772" width="5.375" style="2" customWidth="1"/>
    <col min="773" max="773" width="6.625" style="2" customWidth="1"/>
    <col min="774" max="774" width="5.625" style="2" customWidth="1"/>
    <col min="775" max="776" width="5.375" style="2" customWidth="1"/>
    <col min="777" max="777" width="5.625" style="2" customWidth="1"/>
    <col min="778" max="778" width="5.375" style="2" customWidth="1"/>
    <col min="779" max="779" width="5.625" style="2" customWidth="1"/>
    <col min="780" max="780" width="5.375" style="2" customWidth="1"/>
    <col min="781" max="783" width="5.625" style="2" customWidth="1"/>
    <col min="784" max="784" width="8" style="2" bestFit="1" customWidth="1"/>
    <col min="785" max="785" width="5.625" style="2" customWidth="1"/>
    <col min="786" max="786" width="7.5" style="2" bestFit="1" customWidth="1"/>
    <col min="787" max="788" width="5.625" style="2" customWidth="1"/>
    <col min="789" max="789" width="2.625" style="2" customWidth="1"/>
    <col min="790" max="798" width="10.625" style="2" customWidth="1"/>
    <col min="799" max="1024" width="10.625" style="2"/>
    <col min="1025" max="1025" width="2.625" style="2" customWidth="1"/>
    <col min="1026" max="1026" width="13" style="2" customWidth="1"/>
    <col min="1027" max="1027" width="5.625" style="2" customWidth="1"/>
    <col min="1028" max="1028" width="5.375" style="2" customWidth="1"/>
    <col min="1029" max="1029" width="6.625" style="2" customWidth="1"/>
    <col min="1030" max="1030" width="5.625" style="2" customWidth="1"/>
    <col min="1031" max="1032" width="5.375" style="2" customWidth="1"/>
    <col min="1033" max="1033" width="5.625" style="2" customWidth="1"/>
    <col min="1034" max="1034" width="5.375" style="2" customWidth="1"/>
    <col min="1035" max="1035" width="5.625" style="2" customWidth="1"/>
    <col min="1036" max="1036" width="5.375" style="2" customWidth="1"/>
    <col min="1037" max="1039" width="5.625" style="2" customWidth="1"/>
    <col min="1040" max="1040" width="8" style="2" bestFit="1" customWidth="1"/>
    <col min="1041" max="1041" width="5.625" style="2" customWidth="1"/>
    <col min="1042" max="1042" width="7.5" style="2" bestFit="1" customWidth="1"/>
    <col min="1043" max="1044" width="5.625" style="2" customWidth="1"/>
    <col min="1045" max="1045" width="2.625" style="2" customWidth="1"/>
    <col min="1046" max="1054" width="10.625" style="2" customWidth="1"/>
    <col min="1055" max="1280" width="10.625" style="2"/>
    <col min="1281" max="1281" width="2.625" style="2" customWidth="1"/>
    <col min="1282" max="1282" width="13" style="2" customWidth="1"/>
    <col min="1283" max="1283" width="5.625" style="2" customWidth="1"/>
    <col min="1284" max="1284" width="5.375" style="2" customWidth="1"/>
    <col min="1285" max="1285" width="6.625" style="2" customWidth="1"/>
    <col min="1286" max="1286" width="5.625" style="2" customWidth="1"/>
    <col min="1287" max="1288" width="5.375" style="2" customWidth="1"/>
    <col min="1289" max="1289" width="5.625" style="2" customWidth="1"/>
    <col min="1290" max="1290" width="5.375" style="2" customWidth="1"/>
    <col min="1291" max="1291" width="5.625" style="2" customWidth="1"/>
    <col min="1292" max="1292" width="5.375" style="2" customWidth="1"/>
    <col min="1293" max="1295" width="5.625" style="2" customWidth="1"/>
    <col min="1296" max="1296" width="8" style="2" bestFit="1" customWidth="1"/>
    <col min="1297" max="1297" width="5.625" style="2" customWidth="1"/>
    <col min="1298" max="1298" width="7.5" style="2" bestFit="1" customWidth="1"/>
    <col min="1299" max="1300" width="5.625" style="2" customWidth="1"/>
    <col min="1301" max="1301" width="2.625" style="2" customWidth="1"/>
    <col min="1302" max="1310" width="10.625" style="2" customWidth="1"/>
    <col min="1311" max="1536" width="10.625" style="2"/>
    <col min="1537" max="1537" width="2.625" style="2" customWidth="1"/>
    <col min="1538" max="1538" width="13" style="2" customWidth="1"/>
    <col min="1539" max="1539" width="5.625" style="2" customWidth="1"/>
    <col min="1540" max="1540" width="5.375" style="2" customWidth="1"/>
    <col min="1541" max="1541" width="6.625" style="2" customWidth="1"/>
    <col min="1542" max="1542" width="5.625" style="2" customWidth="1"/>
    <col min="1543" max="1544" width="5.375" style="2" customWidth="1"/>
    <col min="1545" max="1545" width="5.625" style="2" customWidth="1"/>
    <col min="1546" max="1546" width="5.375" style="2" customWidth="1"/>
    <col min="1547" max="1547" width="5.625" style="2" customWidth="1"/>
    <col min="1548" max="1548" width="5.375" style="2" customWidth="1"/>
    <col min="1549" max="1551" width="5.625" style="2" customWidth="1"/>
    <col min="1552" max="1552" width="8" style="2" bestFit="1" customWidth="1"/>
    <col min="1553" max="1553" width="5.625" style="2" customWidth="1"/>
    <col min="1554" max="1554" width="7.5" style="2" bestFit="1" customWidth="1"/>
    <col min="1555" max="1556" width="5.625" style="2" customWidth="1"/>
    <col min="1557" max="1557" width="2.625" style="2" customWidth="1"/>
    <col min="1558" max="1566" width="10.625" style="2" customWidth="1"/>
    <col min="1567" max="1792" width="10.625" style="2"/>
    <col min="1793" max="1793" width="2.625" style="2" customWidth="1"/>
    <col min="1794" max="1794" width="13" style="2" customWidth="1"/>
    <col min="1795" max="1795" width="5.625" style="2" customWidth="1"/>
    <col min="1796" max="1796" width="5.375" style="2" customWidth="1"/>
    <col min="1797" max="1797" width="6.625" style="2" customWidth="1"/>
    <col min="1798" max="1798" width="5.625" style="2" customWidth="1"/>
    <col min="1799" max="1800" width="5.375" style="2" customWidth="1"/>
    <col min="1801" max="1801" width="5.625" style="2" customWidth="1"/>
    <col min="1802" max="1802" width="5.375" style="2" customWidth="1"/>
    <col min="1803" max="1803" width="5.625" style="2" customWidth="1"/>
    <col min="1804" max="1804" width="5.375" style="2" customWidth="1"/>
    <col min="1805" max="1807" width="5.625" style="2" customWidth="1"/>
    <col min="1808" max="1808" width="8" style="2" bestFit="1" customWidth="1"/>
    <col min="1809" max="1809" width="5.625" style="2" customWidth="1"/>
    <col min="1810" max="1810" width="7.5" style="2" bestFit="1" customWidth="1"/>
    <col min="1811" max="1812" width="5.625" style="2" customWidth="1"/>
    <col min="1813" max="1813" width="2.625" style="2" customWidth="1"/>
    <col min="1814" max="1822" width="10.625" style="2" customWidth="1"/>
    <col min="1823" max="2048" width="10.625" style="2"/>
    <col min="2049" max="2049" width="2.625" style="2" customWidth="1"/>
    <col min="2050" max="2050" width="13" style="2" customWidth="1"/>
    <col min="2051" max="2051" width="5.625" style="2" customWidth="1"/>
    <col min="2052" max="2052" width="5.375" style="2" customWidth="1"/>
    <col min="2053" max="2053" width="6.625" style="2" customWidth="1"/>
    <col min="2054" max="2054" width="5.625" style="2" customWidth="1"/>
    <col min="2055" max="2056" width="5.375" style="2" customWidth="1"/>
    <col min="2057" max="2057" width="5.625" style="2" customWidth="1"/>
    <col min="2058" max="2058" width="5.375" style="2" customWidth="1"/>
    <col min="2059" max="2059" width="5.625" style="2" customWidth="1"/>
    <col min="2060" max="2060" width="5.375" style="2" customWidth="1"/>
    <col min="2061" max="2063" width="5.625" style="2" customWidth="1"/>
    <col min="2064" max="2064" width="8" style="2" bestFit="1" customWidth="1"/>
    <col min="2065" max="2065" width="5.625" style="2" customWidth="1"/>
    <col min="2066" max="2066" width="7.5" style="2" bestFit="1" customWidth="1"/>
    <col min="2067" max="2068" width="5.625" style="2" customWidth="1"/>
    <col min="2069" max="2069" width="2.625" style="2" customWidth="1"/>
    <col min="2070" max="2078" width="10.625" style="2" customWidth="1"/>
    <col min="2079" max="2304" width="10.625" style="2"/>
    <col min="2305" max="2305" width="2.625" style="2" customWidth="1"/>
    <col min="2306" max="2306" width="13" style="2" customWidth="1"/>
    <col min="2307" max="2307" width="5.625" style="2" customWidth="1"/>
    <col min="2308" max="2308" width="5.375" style="2" customWidth="1"/>
    <col min="2309" max="2309" width="6.625" style="2" customWidth="1"/>
    <col min="2310" max="2310" width="5.625" style="2" customWidth="1"/>
    <col min="2311" max="2312" width="5.375" style="2" customWidth="1"/>
    <col min="2313" max="2313" width="5.625" style="2" customWidth="1"/>
    <col min="2314" max="2314" width="5.375" style="2" customWidth="1"/>
    <col min="2315" max="2315" width="5.625" style="2" customWidth="1"/>
    <col min="2316" max="2316" width="5.375" style="2" customWidth="1"/>
    <col min="2317" max="2319" width="5.625" style="2" customWidth="1"/>
    <col min="2320" max="2320" width="8" style="2" bestFit="1" customWidth="1"/>
    <col min="2321" max="2321" width="5.625" style="2" customWidth="1"/>
    <col min="2322" max="2322" width="7.5" style="2" bestFit="1" customWidth="1"/>
    <col min="2323" max="2324" width="5.625" style="2" customWidth="1"/>
    <col min="2325" max="2325" width="2.625" style="2" customWidth="1"/>
    <col min="2326" max="2334" width="10.625" style="2" customWidth="1"/>
    <col min="2335" max="2560" width="10.625" style="2"/>
    <col min="2561" max="2561" width="2.625" style="2" customWidth="1"/>
    <col min="2562" max="2562" width="13" style="2" customWidth="1"/>
    <col min="2563" max="2563" width="5.625" style="2" customWidth="1"/>
    <col min="2564" max="2564" width="5.375" style="2" customWidth="1"/>
    <col min="2565" max="2565" width="6.625" style="2" customWidth="1"/>
    <col min="2566" max="2566" width="5.625" style="2" customWidth="1"/>
    <col min="2567" max="2568" width="5.375" style="2" customWidth="1"/>
    <col min="2569" max="2569" width="5.625" style="2" customWidth="1"/>
    <col min="2570" max="2570" width="5.375" style="2" customWidth="1"/>
    <col min="2571" max="2571" width="5.625" style="2" customWidth="1"/>
    <col min="2572" max="2572" width="5.375" style="2" customWidth="1"/>
    <col min="2573" max="2575" width="5.625" style="2" customWidth="1"/>
    <col min="2576" max="2576" width="8" style="2" bestFit="1" customWidth="1"/>
    <col min="2577" max="2577" width="5.625" style="2" customWidth="1"/>
    <col min="2578" max="2578" width="7.5" style="2" bestFit="1" customWidth="1"/>
    <col min="2579" max="2580" width="5.625" style="2" customWidth="1"/>
    <col min="2581" max="2581" width="2.625" style="2" customWidth="1"/>
    <col min="2582" max="2590" width="10.625" style="2" customWidth="1"/>
    <col min="2591" max="2816" width="10.625" style="2"/>
    <col min="2817" max="2817" width="2.625" style="2" customWidth="1"/>
    <col min="2818" max="2818" width="13" style="2" customWidth="1"/>
    <col min="2819" max="2819" width="5.625" style="2" customWidth="1"/>
    <col min="2820" max="2820" width="5.375" style="2" customWidth="1"/>
    <col min="2821" max="2821" width="6.625" style="2" customWidth="1"/>
    <col min="2822" max="2822" width="5.625" style="2" customWidth="1"/>
    <col min="2823" max="2824" width="5.375" style="2" customWidth="1"/>
    <col min="2825" max="2825" width="5.625" style="2" customWidth="1"/>
    <col min="2826" max="2826" width="5.375" style="2" customWidth="1"/>
    <col min="2827" max="2827" width="5.625" style="2" customWidth="1"/>
    <col min="2828" max="2828" width="5.375" style="2" customWidth="1"/>
    <col min="2829" max="2831" width="5.625" style="2" customWidth="1"/>
    <col min="2832" max="2832" width="8" style="2" bestFit="1" customWidth="1"/>
    <col min="2833" max="2833" width="5.625" style="2" customWidth="1"/>
    <col min="2834" max="2834" width="7.5" style="2" bestFit="1" customWidth="1"/>
    <col min="2835" max="2836" width="5.625" style="2" customWidth="1"/>
    <col min="2837" max="2837" width="2.625" style="2" customWidth="1"/>
    <col min="2838" max="2846" width="10.625" style="2" customWidth="1"/>
    <col min="2847" max="3072" width="10.625" style="2"/>
    <col min="3073" max="3073" width="2.625" style="2" customWidth="1"/>
    <col min="3074" max="3074" width="13" style="2" customWidth="1"/>
    <col min="3075" max="3075" width="5.625" style="2" customWidth="1"/>
    <col min="3076" max="3076" width="5.375" style="2" customWidth="1"/>
    <col min="3077" max="3077" width="6.625" style="2" customWidth="1"/>
    <col min="3078" max="3078" width="5.625" style="2" customWidth="1"/>
    <col min="3079" max="3080" width="5.375" style="2" customWidth="1"/>
    <col min="3081" max="3081" width="5.625" style="2" customWidth="1"/>
    <col min="3082" max="3082" width="5.375" style="2" customWidth="1"/>
    <col min="3083" max="3083" width="5.625" style="2" customWidth="1"/>
    <col min="3084" max="3084" width="5.375" style="2" customWidth="1"/>
    <col min="3085" max="3087" width="5.625" style="2" customWidth="1"/>
    <col min="3088" max="3088" width="8" style="2" bestFit="1" customWidth="1"/>
    <col min="3089" max="3089" width="5.625" style="2" customWidth="1"/>
    <col min="3090" max="3090" width="7.5" style="2" bestFit="1" customWidth="1"/>
    <col min="3091" max="3092" width="5.625" style="2" customWidth="1"/>
    <col min="3093" max="3093" width="2.625" style="2" customWidth="1"/>
    <col min="3094" max="3102" width="10.625" style="2" customWidth="1"/>
    <col min="3103" max="3328" width="10.625" style="2"/>
    <col min="3329" max="3329" width="2.625" style="2" customWidth="1"/>
    <col min="3330" max="3330" width="13" style="2" customWidth="1"/>
    <col min="3331" max="3331" width="5.625" style="2" customWidth="1"/>
    <col min="3332" max="3332" width="5.375" style="2" customWidth="1"/>
    <col min="3333" max="3333" width="6.625" style="2" customWidth="1"/>
    <col min="3334" max="3334" width="5.625" style="2" customWidth="1"/>
    <col min="3335" max="3336" width="5.375" style="2" customWidth="1"/>
    <col min="3337" max="3337" width="5.625" style="2" customWidth="1"/>
    <col min="3338" max="3338" width="5.375" style="2" customWidth="1"/>
    <col min="3339" max="3339" width="5.625" style="2" customWidth="1"/>
    <col min="3340" max="3340" width="5.375" style="2" customWidth="1"/>
    <col min="3341" max="3343" width="5.625" style="2" customWidth="1"/>
    <col min="3344" max="3344" width="8" style="2" bestFit="1" customWidth="1"/>
    <col min="3345" max="3345" width="5.625" style="2" customWidth="1"/>
    <col min="3346" max="3346" width="7.5" style="2" bestFit="1" customWidth="1"/>
    <col min="3347" max="3348" width="5.625" style="2" customWidth="1"/>
    <col min="3349" max="3349" width="2.625" style="2" customWidth="1"/>
    <col min="3350" max="3358" width="10.625" style="2" customWidth="1"/>
    <col min="3359" max="3584" width="10.625" style="2"/>
    <col min="3585" max="3585" width="2.625" style="2" customWidth="1"/>
    <col min="3586" max="3586" width="13" style="2" customWidth="1"/>
    <col min="3587" max="3587" width="5.625" style="2" customWidth="1"/>
    <col min="3588" max="3588" width="5.375" style="2" customWidth="1"/>
    <col min="3589" max="3589" width="6.625" style="2" customWidth="1"/>
    <col min="3590" max="3590" width="5.625" style="2" customWidth="1"/>
    <col min="3591" max="3592" width="5.375" style="2" customWidth="1"/>
    <col min="3593" max="3593" width="5.625" style="2" customWidth="1"/>
    <col min="3594" max="3594" width="5.375" style="2" customWidth="1"/>
    <col min="3595" max="3595" width="5.625" style="2" customWidth="1"/>
    <col min="3596" max="3596" width="5.375" style="2" customWidth="1"/>
    <col min="3597" max="3599" width="5.625" style="2" customWidth="1"/>
    <col min="3600" max="3600" width="8" style="2" bestFit="1" customWidth="1"/>
    <col min="3601" max="3601" width="5.625" style="2" customWidth="1"/>
    <col min="3602" max="3602" width="7.5" style="2" bestFit="1" customWidth="1"/>
    <col min="3603" max="3604" width="5.625" style="2" customWidth="1"/>
    <col min="3605" max="3605" width="2.625" style="2" customWidth="1"/>
    <col min="3606" max="3614" width="10.625" style="2" customWidth="1"/>
    <col min="3615" max="3840" width="10.625" style="2"/>
    <col min="3841" max="3841" width="2.625" style="2" customWidth="1"/>
    <col min="3842" max="3842" width="13" style="2" customWidth="1"/>
    <col min="3843" max="3843" width="5.625" style="2" customWidth="1"/>
    <col min="3844" max="3844" width="5.375" style="2" customWidth="1"/>
    <col min="3845" max="3845" width="6.625" style="2" customWidth="1"/>
    <col min="3846" max="3846" width="5.625" style="2" customWidth="1"/>
    <col min="3847" max="3848" width="5.375" style="2" customWidth="1"/>
    <col min="3849" max="3849" width="5.625" style="2" customWidth="1"/>
    <col min="3850" max="3850" width="5.375" style="2" customWidth="1"/>
    <col min="3851" max="3851" width="5.625" style="2" customWidth="1"/>
    <col min="3852" max="3852" width="5.375" style="2" customWidth="1"/>
    <col min="3853" max="3855" width="5.625" style="2" customWidth="1"/>
    <col min="3856" max="3856" width="8" style="2" bestFit="1" customWidth="1"/>
    <col min="3857" max="3857" width="5.625" style="2" customWidth="1"/>
    <col min="3858" max="3858" width="7.5" style="2" bestFit="1" customWidth="1"/>
    <col min="3859" max="3860" width="5.625" style="2" customWidth="1"/>
    <col min="3861" max="3861" width="2.625" style="2" customWidth="1"/>
    <col min="3862" max="3870" width="10.625" style="2" customWidth="1"/>
    <col min="3871" max="4096" width="10.625" style="2"/>
    <col min="4097" max="4097" width="2.625" style="2" customWidth="1"/>
    <col min="4098" max="4098" width="13" style="2" customWidth="1"/>
    <col min="4099" max="4099" width="5.625" style="2" customWidth="1"/>
    <col min="4100" max="4100" width="5.375" style="2" customWidth="1"/>
    <col min="4101" max="4101" width="6.625" style="2" customWidth="1"/>
    <col min="4102" max="4102" width="5.625" style="2" customWidth="1"/>
    <col min="4103" max="4104" width="5.375" style="2" customWidth="1"/>
    <col min="4105" max="4105" width="5.625" style="2" customWidth="1"/>
    <col min="4106" max="4106" width="5.375" style="2" customWidth="1"/>
    <col min="4107" max="4107" width="5.625" style="2" customWidth="1"/>
    <col min="4108" max="4108" width="5.375" style="2" customWidth="1"/>
    <col min="4109" max="4111" width="5.625" style="2" customWidth="1"/>
    <col min="4112" max="4112" width="8" style="2" bestFit="1" customWidth="1"/>
    <col min="4113" max="4113" width="5.625" style="2" customWidth="1"/>
    <col min="4114" max="4114" width="7.5" style="2" bestFit="1" customWidth="1"/>
    <col min="4115" max="4116" width="5.625" style="2" customWidth="1"/>
    <col min="4117" max="4117" width="2.625" style="2" customWidth="1"/>
    <col min="4118" max="4126" width="10.625" style="2" customWidth="1"/>
    <col min="4127" max="4352" width="10.625" style="2"/>
    <col min="4353" max="4353" width="2.625" style="2" customWidth="1"/>
    <col min="4354" max="4354" width="13" style="2" customWidth="1"/>
    <col min="4355" max="4355" width="5.625" style="2" customWidth="1"/>
    <col min="4356" max="4356" width="5.375" style="2" customWidth="1"/>
    <col min="4357" max="4357" width="6.625" style="2" customWidth="1"/>
    <col min="4358" max="4358" width="5.625" style="2" customWidth="1"/>
    <col min="4359" max="4360" width="5.375" style="2" customWidth="1"/>
    <col min="4361" max="4361" width="5.625" style="2" customWidth="1"/>
    <col min="4362" max="4362" width="5.375" style="2" customWidth="1"/>
    <col min="4363" max="4363" width="5.625" style="2" customWidth="1"/>
    <col min="4364" max="4364" width="5.375" style="2" customWidth="1"/>
    <col min="4365" max="4367" width="5.625" style="2" customWidth="1"/>
    <col min="4368" max="4368" width="8" style="2" bestFit="1" customWidth="1"/>
    <col min="4369" max="4369" width="5.625" style="2" customWidth="1"/>
    <col min="4370" max="4370" width="7.5" style="2" bestFit="1" customWidth="1"/>
    <col min="4371" max="4372" width="5.625" style="2" customWidth="1"/>
    <col min="4373" max="4373" width="2.625" style="2" customWidth="1"/>
    <col min="4374" max="4382" width="10.625" style="2" customWidth="1"/>
    <col min="4383" max="4608" width="10.625" style="2"/>
    <col min="4609" max="4609" width="2.625" style="2" customWidth="1"/>
    <col min="4610" max="4610" width="13" style="2" customWidth="1"/>
    <col min="4611" max="4611" width="5.625" style="2" customWidth="1"/>
    <col min="4612" max="4612" width="5.375" style="2" customWidth="1"/>
    <col min="4613" max="4613" width="6.625" style="2" customWidth="1"/>
    <col min="4614" max="4614" width="5.625" style="2" customWidth="1"/>
    <col min="4615" max="4616" width="5.375" style="2" customWidth="1"/>
    <col min="4617" max="4617" width="5.625" style="2" customWidth="1"/>
    <col min="4618" max="4618" width="5.375" style="2" customWidth="1"/>
    <col min="4619" max="4619" width="5.625" style="2" customWidth="1"/>
    <col min="4620" max="4620" width="5.375" style="2" customWidth="1"/>
    <col min="4621" max="4623" width="5.625" style="2" customWidth="1"/>
    <col min="4624" max="4624" width="8" style="2" bestFit="1" customWidth="1"/>
    <col min="4625" max="4625" width="5.625" style="2" customWidth="1"/>
    <col min="4626" max="4626" width="7.5" style="2" bestFit="1" customWidth="1"/>
    <col min="4627" max="4628" width="5.625" style="2" customWidth="1"/>
    <col min="4629" max="4629" width="2.625" style="2" customWidth="1"/>
    <col min="4630" max="4638" width="10.625" style="2" customWidth="1"/>
    <col min="4639" max="4864" width="10.625" style="2"/>
    <col min="4865" max="4865" width="2.625" style="2" customWidth="1"/>
    <col min="4866" max="4866" width="13" style="2" customWidth="1"/>
    <col min="4867" max="4867" width="5.625" style="2" customWidth="1"/>
    <col min="4868" max="4868" width="5.375" style="2" customWidth="1"/>
    <col min="4869" max="4869" width="6.625" style="2" customWidth="1"/>
    <col min="4870" max="4870" width="5.625" style="2" customWidth="1"/>
    <col min="4871" max="4872" width="5.375" style="2" customWidth="1"/>
    <col min="4873" max="4873" width="5.625" style="2" customWidth="1"/>
    <col min="4874" max="4874" width="5.375" style="2" customWidth="1"/>
    <col min="4875" max="4875" width="5.625" style="2" customWidth="1"/>
    <col min="4876" max="4876" width="5.375" style="2" customWidth="1"/>
    <col min="4877" max="4879" width="5.625" style="2" customWidth="1"/>
    <col min="4880" max="4880" width="8" style="2" bestFit="1" customWidth="1"/>
    <col min="4881" max="4881" width="5.625" style="2" customWidth="1"/>
    <col min="4882" max="4882" width="7.5" style="2" bestFit="1" customWidth="1"/>
    <col min="4883" max="4884" width="5.625" style="2" customWidth="1"/>
    <col min="4885" max="4885" width="2.625" style="2" customWidth="1"/>
    <col min="4886" max="4894" width="10.625" style="2" customWidth="1"/>
    <col min="4895" max="5120" width="10.625" style="2"/>
    <col min="5121" max="5121" width="2.625" style="2" customWidth="1"/>
    <col min="5122" max="5122" width="13" style="2" customWidth="1"/>
    <col min="5123" max="5123" width="5.625" style="2" customWidth="1"/>
    <col min="5124" max="5124" width="5.375" style="2" customWidth="1"/>
    <col min="5125" max="5125" width="6.625" style="2" customWidth="1"/>
    <col min="5126" max="5126" width="5.625" style="2" customWidth="1"/>
    <col min="5127" max="5128" width="5.375" style="2" customWidth="1"/>
    <col min="5129" max="5129" width="5.625" style="2" customWidth="1"/>
    <col min="5130" max="5130" width="5.375" style="2" customWidth="1"/>
    <col min="5131" max="5131" width="5.625" style="2" customWidth="1"/>
    <col min="5132" max="5132" width="5.375" style="2" customWidth="1"/>
    <col min="5133" max="5135" width="5.625" style="2" customWidth="1"/>
    <col min="5136" max="5136" width="8" style="2" bestFit="1" customWidth="1"/>
    <col min="5137" max="5137" width="5.625" style="2" customWidth="1"/>
    <col min="5138" max="5138" width="7.5" style="2" bestFit="1" customWidth="1"/>
    <col min="5139" max="5140" width="5.625" style="2" customWidth="1"/>
    <col min="5141" max="5141" width="2.625" style="2" customWidth="1"/>
    <col min="5142" max="5150" width="10.625" style="2" customWidth="1"/>
    <col min="5151" max="5376" width="10.625" style="2"/>
    <col min="5377" max="5377" width="2.625" style="2" customWidth="1"/>
    <col min="5378" max="5378" width="13" style="2" customWidth="1"/>
    <col min="5379" max="5379" width="5.625" style="2" customWidth="1"/>
    <col min="5380" max="5380" width="5.375" style="2" customWidth="1"/>
    <col min="5381" max="5381" width="6.625" style="2" customWidth="1"/>
    <col min="5382" max="5382" width="5.625" style="2" customWidth="1"/>
    <col min="5383" max="5384" width="5.375" style="2" customWidth="1"/>
    <col min="5385" max="5385" width="5.625" style="2" customWidth="1"/>
    <col min="5386" max="5386" width="5.375" style="2" customWidth="1"/>
    <col min="5387" max="5387" width="5.625" style="2" customWidth="1"/>
    <col min="5388" max="5388" width="5.375" style="2" customWidth="1"/>
    <col min="5389" max="5391" width="5.625" style="2" customWidth="1"/>
    <col min="5392" max="5392" width="8" style="2" bestFit="1" customWidth="1"/>
    <col min="5393" max="5393" width="5.625" style="2" customWidth="1"/>
    <col min="5394" max="5394" width="7.5" style="2" bestFit="1" customWidth="1"/>
    <col min="5395" max="5396" width="5.625" style="2" customWidth="1"/>
    <col min="5397" max="5397" width="2.625" style="2" customWidth="1"/>
    <col min="5398" max="5406" width="10.625" style="2" customWidth="1"/>
    <col min="5407" max="5632" width="10.625" style="2"/>
    <col min="5633" max="5633" width="2.625" style="2" customWidth="1"/>
    <col min="5634" max="5634" width="13" style="2" customWidth="1"/>
    <col min="5635" max="5635" width="5.625" style="2" customWidth="1"/>
    <col min="5636" max="5636" width="5.375" style="2" customWidth="1"/>
    <col min="5637" max="5637" width="6.625" style="2" customWidth="1"/>
    <col min="5638" max="5638" width="5.625" style="2" customWidth="1"/>
    <col min="5639" max="5640" width="5.375" style="2" customWidth="1"/>
    <col min="5641" max="5641" width="5.625" style="2" customWidth="1"/>
    <col min="5642" max="5642" width="5.375" style="2" customWidth="1"/>
    <col min="5643" max="5643" width="5.625" style="2" customWidth="1"/>
    <col min="5644" max="5644" width="5.375" style="2" customWidth="1"/>
    <col min="5645" max="5647" width="5.625" style="2" customWidth="1"/>
    <col min="5648" max="5648" width="8" style="2" bestFit="1" customWidth="1"/>
    <col min="5649" max="5649" width="5.625" style="2" customWidth="1"/>
    <col min="5650" max="5650" width="7.5" style="2" bestFit="1" customWidth="1"/>
    <col min="5651" max="5652" width="5.625" style="2" customWidth="1"/>
    <col min="5653" max="5653" width="2.625" style="2" customWidth="1"/>
    <col min="5654" max="5662" width="10.625" style="2" customWidth="1"/>
    <col min="5663" max="5888" width="10.625" style="2"/>
    <col min="5889" max="5889" width="2.625" style="2" customWidth="1"/>
    <col min="5890" max="5890" width="13" style="2" customWidth="1"/>
    <col min="5891" max="5891" width="5.625" style="2" customWidth="1"/>
    <col min="5892" max="5892" width="5.375" style="2" customWidth="1"/>
    <col min="5893" max="5893" width="6.625" style="2" customWidth="1"/>
    <col min="5894" max="5894" width="5.625" style="2" customWidth="1"/>
    <col min="5895" max="5896" width="5.375" style="2" customWidth="1"/>
    <col min="5897" max="5897" width="5.625" style="2" customWidth="1"/>
    <col min="5898" max="5898" width="5.375" style="2" customWidth="1"/>
    <col min="5899" max="5899" width="5.625" style="2" customWidth="1"/>
    <col min="5900" max="5900" width="5.375" style="2" customWidth="1"/>
    <col min="5901" max="5903" width="5.625" style="2" customWidth="1"/>
    <col min="5904" max="5904" width="8" style="2" bestFit="1" customWidth="1"/>
    <col min="5905" max="5905" width="5.625" style="2" customWidth="1"/>
    <col min="5906" max="5906" width="7.5" style="2" bestFit="1" customWidth="1"/>
    <col min="5907" max="5908" width="5.625" style="2" customWidth="1"/>
    <col min="5909" max="5909" width="2.625" style="2" customWidth="1"/>
    <col min="5910" max="5918" width="10.625" style="2" customWidth="1"/>
    <col min="5919" max="6144" width="10.625" style="2"/>
    <col min="6145" max="6145" width="2.625" style="2" customWidth="1"/>
    <col min="6146" max="6146" width="13" style="2" customWidth="1"/>
    <col min="6147" max="6147" width="5.625" style="2" customWidth="1"/>
    <col min="6148" max="6148" width="5.375" style="2" customWidth="1"/>
    <col min="6149" max="6149" width="6.625" style="2" customWidth="1"/>
    <col min="6150" max="6150" width="5.625" style="2" customWidth="1"/>
    <col min="6151" max="6152" width="5.375" style="2" customWidth="1"/>
    <col min="6153" max="6153" width="5.625" style="2" customWidth="1"/>
    <col min="6154" max="6154" width="5.375" style="2" customWidth="1"/>
    <col min="6155" max="6155" width="5.625" style="2" customWidth="1"/>
    <col min="6156" max="6156" width="5.375" style="2" customWidth="1"/>
    <col min="6157" max="6159" width="5.625" style="2" customWidth="1"/>
    <col min="6160" max="6160" width="8" style="2" bestFit="1" customWidth="1"/>
    <col min="6161" max="6161" width="5.625" style="2" customWidth="1"/>
    <col min="6162" max="6162" width="7.5" style="2" bestFit="1" customWidth="1"/>
    <col min="6163" max="6164" width="5.625" style="2" customWidth="1"/>
    <col min="6165" max="6165" width="2.625" style="2" customWidth="1"/>
    <col min="6166" max="6174" width="10.625" style="2" customWidth="1"/>
    <col min="6175" max="6400" width="10.625" style="2"/>
    <col min="6401" max="6401" width="2.625" style="2" customWidth="1"/>
    <col min="6402" max="6402" width="13" style="2" customWidth="1"/>
    <col min="6403" max="6403" width="5.625" style="2" customWidth="1"/>
    <col min="6404" max="6404" width="5.375" style="2" customWidth="1"/>
    <col min="6405" max="6405" width="6.625" style="2" customWidth="1"/>
    <col min="6406" max="6406" width="5.625" style="2" customWidth="1"/>
    <col min="6407" max="6408" width="5.375" style="2" customWidth="1"/>
    <col min="6409" max="6409" width="5.625" style="2" customWidth="1"/>
    <col min="6410" max="6410" width="5.375" style="2" customWidth="1"/>
    <col min="6411" max="6411" width="5.625" style="2" customWidth="1"/>
    <col min="6412" max="6412" width="5.375" style="2" customWidth="1"/>
    <col min="6413" max="6415" width="5.625" style="2" customWidth="1"/>
    <col min="6416" max="6416" width="8" style="2" bestFit="1" customWidth="1"/>
    <col min="6417" max="6417" width="5.625" style="2" customWidth="1"/>
    <col min="6418" max="6418" width="7.5" style="2" bestFit="1" customWidth="1"/>
    <col min="6419" max="6420" width="5.625" style="2" customWidth="1"/>
    <col min="6421" max="6421" width="2.625" style="2" customWidth="1"/>
    <col min="6422" max="6430" width="10.625" style="2" customWidth="1"/>
    <col min="6431" max="6656" width="10.625" style="2"/>
    <col min="6657" max="6657" width="2.625" style="2" customWidth="1"/>
    <col min="6658" max="6658" width="13" style="2" customWidth="1"/>
    <col min="6659" max="6659" width="5.625" style="2" customWidth="1"/>
    <col min="6660" max="6660" width="5.375" style="2" customWidth="1"/>
    <col min="6661" max="6661" width="6.625" style="2" customWidth="1"/>
    <col min="6662" max="6662" width="5.625" style="2" customWidth="1"/>
    <col min="6663" max="6664" width="5.375" style="2" customWidth="1"/>
    <col min="6665" max="6665" width="5.625" style="2" customWidth="1"/>
    <col min="6666" max="6666" width="5.375" style="2" customWidth="1"/>
    <col min="6667" max="6667" width="5.625" style="2" customWidth="1"/>
    <col min="6668" max="6668" width="5.375" style="2" customWidth="1"/>
    <col min="6669" max="6671" width="5.625" style="2" customWidth="1"/>
    <col min="6672" max="6672" width="8" style="2" bestFit="1" customWidth="1"/>
    <col min="6673" max="6673" width="5.625" style="2" customWidth="1"/>
    <col min="6674" max="6674" width="7.5" style="2" bestFit="1" customWidth="1"/>
    <col min="6675" max="6676" width="5.625" style="2" customWidth="1"/>
    <col min="6677" max="6677" width="2.625" style="2" customWidth="1"/>
    <col min="6678" max="6686" width="10.625" style="2" customWidth="1"/>
    <col min="6687" max="6912" width="10.625" style="2"/>
    <col min="6913" max="6913" width="2.625" style="2" customWidth="1"/>
    <col min="6914" max="6914" width="13" style="2" customWidth="1"/>
    <col min="6915" max="6915" width="5.625" style="2" customWidth="1"/>
    <col min="6916" max="6916" width="5.375" style="2" customWidth="1"/>
    <col min="6917" max="6917" width="6.625" style="2" customWidth="1"/>
    <col min="6918" max="6918" width="5.625" style="2" customWidth="1"/>
    <col min="6919" max="6920" width="5.375" style="2" customWidth="1"/>
    <col min="6921" max="6921" width="5.625" style="2" customWidth="1"/>
    <col min="6922" max="6922" width="5.375" style="2" customWidth="1"/>
    <col min="6923" max="6923" width="5.625" style="2" customWidth="1"/>
    <col min="6924" max="6924" width="5.375" style="2" customWidth="1"/>
    <col min="6925" max="6927" width="5.625" style="2" customWidth="1"/>
    <col min="6928" max="6928" width="8" style="2" bestFit="1" customWidth="1"/>
    <col min="6929" max="6929" width="5.625" style="2" customWidth="1"/>
    <col min="6930" max="6930" width="7.5" style="2" bestFit="1" customWidth="1"/>
    <col min="6931" max="6932" width="5.625" style="2" customWidth="1"/>
    <col min="6933" max="6933" width="2.625" style="2" customWidth="1"/>
    <col min="6934" max="6942" width="10.625" style="2" customWidth="1"/>
    <col min="6943" max="7168" width="10.625" style="2"/>
    <col min="7169" max="7169" width="2.625" style="2" customWidth="1"/>
    <col min="7170" max="7170" width="13" style="2" customWidth="1"/>
    <col min="7171" max="7171" width="5.625" style="2" customWidth="1"/>
    <col min="7172" max="7172" width="5.375" style="2" customWidth="1"/>
    <col min="7173" max="7173" width="6.625" style="2" customWidth="1"/>
    <col min="7174" max="7174" width="5.625" style="2" customWidth="1"/>
    <col min="7175" max="7176" width="5.375" style="2" customWidth="1"/>
    <col min="7177" max="7177" width="5.625" style="2" customWidth="1"/>
    <col min="7178" max="7178" width="5.375" style="2" customWidth="1"/>
    <col min="7179" max="7179" width="5.625" style="2" customWidth="1"/>
    <col min="7180" max="7180" width="5.375" style="2" customWidth="1"/>
    <col min="7181" max="7183" width="5.625" style="2" customWidth="1"/>
    <col min="7184" max="7184" width="8" style="2" bestFit="1" customWidth="1"/>
    <col min="7185" max="7185" width="5.625" style="2" customWidth="1"/>
    <col min="7186" max="7186" width="7.5" style="2" bestFit="1" customWidth="1"/>
    <col min="7187" max="7188" width="5.625" style="2" customWidth="1"/>
    <col min="7189" max="7189" width="2.625" style="2" customWidth="1"/>
    <col min="7190" max="7198" width="10.625" style="2" customWidth="1"/>
    <col min="7199" max="7424" width="10.625" style="2"/>
    <col min="7425" max="7425" width="2.625" style="2" customWidth="1"/>
    <col min="7426" max="7426" width="13" style="2" customWidth="1"/>
    <col min="7427" max="7427" width="5.625" style="2" customWidth="1"/>
    <col min="7428" max="7428" width="5.375" style="2" customWidth="1"/>
    <col min="7429" max="7429" width="6.625" style="2" customWidth="1"/>
    <col min="7430" max="7430" width="5.625" style="2" customWidth="1"/>
    <col min="7431" max="7432" width="5.375" style="2" customWidth="1"/>
    <col min="7433" max="7433" width="5.625" style="2" customWidth="1"/>
    <col min="7434" max="7434" width="5.375" style="2" customWidth="1"/>
    <col min="7435" max="7435" width="5.625" style="2" customWidth="1"/>
    <col min="7436" max="7436" width="5.375" style="2" customWidth="1"/>
    <col min="7437" max="7439" width="5.625" style="2" customWidth="1"/>
    <col min="7440" max="7440" width="8" style="2" bestFit="1" customWidth="1"/>
    <col min="7441" max="7441" width="5.625" style="2" customWidth="1"/>
    <col min="7442" max="7442" width="7.5" style="2" bestFit="1" customWidth="1"/>
    <col min="7443" max="7444" width="5.625" style="2" customWidth="1"/>
    <col min="7445" max="7445" width="2.625" style="2" customWidth="1"/>
    <col min="7446" max="7454" width="10.625" style="2" customWidth="1"/>
    <col min="7455" max="7680" width="10.625" style="2"/>
    <col min="7681" max="7681" width="2.625" style="2" customWidth="1"/>
    <col min="7682" max="7682" width="13" style="2" customWidth="1"/>
    <col min="7683" max="7683" width="5.625" style="2" customWidth="1"/>
    <col min="7684" max="7684" width="5.375" style="2" customWidth="1"/>
    <col min="7685" max="7685" width="6.625" style="2" customWidth="1"/>
    <col min="7686" max="7686" width="5.625" style="2" customWidth="1"/>
    <col min="7687" max="7688" width="5.375" style="2" customWidth="1"/>
    <col min="7689" max="7689" width="5.625" style="2" customWidth="1"/>
    <col min="7690" max="7690" width="5.375" style="2" customWidth="1"/>
    <col min="7691" max="7691" width="5.625" style="2" customWidth="1"/>
    <col min="7692" max="7692" width="5.375" style="2" customWidth="1"/>
    <col min="7693" max="7695" width="5.625" style="2" customWidth="1"/>
    <col min="7696" max="7696" width="8" style="2" bestFit="1" customWidth="1"/>
    <col min="7697" max="7697" width="5.625" style="2" customWidth="1"/>
    <col min="7698" max="7698" width="7.5" style="2" bestFit="1" customWidth="1"/>
    <col min="7699" max="7700" width="5.625" style="2" customWidth="1"/>
    <col min="7701" max="7701" width="2.625" style="2" customWidth="1"/>
    <col min="7702" max="7710" width="10.625" style="2" customWidth="1"/>
    <col min="7711" max="7936" width="10.625" style="2"/>
    <col min="7937" max="7937" width="2.625" style="2" customWidth="1"/>
    <col min="7938" max="7938" width="13" style="2" customWidth="1"/>
    <col min="7939" max="7939" width="5.625" style="2" customWidth="1"/>
    <col min="7940" max="7940" width="5.375" style="2" customWidth="1"/>
    <col min="7941" max="7941" width="6.625" style="2" customWidth="1"/>
    <col min="7942" max="7942" width="5.625" style="2" customWidth="1"/>
    <col min="7943" max="7944" width="5.375" style="2" customWidth="1"/>
    <col min="7945" max="7945" width="5.625" style="2" customWidth="1"/>
    <col min="7946" max="7946" width="5.375" style="2" customWidth="1"/>
    <col min="7947" max="7947" width="5.625" style="2" customWidth="1"/>
    <col min="7948" max="7948" width="5.375" style="2" customWidth="1"/>
    <col min="7949" max="7951" width="5.625" style="2" customWidth="1"/>
    <col min="7952" max="7952" width="8" style="2" bestFit="1" customWidth="1"/>
    <col min="7953" max="7953" width="5.625" style="2" customWidth="1"/>
    <col min="7954" max="7954" width="7.5" style="2" bestFit="1" customWidth="1"/>
    <col min="7955" max="7956" width="5.625" style="2" customWidth="1"/>
    <col min="7957" max="7957" width="2.625" style="2" customWidth="1"/>
    <col min="7958" max="7966" width="10.625" style="2" customWidth="1"/>
    <col min="7967" max="8192" width="10.625" style="2"/>
    <col min="8193" max="8193" width="2.625" style="2" customWidth="1"/>
    <col min="8194" max="8194" width="13" style="2" customWidth="1"/>
    <col min="8195" max="8195" width="5.625" style="2" customWidth="1"/>
    <col min="8196" max="8196" width="5.375" style="2" customWidth="1"/>
    <col min="8197" max="8197" width="6.625" style="2" customWidth="1"/>
    <col min="8198" max="8198" width="5.625" style="2" customWidth="1"/>
    <col min="8199" max="8200" width="5.375" style="2" customWidth="1"/>
    <col min="8201" max="8201" width="5.625" style="2" customWidth="1"/>
    <col min="8202" max="8202" width="5.375" style="2" customWidth="1"/>
    <col min="8203" max="8203" width="5.625" style="2" customWidth="1"/>
    <col min="8204" max="8204" width="5.375" style="2" customWidth="1"/>
    <col min="8205" max="8207" width="5.625" style="2" customWidth="1"/>
    <col min="8208" max="8208" width="8" style="2" bestFit="1" customWidth="1"/>
    <col min="8209" max="8209" width="5.625" style="2" customWidth="1"/>
    <col min="8210" max="8210" width="7.5" style="2" bestFit="1" customWidth="1"/>
    <col min="8211" max="8212" width="5.625" style="2" customWidth="1"/>
    <col min="8213" max="8213" width="2.625" style="2" customWidth="1"/>
    <col min="8214" max="8222" width="10.625" style="2" customWidth="1"/>
    <col min="8223" max="8448" width="10.625" style="2"/>
    <col min="8449" max="8449" width="2.625" style="2" customWidth="1"/>
    <col min="8450" max="8450" width="13" style="2" customWidth="1"/>
    <col min="8451" max="8451" width="5.625" style="2" customWidth="1"/>
    <col min="8452" max="8452" width="5.375" style="2" customWidth="1"/>
    <col min="8453" max="8453" width="6.625" style="2" customWidth="1"/>
    <col min="8454" max="8454" width="5.625" style="2" customWidth="1"/>
    <col min="8455" max="8456" width="5.375" style="2" customWidth="1"/>
    <col min="8457" max="8457" width="5.625" style="2" customWidth="1"/>
    <col min="8458" max="8458" width="5.375" style="2" customWidth="1"/>
    <col min="8459" max="8459" width="5.625" style="2" customWidth="1"/>
    <col min="8460" max="8460" width="5.375" style="2" customWidth="1"/>
    <col min="8461" max="8463" width="5.625" style="2" customWidth="1"/>
    <col min="8464" max="8464" width="8" style="2" bestFit="1" customWidth="1"/>
    <col min="8465" max="8465" width="5.625" style="2" customWidth="1"/>
    <col min="8466" max="8466" width="7.5" style="2" bestFit="1" customWidth="1"/>
    <col min="8467" max="8468" width="5.625" style="2" customWidth="1"/>
    <col min="8469" max="8469" width="2.625" style="2" customWidth="1"/>
    <col min="8470" max="8478" width="10.625" style="2" customWidth="1"/>
    <col min="8479" max="8704" width="10.625" style="2"/>
    <col min="8705" max="8705" width="2.625" style="2" customWidth="1"/>
    <col min="8706" max="8706" width="13" style="2" customWidth="1"/>
    <col min="8707" max="8707" width="5.625" style="2" customWidth="1"/>
    <col min="8708" max="8708" width="5.375" style="2" customWidth="1"/>
    <col min="8709" max="8709" width="6.625" style="2" customWidth="1"/>
    <col min="8710" max="8710" width="5.625" style="2" customWidth="1"/>
    <col min="8711" max="8712" width="5.375" style="2" customWidth="1"/>
    <col min="8713" max="8713" width="5.625" style="2" customWidth="1"/>
    <col min="8714" max="8714" width="5.375" style="2" customWidth="1"/>
    <col min="8715" max="8715" width="5.625" style="2" customWidth="1"/>
    <col min="8716" max="8716" width="5.375" style="2" customWidth="1"/>
    <col min="8717" max="8719" width="5.625" style="2" customWidth="1"/>
    <col min="8720" max="8720" width="8" style="2" bestFit="1" customWidth="1"/>
    <col min="8721" max="8721" width="5.625" style="2" customWidth="1"/>
    <col min="8722" max="8722" width="7.5" style="2" bestFit="1" customWidth="1"/>
    <col min="8723" max="8724" width="5.625" style="2" customWidth="1"/>
    <col min="8725" max="8725" width="2.625" style="2" customWidth="1"/>
    <col min="8726" max="8734" width="10.625" style="2" customWidth="1"/>
    <col min="8735" max="8960" width="10.625" style="2"/>
    <col min="8961" max="8961" width="2.625" style="2" customWidth="1"/>
    <col min="8962" max="8962" width="13" style="2" customWidth="1"/>
    <col min="8963" max="8963" width="5.625" style="2" customWidth="1"/>
    <col min="8964" max="8964" width="5.375" style="2" customWidth="1"/>
    <col min="8965" max="8965" width="6.625" style="2" customWidth="1"/>
    <col min="8966" max="8966" width="5.625" style="2" customWidth="1"/>
    <col min="8967" max="8968" width="5.375" style="2" customWidth="1"/>
    <col min="8969" max="8969" width="5.625" style="2" customWidth="1"/>
    <col min="8970" max="8970" width="5.375" style="2" customWidth="1"/>
    <col min="8971" max="8971" width="5.625" style="2" customWidth="1"/>
    <col min="8972" max="8972" width="5.375" style="2" customWidth="1"/>
    <col min="8973" max="8975" width="5.625" style="2" customWidth="1"/>
    <col min="8976" max="8976" width="8" style="2" bestFit="1" customWidth="1"/>
    <col min="8977" max="8977" width="5.625" style="2" customWidth="1"/>
    <col min="8978" max="8978" width="7.5" style="2" bestFit="1" customWidth="1"/>
    <col min="8979" max="8980" width="5.625" style="2" customWidth="1"/>
    <col min="8981" max="8981" width="2.625" style="2" customWidth="1"/>
    <col min="8982" max="8990" width="10.625" style="2" customWidth="1"/>
    <col min="8991" max="9216" width="10.625" style="2"/>
    <col min="9217" max="9217" width="2.625" style="2" customWidth="1"/>
    <col min="9218" max="9218" width="13" style="2" customWidth="1"/>
    <col min="9219" max="9219" width="5.625" style="2" customWidth="1"/>
    <col min="9220" max="9220" width="5.375" style="2" customWidth="1"/>
    <col min="9221" max="9221" width="6.625" style="2" customWidth="1"/>
    <col min="9222" max="9222" width="5.625" style="2" customWidth="1"/>
    <col min="9223" max="9224" width="5.375" style="2" customWidth="1"/>
    <col min="9225" max="9225" width="5.625" style="2" customWidth="1"/>
    <col min="9226" max="9226" width="5.375" style="2" customWidth="1"/>
    <col min="9227" max="9227" width="5.625" style="2" customWidth="1"/>
    <col min="9228" max="9228" width="5.375" style="2" customWidth="1"/>
    <col min="9229" max="9231" width="5.625" style="2" customWidth="1"/>
    <col min="9232" max="9232" width="8" style="2" bestFit="1" customWidth="1"/>
    <col min="9233" max="9233" width="5.625" style="2" customWidth="1"/>
    <col min="9234" max="9234" width="7.5" style="2" bestFit="1" customWidth="1"/>
    <col min="9235" max="9236" width="5.625" style="2" customWidth="1"/>
    <col min="9237" max="9237" width="2.625" style="2" customWidth="1"/>
    <col min="9238" max="9246" width="10.625" style="2" customWidth="1"/>
    <col min="9247" max="9472" width="10.625" style="2"/>
    <col min="9473" max="9473" width="2.625" style="2" customWidth="1"/>
    <col min="9474" max="9474" width="13" style="2" customWidth="1"/>
    <col min="9475" max="9475" width="5.625" style="2" customWidth="1"/>
    <col min="9476" max="9476" width="5.375" style="2" customWidth="1"/>
    <col min="9477" max="9477" width="6.625" style="2" customWidth="1"/>
    <col min="9478" max="9478" width="5.625" style="2" customWidth="1"/>
    <col min="9479" max="9480" width="5.375" style="2" customWidth="1"/>
    <col min="9481" max="9481" width="5.625" style="2" customWidth="1"/>
    <col min="9482" max="9482" width="5.375" style="2" customWidth="1"/>
    <col min="9483" max="9483" width="5.625" style="2" customWidth="1"/>
    <col min="9484" max="9484" width="5.375" style="2" customWidth="1"/>
    <col min="9485" max="9487" width="5.625" style="2" customWidth="1"/>
    <col min="9488" max="9488" width="8" style="2" bestFit="1" customWidth="1"/>
    <col min="9489" max="9489" width="5.625" style="2" customWidth="1"/>
    <col min="9490" max="9490" width="7.5" style="2" bestFit="1" customWidth="1"/>
    <col min="9491" max="9492" width="5.625" style="2" customWidth="1"/>
    <col min="9493" max="9493" width="2.625" style="2" customWidth="1"/>
    <col min="9494" max="9502" width="10.625" style="2" customWidth="1"/>
    <col min="9503" max="9728" width="10.625" style="2"/>
    <col min="9729" max="9729" width="2.625" style="2" customWidth="1"/>
    <col min="9730" max="9730" width="13" style="2" customWidth="1"/>
    <col min="9731" max="9731" width="5.625" style="2" customWidth="1"/>
    <col min="9732" max="9732" width="5.375" style="2" customWidth="1"/>
    <col min="9733" max="9733" width="6.625" style="2" customWidth="1"/>
    <col min="9734" max="9734" width="5.625" style="2" customWidth="1"/>
    <col min="9735" max="9736" width="5.375" style="2" customWidth="1"/>
    <col min="9737" max="9737" width="5.625" style="2" customWidth="1"/>
    <col min="9738" max="9738" width="5.375" style="2" customWidth="1"/>
    <col min="9739" max="9739" width="5.625" style="2" customWidth="1"/>
    <col min="9740" max="9740" width="5.375" style="2" customWidth="1"/>
    <col min="9741" max="9743" width="5.625" style="2" customWidth="1"/>
    <col min="9744" max="9744" width="8" style="2" bestFit="1" customWidth="1"/>
    <col min="9745" max="9745" width="5.625" style="2" customWidth="1"/>
    <col min="9746" max="9746" width="7.5" style="2" bestFit="1" customWidth="1"/>
    <col min="9747" max="9748" width="5.625" style="2" customWidth="1"/>
    <col min="9749" max="9749" width="2.625" style="2" customWidth="1"/>
    <col min="9750" max="9758" width="10.625" style="2" customWidth="1"/>
    <col min="9759" max="9984" width="10.625" style="2"/>
    <col min="9985" max="9985" width="2.625" style="2" customWidth="1"/>
    <col min="9986" max="9986" width="13" style="2" customWidth="1"/>
    <col min="9987" max="9987" width="5.625" style="2" customWidth="1"/>
    <col min="9988" max="9988" width="5.375" style="2" customWidth="1"/>
    <col min="9989" max="9989" width="6.625" style="2" customWidth="1"/>
    <col min="9990" max="9990" width="5.625" style="2" customWidth="1"/>
    <col min="9991" max="9992" width="5.375" style="2" customWidth="1"/>
    <col min="9993" max="9993" width="5.625" style="2" customWidth="1"/>
    <col min="9994" max="9994" width="5.375" style="2" customWidth="1"/>
    <col min="9995" max="9995" width="5.625" style="2" customWidth="1"/>
    <col min="9996" max="9996" width="5.375" style="2" customWidth="1"/>
    <col min="9997" max="9999" width="5.625" style="2" customWidth="1"/>
    <col min="10000" max="10000" width="8" style="2" bestFit="1" customWidth="1"/>
    <col min="10001" max="10001" width="5.625" style="2" customWidth="1"/>
    <col min="10002" max="10002" width="7.5" style="2" bestFit="1" customWidth="1"/>
    <col min="10003" max="10004" width="5.625" style="2" customWidth="1"/>
    <col min="10005" max="10005" width="2.625" style="2" customWidth="1"/>
    <col min="10006" max="10014" width="10.625" style="2" customWidth="1"/>
    <col min="10015" max="10240" width="10.625" style="2"/>
    <col min="10241" max="10241" width="2.625" style="2" customWidth="1"/>
    <col min="10242" max="10242" width="13" style="2" customWidth="1"/>
    <col min="10243" max="10243" width="5.625" style="2" customWidth="1"/>
    <col min="10244" max="10244" width="5.375" style="2" customWidth="1"/>
    <col min="10245" max="10245" width="6.625" style="2" customWidth="1"/>
    <col min="10246" max="10246" width="5.625" style="2" customWidth="1"/>
    <col min="10247" max="10248" width="5.375" style="2" customWidth="1"/>
    <col min="10249" max="10249" width="5.625" style="2" customWidth="1"/>
    <col min="10250" max="10250" width="5.375" style="2" customWidth="1"/>
    <col min="10251" max="10251" width="5.625" style="2" customWidth="1"/>
    <col min="10252" max="10252" width="5.375" style="2" customWidth="1"/>
    <col min="10253" max="10255" width="5.625" style="2" customWidth="1"/>
    <col min="10256" max="10256" width="8" style="2" bestFit="1" customWidth="1"/>
    <col min="10257" max="10257" width="5.625" style="2" customWidth="1"/>
    <col min="10258" max="10258" width="7.5" style="2" bestFit="1" customWidth="1"/>
    <col min="10259" max="10260" width="5.625" style="2" customWidth="1"/>
    <col min="10261" max="10261" width="2.625" style="2" customWidth="1"/>
    <col min="10262" max="10270" width="10.625" style="2" customWidth="1"/>
    <col min="10271" max="10496" width="10.625" style="2"/>
    <col min="10497" max="10497" width="2.625" style="2" customWidth="1"/>
    <col min="10498" max="10498" width="13" style="2" customWidth="1"/>
    <col min="10499" max="10499" width="5.625" style="2" customWidth="1"/>
    <col min="10500" max="10500" width="5.375" style="2" customWidth="1"/>
    <col min="10501" max="10501" width="6.625" style="2" customWidth="1"/>
    <col min="10502" max="10502" width="5.625" style="2" customWidth="1"/>
    <col min="10503" max="10504" width="5.375" style="2" customWidth="1"/>
    <col min="10505" max="10505" width="5.625" style="2" customWidth="1"/>
    <col min="10506" max="10506" width="5.375" style="2" customWidth="1"/>
    <col min="10507" max="10507" width="5.625" style="2" customWidth="1"/>
    <col min="10508" max="10508" width="5.375" style="2" customWidth="1"/>
    <col min="10509" max="10511" width="5.625" style="2" customWidth="1"/>
    <col min="10512" max="10512" width="8" style="2" bestFit="1" customWidth="1"/>
    <col min="10513" max="10513" width="5.625" style="2" customWidth="1"/>
    <col min="10514" max="10514" width="7.5" style="2" bestFit="1" customWidth="1"/>
    <col min="10515" max="10516" width="5.625" style="2" customWidth="1"/>
    <col min="10517" max="10517" width="2.625" style="2" customWidth="1"/>
    <col min="10518" max="10526" width="10.625" style="2" customWidth="1"/>
    <col min="10527" max="10752" width="10.625" style="2"/>
    <col min="10753" max="10753" width="2.625" style="2" customWidth="1"/>
    <col min="10754" max="10754" width="13" style="2" customWidth="1"/>
    <col min="10755" max="10755" width="5.625" style="2" customWidth="1"/>
    <col min="10756" max="10756" width="5.375" style="2" customWidth="1"/>
    <col min="10757" max="10757" width="6.625" style="2" customWidth="1"/>
    <col min="10758" max="10758" width="5.625" style="2" customWidth="1"/>
    <col min="10759" max="10760" width="5.375" style="2" customWidth="1"/>
    <col min="10761" max="10761" width="5.625" style="2" customWidth="1"/>
    <col min="10762" max="10762" width="5.375" style="2" customWidth="1"/>
    <col min="10763" max="10763" width="5.625" style="2" customWidth="1"/>
    <col min="10764" max="10764" width="5.375" style="2" customWidth="1"/>
    <col min="10765" max="10767" width="5.625" style="2" customWidth="1"/>
    <col min="10768" max="10768" width="8" style="2" bestFit="1" customWidth="1"/>
    <col min="10769" max="10769" width="5.625" style="2" customWidth="1"/>
    <col min="10770" max="10770" width="7.5" style="2" bestFit="1" customWidth="1"/>
    <col min="10771" max="10772" width="5.625" style="2" customWidth="1"/>
    <col min="10773" max="10773" width="2.625" style="2" customWidth="1"/>
    <col min="10774" max="10782" width="10.625" style="2" customWidth="1"/>
    <col min="10783" max="11008" width="10.625" style="2"/>
    <col min="11009" max="11009" width="2.625" style="2" customWidth="1"/>
    <col min="11010" max="11010" width="13" style="2" customWidth="1"/>
    <col min="11011" max="11011" width="5.625" style="2" customWidth="1"/>
    <col min="11012" max="11012" width="5.375" style="2" customWidth="1"/>
    <col min="11013" max="11013" width="6.625" style="2" customWidth="1"/>
    <col min="11014" max="11014" width="5.625" style="2" customWidth="1"/>
    <col min="11015" max="11016" width="5.375" style="2" customWidth="1"/>
    <col min="11017" max="11017" width="5.625" style="2" customWidth="1"/>
    <col min="11018" max="11018" width="5.375" style="2" customWidth="1"/>
    <col min="11019" max="11019" width="5.625" style="2" customWidth="1"/>
    <col min="11020" max="11020" width="5.375" style="2" customWidth="1"/>
    <col min="11021" max="11023" width="5.625" style="2" customWidth="1"/>
    <col min="11024" max="11024" width="8" style="2" bestFit="1" customWidth="1"/>
    <col min="11025" max="11025" width="5.625" style="2" customWidth="1"/>
    <col min="11026" max="11026" width="7.5" style="2" bestFit="1" customWidth="1"/>
    <col min="11027" max="11028" width="5.625" style="2" customWidth="1"/>
    <col min="11029" max="11029" width="2.625" style="2" customWidth="1"/>
    <col min="11030" max="11038" width="10.625" style="2" customWidth="1"/>
    <col min="11039" max="11264" width="10.625" style="2"/>
    <col min="11265" max="11265" width="2.625" style="2" customWidth="1"/>
    <col min="11266" max="11266" width="13" style="2" customWidth="1"/>
    <col min="11267" max="11267" width="5.625" style="2" customWidth="1"/>
    <col min="11268" max="11268" width="5.375" style="2" customWidth="1"/>
    <col min="11269" max="11269" width="6.625" style="2" customWidth="1"/>
    <col min="11270" max="11270" width="5.625" style="2" customWidth="1"/>
    <col min="11271" max="11272" width="5.375" style="2" customWidth="1"/>
    <col min="11273" max="11273" width="5.625" style="2" customWidth="1"/>
    <col min="11274" max="11274" width="5.375" style="2" customWidth="1"/>
    <col min="11275" max="11275" width="5.625" style="2" customWidth="1"/>
    <col min="11276" max="11276" width="5.375" style="2" customWidth="1"/>
    <col min="11277" max="11279" width="5.625" style="2" customWidth="1"/>
    <col min="11280" max="11280" width="8" style="2" bestFit="1" customWidth="1"/>
    <col min="11281" max="11281" width="5.625" style="2" customWidth="1"/>
    <col min="11282" max="11282" width="7.5" style="2" bestFit="1" customWidth="1"/>
    <col min="11283" max="11284" width="5.625" style="2" customWidth="1"/>
    <col min="11285" max="11285" width="2.625" style="2" customWidth="1"/>
    <col min="11286" max="11294" width="10.625" style="2" customWidth="1"/>
    <col min="11295" max="11520" width="10.625" style="2"/>
    <col min="11521" max="11521" width="2.625" style="2" customWidth="1"/>
    <col min="11522" max="11522" width="13" style="2" customWidth="1"/>
    <col min="11523" max="11523" width="5.625" style="2" customWidth="1"/>
    <col min="11524" max="11524" width="5.375" style="2" customWidth="1"/>
    <col min="11525" max="11525" width="6.625" style="2" customWidth="1"/>
    <col min="11526" max="11526" width="5.625" style="2" customWidth="1"/>
    <col min="11527" max="11528" width="5.375" style="2" customWidth="1"/>
    <col min="11529" max="11529" width="5.625" style="2" customWidth="1"/>
    <col min="11530" max="11530" width="5.375" style="2" customWidth="1"/>
    <col min="11531" max="11531" width="5.625" style="2" customWidth="1"/>
    <col min="11532" max="11532" width="5.375" style="2" customWidth="1"/>
    <col min="11533" max="11535" width="5.625" style="2" customWidth="1"/>
    <col min="11536" max="11536" width="8" style="2" bestFit="1" customWidth="1"/>
    <col min="11537" max="11537" width="5.625" style="2" customWidth="1"/>
    <col min="11538" max="11538" width="7.5" style="2" bestFit="1" customWidth="1"/>
    <col min="11539" max="11540" width="5.625" style="2" customWidth="1"/>
    <col min="11541" max="11541" width="2.625" style="2" customWidth="1"/>
    <col min="11542" max="11550" width="10.625" style="2" customWidth="1"/>
    <col min="11551" max="11776" width="10.625" style="2"/>
    <col min="11777" max="11777" width="2.625" style="2" customWidth="1"/>
    <col min="11778" max="11778" width="13" style="2" customWidth="1"/>
    <col min="11779" max="11779" width="5.625" style="2" customWidth="1"/>
    <col min="11780" max="11780" width="5.375" style="2" customWidth="1"/>
    <col min="11781" max="11781" width="6.625" style="2" customWidth="1"/>
    <col min="11782" max="11782" width="5.625" style="2" customWidth="1"/>
    <col min="11783" max="11784" width="5.375" style="2" customWidth="1"/>
    <col min="11785" max="11785" width="5.625" style="2" customWidth="1"/>
    <col min="11786" max="11786" width="5.375" style="2" customWidth="1"/>
    <col min="11787" max="11787" width="5.625" style="2" customWidth="1"/>
    <col min="11788" max="11788" width="5.375" style="2" customWidth="1"/>
    <col min="11789" max="11791" width="5.625" style="2" customWidth="1"/>
    <col min="11792" max="11792" width="8" style="2" bestFit="1" customWidth="1"/>
    <col min="11793" max="11793" width="5.625" style="2" customWidth="1"/>
    <col min="11794" max="11794" width="7.5" style="2" bestFit="1" customWidth="1"/>
    <col min="11795" max="11796" width="5.625" style="2" customWidth="1"/>
    <col min="11797" max="11797" width="2.625" style="2" customWidth="1"/>
    <col min="11798" max="11806" width="10.625" style="2" customWidth="1"/>
    <col min="11807" max="12032" width="10.625" style="2"/>
    <col min="12033" max="12033" width="2.625" style="2" customWidth="1"/>
    <col min="12034" max="12034" width="13" style="2" customWidth="1"/>
    <col min="12035" max="12035" width="5.625" style="2" customWidth="1"/>
    <col min="12036" max="12036" width="5.375" style="2" customWidth="1"/>
    <col min="12037" max="12037" width="6.625" style="2" customWidth="1"/>
    <col min="12038" max="12038" width="5.625" style="2" customWidth="1"/>
    <col min="12039" max="12040" width="5.375" style="2" customWidth="1"/>
    <col min="12041" max="12041" width="5.625" style="2" customWidth="1"/>
    <col min="12042" max="12042" width="5.375" style="2" customWidth="1"/>
    <col min="12043" max="12043" width="5.625" style="2" customWidth="1"/>
    <col min="12044" max="12044" width="5.375" style="2" customWidth="1"/>
    <col min="12045" max="12047" width="5.625" style="2" customWidth="1"/>
    <col min="12048" max="12048" width="8" style="2" bestFit="1" customWidth="1"/>
    <col min="12049" max="12049" width="5.625" style="2" customWidth="1"/>
    <col min="12050" max="12050" width="7.5" style="2" bestFit="1" customWidth="1"/>
    <col min="12051" max="12052" width="5.625" style="2" customWidth="1"/>
    <col min="12053" max="12053" width="2.625" style="2" customWidth="1"/>
    <col min="12054" max="12062" width="10.625" style="2" customWidth="1"/>
    <col min="12063" max="12288" width="10.625" style="2"/>
    <col min="12289" max="12289" width="2.625" style="2" customWidth="1"/>
    <col min="12290" max="12290" width="13" style="2" customWidth="1"/>
    <col min="12291" max="12291" width="5.625" style="2" customWidth="1"/>
    <col min="12292" max="12292" width="5.375" style="2" customWidth="1"/>
    <col min="12293" max="12293" width="6.625" style="2" customWidth="1"/>
    <col min="12294" max="12294" width="5.625" style="2" customWidth="1"/>
    <col min="12295" max="12296" width="5.375" style="2" customWidth="1"/>
    <col min="12297" max="12297" width="5.625" style="2" customWidth="1"/>
    <col min="12298" max="12298" width="5.375" style="2" customWidth="1"/>
    <col min="12299" max="12299" width="5.625" style="2" customWidth="1"/>
    <col min="12300" max="12300" width="5.375" style="2" customWidth="1"/>
    <col min="12301" max="12303" width="5.625" style="2" customWidth="1"/>
    <col min="12304" max="12304" width="8" style="2" bestFit="1" customWidth="1"/>
    <col min="12305" max="12305" width="5.625" style="2" customWidth="1"/>
    <col min="12306" max="12306" width="7.5" style="2" bestFit="1" customWidth="1"/>
    <col min="12307" max="12308" width="5.625" style="2" customWidth="1"/>
    <col min="12309" max="12309" width="2.625" style="2" customWidth="1"/>
    <col min="12310" max="12318" width="10.625" style="2" customWidth="1"/>
    <col min="12319" max="12544" width="10.625" style="2"/>
    <col min="12545" max="12545" width="2.625" style="2" customWidth="1"/>
    <col min="12546" max="12546" width="13" style="2" customWidth="1"/>
    <col min="12547" max="12547" width="5.625" style="2" customWidth="1"/>
    <col min="12548" max="12548" width="5.375" style="2" customWidth="1"/>
    <col min="12549" max="12549" width="6.625" style="2" customWidth="1"/>
    <col min="12550" max="12550" width="5.625" style="2" customWidth="1"/>
    <col min="12551" max="12552" width="5.375" style="2" customWidth="1"/>
    <col min="12553" max="12553" width="5.625" style="2" customWidth="1"/>
    <col min="12554" max="12554" width="5.375" style="2" customWidth="1"/>
    <col min="12555" max="12555" width="5.625" style="2" customWidth="1"/>
    <col min="12556" max="12556" width="5.375" style="2" customWidth="1"/>
    <col min="12557" max="12559" width="5.625" style="2" customWidth="1"/>
    <col min="12560" max="12560" width="8" style="2" bestFit="1" customWidth="1"/>
    <col min="12561" max="12561" width="5.625" style="2" customWidth="1"/>
    <col min="12562" max="12562" width="7.5" style="2" bestFit="1" customWidth="1"/>
    <col min="12563" max="12564" width="5.625" style="2" customWidth="1"/>
    <col min="12565" max="12565" width="2.625" style="2" customWidth="1"/>
    <col min="12566" max="12574" width="10.625" style="2" customWidth="1"/>
    <col min="12575" max="12800" width="10.625" style="2"/>
    <col min="12801" max="12801" width="2.625" style="2" customWidth="1"/>
    <col min="12802" max="12802" width="13" style="2" customWidth="1"/>
    <col min="12803" max="12803" width="5.625" style="2" customWidth="1"/>
    <col min="12804" max="12804" width="5.375" style="2" customWidth="1"/>
    <col min="12805" max="12805" width="6.625" style="2" customWidth="1"/>
    <col min="12806" max="12806" width="5.625" style="2" customWidth="1"/>
    <col min="12807" max="12808" width="5.375" style="2" customWidth="1"/>
    <col min="12809" max="12809" width="5.625" style="2" customWidth="1"/>
    <col min="12810" max="12810" width="5.375" style="2" customWidth="1"/>
    <col min="12811" max="12811" width="5.625" style="2" customWidth="1"/>
    <col min="12812" max="12812" width="5.375" style="2" customWidth="1"/>
    <col min="12813" max="12815" width="5.625" style="2" customWidth="1"/>
    <col min="12816" max="12816" width="8" style="2" bestFit="1" customWidth="1"/>
    <col min="12817" max="12817" width="5.625" style="2" customWidth="1"/>
    <col min="12818" max="12818" width="7.5" style="2" bestFit="1" customWidth="1"/>
    <col min="12819" max="12820" width="5.625" style="2" customWidth="1"/>
    <col min="12821" max="12821" width="2.625" style="2" customWidth="1"/>
    <col min="12822" max="12830" width="10.625" style="2" customWidth="1"/>
    <col min="12831" max="13056" width="10.625" style="2"/>
    <col min="13057" max="13057" width="2.625" style="2" customWidth="1"/>
    <col min="13058" max="13058" width="13" style="2" customWidth="1"/>
    <col min="13059" max="13059" width="5.625" style="2" customWidth="1"/>
    <col min="13060" max="13060" width="5.375" style="2" customWidth="1"/>
    <col min="13061" max="13061" width="6.625" style="2" customWidth="1"/>
    <col min="13062" max="13062" width="5.625" style="2" customWidth="1"/>
    <col min="13063" max="13064" width="5.375" style="2" customWidth="1"/>
    <col min="13065" max="13065" width="5.625" style="2" customWidth="1"/>
    <col min="13066" max="13066" width="5.375" style="2" customWidth="1"/>
    <col min="13067" max="13067" width="5.625" style="2" customWidth="1"/>
    <col min="13068" max="13068" width="5.375" style="2" customWidth="1"/>
    <col min="13069" max="13071" width="5.625" style="2" customWidth="1"/>
    <col min="13072" max="13072" width="8" style="2" bestFit="1" customWidth="1"/>
    <col min="13073" max="13073" width="5.625" style="2" customWidth="1"/>
    <col min="13074" max="13074" width="7.5" style="2" bestFit="1" customWidth="1"/>
    <col min="13075" max="13076" width="5.625" style="2" customWidth="1"/>
    <col min="13077" max="13077" width="2.625" style="2" customWidth="1"/>
    <col min="13078" max="13086" width="10.625" style="2" customWidth="1"/>
    <col min="13087" max="13312" width="10.625" style="2"/>
    <col min="13313" max="13313" width="2.625" style="2" customWidth="1"/>
    <col min="13314" max="13314" width="13" style="2" customWidth="1"/>
    <col min="13315" max="13315" width="5.625" style="2" customWidth="1"/>
    <col min="13316" max="13316" width="5.375" style="2" customWidth="1"/>
    <col min="13317" max="13317" width="6.625" style="2" customWidth="1"/>
    <col min="13318" max="13318" width="5.625" style="2" customWidth="1"/>
    <col min="13319" max="13320" width="5.375" style="2" customWidth="1"/>
    <col min="13321" max="13321" width="5.625" style="2" customWidth="1"/>
    <col min="13322" max="13322" width="5.375" style="2" customWidth="1"/>
    <col min="13323" max="13323" width="5.625" style="2" customWidth="1"/>
    <col min="13324" max="13324" width="5.375" style="2" customWidth="1"/>
    <col min="13325" max="13327" width="5.625" style="2" customWidth="1"/>
    <col min="13328" max="13328" width="8" style="2" bestFit="1" customWidth="1"/>
    <col min="13329" max="13329" width="5.625" style="2" customWidth="1"/>
    <col min="13330" max="13330" width="7.5" style="2" bestFit="1" customWidth="1"/>
    <col min="13331" max="13332" width="5.625" style="2" customWidth="1"/>
    <col min="13333" max="13333" width="2.625" style="2" customWidth="1"/>
    <col min="13334" max="13342" width="10.625" style="2" customWidth="1"/>
    <col min="13343" max="13568" width="10.625" style="2"/>
    <col min="13569" max="13569" width="2.625" style="2" customWidth="1"/>
    <col min="13570" max="13570" width="13" style="2" customWidth="1"/>
    <col min="13571" max="13571" width="5.625" style="2" customWidth="1"/>
    <col min="13572" max="13572" width="5.375" style="2" customWidth="1"/>
    <col min="13573" max="13573" width="6.625" style="2" customWidth="1"/>
    <col min="13574" max="13574" width="5.625" style="2" customWidth="1"/>
    <col min="13575" max="13576" width="5.375" style="2" customWidth="1"/>
    <col min="13577" max="13577" width="5.625" style="2" customWidth="1"/>
    <col min="13578" max="13578" width="5.375" style="2" customWidth="1"/>
    <col min="13579" max="13579" width="5.625" style="2" customWidth="1"/>
    <col min="13580" max="13580" width="5.375" style="2" customWidth="1"/>
    <col min="13581" max="13583" width="5.625" style="2" customWidth="1"/>
    <col min="13584" max="13584" width="8" style="2" bestFit="1" customWidth="1"/>
    <col min="13585" max="13585" width="5.625" style="2" customWidth="1"/>
    <col min="13586" max="13586" width="7.5" style="2" bestFit="1" customWidth="1"/>
    <col min="13587" max="13588" width="5.625" style="2" customWidth="1"/>
    <col min="13589" max="13589" width="2.625" style="2" customWidth="1"/>
    <col min="13590" max="13598" width="10.625" style="2" customWidth="1"/>
    <col min="13599" max="13824" width="10.625" style="2"/>
    <col min="13825" max="13825" width="2.625" style="2" customWidth="1"/>
    <col min="13826" max="13826" width="13" style="2" customWidth="1"/>
    <col min="13827" max="13827" width="5.625" style="2" customWidth="1"/>
    <col min="13828" max="13828" width="5.375" style="2" customWidth="1"/>
    <col min="13829" max="13829" width="6.625" style="2" customWidth="1"/>
    <col min="13830" max="13830" width="5.625" style="2" customWidth="1"/>
    <col min="13831" max="13832" width="5.375" style="2" customWidth="1"/>
    <col min="13833" max="13833" width="5.625" style="2" customWidth="1"/>
    <col min="13834" max="13834" width="5.375" style="2" customWidth="1"/>
    <col min="13835" max="13835" width="5.625" style="2" customWidth="1"/>
    <col min="13836" max="13836" width="5.375" style="2" customWidth="1"/>
    <col min="13837" max="13839" width="5.625" style="2" customWidth="1"/>
    <col min="13840" max="13840" width="8" style="2" bestFit="1" customWidth="1"/>
    <col min="13841" max="13841" width="5.625" style="2" customWidth="1"/>
    <col min="13842" max="13842" width="7.5" style="2" bestFit="1" customWidth="1"/>
    <col min="13843" max="13844" width="5.625" style="2" customWidth="1"/>
    <col min="13845" max="13845" width="2.625" style="2" customWidth="1"/>
    <col min="13846" max="13854" width="10.625" style="2" customWidth="1"/>
    <col min="13855" max="14080" width="10.625" style="2"/>
    <col min="14081" max="14081" width="2.625" style="2" customWidth="1"/>
    <col min="14082" max="14082" width="13" style="2" customWidth="1"/>
    <col min="14083" max="14083" width="5.625" style="2" customWidth="1"/>
    <col min="14084" max="14084" width="5.375" style="2" customWidth="1"/>
    <col min="14085" max="14085" width="6.625" style="2" customWidth="1"/>
    <col min="14086" max="14086" width="5.625" style="2" customWidth="1"/>
    <col min="14087" max="14088" width="5.375" style="2" customWidth="1"/>
    <col min="14089" max="14089" width="5.625" style="2" customWidth="1"/>
    <col min="14090" max="14090" width="5.375" style="2" customWidth="1"/>
    <col min="14091" max="14091" width="5.625" style="2" customWidth="1"/>
    <col min="14092" max="14092" width="5.375" style="2" customWidth="1"/>
    <col min="14093" max="14095" width="5.625" style="2" customWidth="1"/>
    <col min="14096" max="14096" width="8" style="2" bestFit="1" customWidth="1"/>
    <col min="14097" max="14097" width="5.625" style="2" customWidth="1"/>
    <col min="14098" max="14098" width="7.5" style="2" bestFit="1" customWidth="1"/>
    <col min="14099" max="14100" width="5.625" style="2" customWidth="1"/>
    <col min="14101" max="14101" width="2.625" style="2" customWidth="1"/>
    <col min="14102" max="14110" width="10.625" style="2" customWidth="1"/>
    <col min="14111" max="14336" width="10.625" style="2"/>
    <col min="14337" max="14337" width="2.625" style="2" customWidth="1"/>
    <col min="14338" max="14338" width="13" style="2" customWidth="1"/>
    <col min="14339" max="14339" width="5.625" style="2" customWidth="1"/>
    <col min="14340" max="14340" width="5.375" style="2" customWidth="1"/>
    <col min="14341" max="14341" width="6.625" style="2" customWidth="1"/>
    <col min="14342" max="14342" width="5.625" style="2" customWidth="1"/>
    <col min="14343" max="14344" width="5.375" style="2" customWidth="1"/>
    <col min="14345" max="14345" width="5.625" style="2" customWidth="1"/>
    <col min="14346" max="14346" width="5.375" style="2" customWidth="1"/>
    <col min="14347" max="14347" width="5.625" style="2" customWidth="1"/>
    <col min="14348" max="14348" width="5.375" style="2" customWidth="1"/>
    <col min="14349" max="14351" width="5.625" style="2" customWidth="1"/>
    <col min="14352" max="14352" width="8" style="2" bestFit="1" customWidth="1"/>
    <col min="14353" max="14353" width="5.625" style="2" customWidth="1"/>
    <col min="14354" max="14354" width="7.5" style="2" bestFit="1" customWidth="1"/>
    <col min="14355" max="14356" width="5.625" style="2" customWidth="1"/>
    <col min="14357" max="14357" width="2.625" style="2" customWidth="1"/>
    <col min="14358" max="14366" width="10.625" style="2" customWidth="1"/>
    <col min="14367" max="14592" width="10.625" style="2"/>
    <col min="14593" max="14593" width="2.625" style="2" customWidth="1"/>
    <col min="14594" max="14594" width="13" style="2" customWidth="1"/>
    <col min="14595" max="14595" width="5.625" style="2" customWidth="1"/>
    <col min="14596" max="14596" width="5.375" style="2" customWidth="1"/>
    <col min="14597" max="14597" width="6.625" style="2" customWidth="1"/>
    <col min="14598" max="14598" width="5.625" style="2" customWidth="1"/>
    <col min="14599" max="14600" width="5.375" style="2" customWidth="1"/>
    <col min="14601" max="14601" width="5.625" style="2" customWidth="1"/>
    <col min="14602" max="14602" width="5.375" style="2" customWidth="1"/>
    <col min="14603" max="14603" width="5.625" style="2" customWidth="1"/>
    <col min="14604" max="14604" width="5.375" style="2" customWidth="1"/>
    <col min="14605" max="14607" width="5.625" style="2" customWidth="1"/>
    <col min="14608" max="14608" width="8" style="2" bestFit="1" customWidth="1"/>
    <col min="14609" max="14609" width="5.625" style="2" customWidth="1"/>
    <col min="14610" max="14610" width="7.5" style="2" bestFit="1" customWidth="1"/>
    <col min="14611" max="14612" width="5.625" style="2" customWidth="1"/>
    <col min="14613" max="14613" width="2.625" style="2" customWidth="1"/>
    <col min="14614" max="14622" width="10.625" style="2" customWidth="1"/>
    <col min="14623" max="14848" width="10.625" style="2"/>
    <col min="14849" max="14849" width="2.625" style="2" customWidth="1"/>
    <col min="14850" max="14850" width="13" style="2" customWidth="1"/>
    <col min="14851" max="14851" width="5.625" style="2" customWidth="1"/>
    <col min="14852" max="14852" width="5.375" style="2" customWidth="1"/>
    <col min="14853" max="14853" width="6.625" style="2" customWidth="1"/>
    <col min="14854" max="14854" width="5.625" style="2" customWidth="1"/>
    <col min="14855" max="14856" width="5.375" style="2" customWidth="1"/>
    <col min="14857" max="14857" width="5.625" style="2" customWidth="1"/>
    <col min="14858" max="14858" width="5.375" style="2" customWidth="1"/>
    <col min="14859" max="14859" width="5.625" style="2" customWidth="1"/>
    <col min="14860" max="14860" width="5.375" style="2" customWidth="1"/>
    <col min="14861" max="14863" width="5.625" style="2" customWidth="1"/>
    <col min="14864" max="14864" width="8" style="2" bestFit="1" customWidth="1"/>
    <col min="14865" max="14865" width="5.625" style="2" customWidth="1"/>
    <col min="14866" max="14866" width="7.5" style="2" bestFit="1" customWidth="1"/>
    <col min="14867" max="14868" width="5.625" style="2" customWidth="1"/>
    <col min="14869" max="14869" width="2.625" style="2" customWidth="1"/>
    <col min="14870" max="14878" width="10.625" style="2" customWidth="1"/>
    <col min="14879" max="15104" width="10.625" style="2"/>
    <col min="15105" max="15105" width="2.625" style="2" customWidth="1"/>
    <col min="15106" max="15106" width="13" style="2" customWidth="1"/>
    <col min="15107" max="15107" width="5.625" style="2" customWidth="1"/>
    <col min="15108" max="15108" width="5.375" style="2" customWidth="1"/>
    <col min="15109" max="15109" width="6.625" style="2" customWidth="1"/>
    <col min="15110" max="15110" width="5.625" style="2" customWidth="1"/>
    <col min="15111" max="15112" width="5.375" style="2" customWidth="1"/>
    <col min="15113" max="15113" width="5.625" style="2" customWidth="1"/>
    <col min="15114" max="15114" width="5.375" style="2" customWidth="1"/>
    <col min="15115" max="15115" width="5.625" style="2" customWidth="1"/>
    <col min="15116" max="15116" width="5.375" style="2" customWidth="1"/>
    <col min="15117" max="15119" width="5.625" style="2" customWidth="1"/>
    <col min="15120" max="15120" width="8" style="2" bestFit="1" customWidth="1"/>
    <col min="15121" max="15121" width="5.625" style="2" customWidth="1"/>
    <col min="15122" max="15122" width="7.5" style="2" bestFit="1" customWidth="1"/>
    <col min="15123" max="15124" width="5.625" style="2" customWidth="1"/>
    <col min="15125" max="15125" width="2.625" style="2" customWidth="1"/>
    <col min="15126" max="15134" width="10.625" style="2" customWidth="1"/>
    <col min="15135" max="15360" width="10.625" style="2"/>
    <col min="15361" max="15361" width="2.625" style="2" customWidth="1"/>
    <col min="15362" max="15362" width="13" style="2" customWidth="1"/>
    <col min="15363" max="15363" width="5.625" style="2" customWidth="1"/>
    <col min="15364" max="15364" width="5.375" style="2" customWidth="1"/>
    <col min="15365" max="15365" width="6.625" style="2" customWidth="1"/>
    <col min="15366" max="15366" width="5.625" style="2" customWidth="1"/>
    <col min="15367" max="15368" width="5.375" style="2" customWidth="1"/>
    <col min="15369" max="15369" width="5.625" style="2" customWidth="1"/>
    <col min="15370" max="15370" width="5.375" style="2" customWidth="1"/>
    <col min="15371" max="15371" width="5.625" style="2" customWidth="1"/>
    <col min="15372" max="15372" width="5.375" style="2" customWidth="1"/>
    <col min="15373" max="15375" width="5.625" style="2" customWidth="1"/>
    <col min="15376" max="15376" width="8" style="2" bestFit="1" customWidth="1"/>
    <col min="15377" max="15377" width="5.625" style="2" customWidth="1"/>
    <col min="15378" max="15378" width="7.5" style="2" bestFit="1" customWidth="1"/>
    <col min="15379" max="15380" width="5.625" style="2" customWidth="1"/>
    <col min="15381" max="15381" width="2.625" style="2" customWidth="1"/>
    <col min="15382" max="15390" width="10.625" style="2" customWidth="1"/>
    <col min="15391" max="15616" width="10.625" style="2"/>
    <col min="15617" max="15617" width="2.625" style="2" customWidth="1"/>
    <col min="15618" max="15618" width="13" style="2" customWidth="1"/>
    <col min="15619" max="15619" width="5.625" style="2" customWidth="1"/>
    <col min="15620" max="15620" width="5.375" style="2" customWidth="1"/>
    <col min="15621" max="15621" width="6.625" style="2" customWidth="1"/>
    <col min="15622" max="15622" width="5.625" style="2" customWidth="1"/>
    <col min="15623" max="15624" width="5.375" style="2" customWidth="1"/>
    <col min="15625" max="15625" width="5.625" style="2" customWidth="1"/>
    <col min="15626" max="15626" width="5.375" style="2" customWidth="1"/>
    <col min="15627" max="15627" width="5.625" style="2" customWidth="1"/>
    <col min="15628" max="15628" width="5.375" style="2" customWidth="1"/>
    <col min="15629" max="15631" width="5.625" style="2" customWidth="1"/>
    <col min="15632" max="15632" width="8" style="2" bestFit="1" customWidth="1"/>
    <col min="15633" max="15633" width="5.625" style="2" customWidth="1"/>
    <col min="15634" max="15634" width="7.5" style="2" bestFit="1" customWidth="1"/>
    <col min="15635" max="15636" width="5.625" style="2" customWidth="1"/>
    <col min="15637" max="15637" width="2.625" style="2" customWidth="1"/>
    <col min="15638" max="15646" width="10.625" style="2" customWidth="1"/>
    <col min="15647" max="15872" width="10.625" style="2"/>
    <col min="15873" max="15873" width="2.625" style="2" customWidth="1"/>
    <col min="15874" max="15874" width="13" style="2" customWidth="1"/>
    <col min="15875" max="15875" width="5.625" style="2" customWidth="1"/>
    <col min="15876" max="15876" width="5.375" style="2" customWidth="1"/>
    <col min="15877" max="15877" width="6.625" style="2" customWidth="1"/>
    <col min="15878" max="15878" width="5.625" style="2" customWidth="1"/>
    <col min="15879" max="15880" width="5.375" style="2" customWidth="1"/>
    <col min="15881" max="15881" width="5.625" style="2" customWidth="1"/>
    <col min="15882" max="15882" width="5.375" style="2" customWidth="1"/>
    <col min="15883" max="15883" width="5.625" style="2" customWidth="1"/>
    <col min="15884" max="15884" width="5.375" style="2" customWidth="1"/>
    <col min="15885" max="15887" width="5.625" style="2" customWidth="1"/>
    <col min="15888" max="15888" width="8" style="2" bestFit="1" customWidth="1"/>
    <col min="15889" max="15889" width="5.625" style="2" customWidth="1"/>
    <col min="15890" max="15890" width="7.5" style="2" bestFit="1" customWidth="1"/>
    <col min="15891" max="15892" width="5.625" style="2" customWidth="1"/>
    <col min="15893" max="15893" width="2.625" style="2" customWidth="1"/>
    <col min="15894" max="15902" width="10.625" style="2" customWidth="1"/>
    <col min="15903" max="16128" width="10.625" style="2"/>
    <col min="16129" max="16129" width="2.625" style="2" customWidth="1"/>
    <col min="16130" max="16130" width="13" style="2" customWidth="1"/>
    <col min="16131" max="16131" width="5.625" style="2" customWidth="1"/>
    <col min="16132" max="16132" width="5.375" style="2" customWidth="1"/>
    <col min="16133" max="16133" width="6.625" style="2" customWidth="1"/>
    <col min="16134" max="16134" width="5.625" style="2" customWidth="1"/>
    <col min="16135" max="16136" width="5.375" style="2" customWidth="1"/>
    <col min="16137" max="16137" width="5.625" style="2" customWidth="1"/>
    <col min="16138" max="16138" width="5.375" style="2" customWidth="1"/>
    <col min="16139" max="16139" width="5.625" style="2" customWidth="1"/>
    <col min="16140" max="16140" width="5.375" style="2" customWidth="1"/>
    <col min="16141" max="16143" width="5.625" style="2" customWidth="1"/>
    <col min="16144" max="16144" width="8" style="2" bestFit="1" customWidth="1"/>
    <col min="16145" max="16145" width="5.625" style="2" customWidth="1"/>
    <col min="16146" max="16146" width="7.5" style="2" bestFit="1" customWidth="1"/>
    <col min="16147" max="16148" width="5.625" style="2" customWidth="1"/>
    <col min="16149" max="16149" width="2.625" style="2" customWidth="1"/>
    <col min="16150" max="16158" width="10.625" style="2" customWidth="1"/>
    <col min="16159" max="16384" width="10.625" style="2"/>
  </cols>
  <sheetData>
    <row r="1" spans="2:30" ht="18" customHeight="1">
      <c r="B1" s="590" t="s">
        <v>1484</v>
      </c>
    </row>
    <row r="2" spans="2:30" ht="18" customHeight="1" thickBot="1">
      <c r="I2" s="603"/>
      <c r="J2" s="603"/>
      <c r="K2" s="603"/>
      <c r="L2" s="603"/>
      <c r="M2" s="603"/>
      <c r="N2" s="603"/>
      <c r="O2" s="603"/>
      <c r="P2" s="603"/>
      <c r="Q2" s="970" t="s">
        <v>556</v>
      </c>
      <c r="R2" s="970"/>
      <c r="S2" s="970"/>
      <c r="T2" s="970"/>
      <c r="U2" s="603"/>
      <c r="V2" s="4"/>
      <c r="W2" s="603"/>
      <c r="X2" s="4"/>
      <c r="Y2" s="603"/>
      <c r="Z2" s="4"/>
      <c r="AA2" s="603"/>
      <c r="AB2" s="4"/>
      <c r="AC2" s="603"/>
      <c r="AD2" s="603"/>
    </row>
    <row r="3" spans="2:30" ht="18" customHeight="1">
      <c r="B3" s="1342"/>
      <c r="C3" s="1343"/>
      <c r="D3" s="972"/>
      <c r="E3" s="1368" t="s">
        <v>1485</v>
      </c>
      <c r="F3" s="1343"/>
      <c r="G3" s="1343"/>
      <c r="H3" s="972"/>
      <c r="I3" s="1368" t="s">
        <v>1452</v>
      </c>
      <c r="J3" s="1343"/>
      <c r="K3" s="1343"/>
      <c r="L3" s="972"/>
      <c r="M3" s="1368" t="s">
        <v>1530</v>
      </c>
      <c r="N3" s="1343"/>
      <c r="O3" s="1343"/>
      <c r="P3" s="972"/>
      <c r="Q3" s="1368" t="s">
        <v>1531</v>
      </c>
      <c r="R3" s="1343"/>
      <c r="S3" s="1343"/>
      <c r="T3" s="1602"/>
      <c r="U3" s="603"/>
    </row>
    <row r="4" spans="2:30" ht="18" customHeight="1">
      <c r="B4" s="996"/>
      <c r="C4" s="1365"/>
      <c r="D4" s="997"/>
      <c r="E4" s="1601"/>
      <c r="F4" s="1365"/>
      <c r="G4" s="1365"/>
      <c r="H4" s="997"/>
      <c r="I4" s="1601"/>
      <c r="J4" s="1365"/>
      <c r="K4" s="1365"/>
      <c r="L4" s="997"/>
      <c r="M4" s="1601"/>
      <c r="N4" s="1365"/>
      <c r="O4" s="1365"/>
      <c r="P4" s="997"/>
      <c r="Q4" s="1601"/>
      <c r="R4" s="1365"/>
      <c r="S4" s="1365"/>
      <c r="T4" s="1603"/>
      <c r="U4" s="603"/>
    </row>
    <row r="5" spans="2:30" ht="18" customHeight="1">
      <c r="B5" s="996"/>
      <c r="C5" s="1365"/>
      <c r="D5" s="997"/>
      <c r="E5" s="1601"/>
      <c r="F5" s="1365"/>
      <c r="G5" s="1365"/>
      <c r="H5" s="997"/>
      <c r="I5" s="1601"/>
      <c r="J5" s="1365"/>
      <c r="K5" s="1365"/>
      <c r="L5" s="997"/>
      <c r="M5" s="1601"/>
      <c r="N5" s="1365"/>
      <c r="O5" s="1365"/>
      <c r="P5" s="997"/>
      <c r="Q5" s="1601"/>
      <c r="R5" s="1365"/>
      <c r="S5" s="1365"/>
      <c r="T5" s="1603"/>
      <c r="U5" s="603"/>
    </row>
    <row r="6" spans="2:30" ht="18" customHeight="1">
      <c r="B6" s="1344"/>
      <c r="C6" s="1345"/>
      <c r="D6" s="974"/>
      <c r="E6" s="973"/>
      <c r="F6" s="1345"/>
      <c r="G6" s="1345"/>
      <c r="H6" s="974"/>
      <c r="I6" s="973"/>
      <c r="J6" s="1345"/>
      <c r="K6" s="1345"/>
      <c r="L6" s="974"/>
      <c r="M6" s="973"/>
      <c r="N6" s="1345"/>
      <c r="O6" s="1345"/>
      <c r="P6" s="974"/>
      <c r="Q6" s="973"/>
      <c r="R6" s="1345"/>
      <c r="S6" s="1345"/>
      <c r="T6" s="1604"/>
      <c r="U6" s="603"/>
    </row>
    <row r="7" spans="2:30" ht="27.95" customHeight="1">
      <c r="B7" s="1348" t="s">
        <v>1486</v>
      </c>
      <c r="C7" s="1349"/>
      <c r="D7" s="1350"/>
      <c r="E7" s="1611">
        <f>SUM(E9:H18)</f>
        <v>590</v>
      </c>
      <c r="F7" s="1612"/>
      <c r="G7" s="1612"/>
      <c r="H7" s="1613"/>
      <c r="I7" s="1611">
        <f>SUM(I9:L18)</f>
        <v>223</v>
      </c>
      <c r="J7" s="1612"/>
      <c r="K7" s="1612"/>
      <c r="L7" s="1613"/>
      <c r="M7" s="1611">
        <f>SUM(M9:P18)</f>
        <v>11</v>
      </c>
      <c r="N7" s="1612"/>
      <c r="O7" s="1612"/>
      <c r="P7" s="1613"/>
      <c r="Q7" s="1611">
        <f>SUM(Q9:T18)</f>
        <v>12</v>
      </c>
      <c r="R7" s="1612"/>
      <c r="S7" s="1612"/>
      <c r="T7" s="1614"/>
      <c r="U7" s="603"/>
    </row>
    <row r="8" spans="2:30" ht="27.95" customHeight="1">
      <c r="B8" s="985"/>
      <c r="C8" s="1351"/>
      <c r="D8" s="986"/>
      <c r="E8" s="1336"/>
      <c r="F8" s="1605"/>
      <c r="G8" s="1605"/>
      <c r="H8" s="1606"/>
      <c r="I8" s="1607"/>
      <c r="J8" s="1608"/>
      <c r="K8" s="1608"/>
      <c r="L8" s="1609"/>
      <c r="M8" s="1607"/>
      <c r="N8" s="1608"/>
      <c r="O8" s="1608"/>
      <c r="P8" s="1609"/>
      <c r="Q8" s="1607"/>
      <c r="R8" s="1608"/>
      <c r="S8" s="1608"/>
      <c r="T8" s="1610"/>
      <c r="U8" s="603"/>
    </row>
    <row r="9" spans="2:30" ht="27.95" customHeight="1">
      <c r="B9" s="985" t="s">
        <v>1487</v>
      </c>
      <c r="C9" s="1351"/>
      <c r="D9" s="1351"/>
      <c r="E9" s="1336">
        <v>70</v>
      </c>
      <c r="F9" s="1615"/>
      <c r="G9" s="1615"/>
      <c r="H9" s="1616"/>
      <c r="I9" s="1336">
        <v>36</v>
      </c>
      <c r="J9" s="1615"/>
      <c r="K9" s="1615"/>
      <c r="L9" s="1616"/>
      <c r="M9" s="1336">
        <v>0</v>
      </c>
      <c r="N9" s="1608"/>
      <c r="O9" s="1608"/>
      <c r="P9" s="1609"/>
      <c r="Q9" s="1336">
        <v>0</v>
      </c>
      <c r="R9" s="1608"/>
      <c r="S9" s="1608"/>
      <c r="T9" s="1610"/>
      <c r="U9" s="603"/>
      <c r="W9" s="835"/>
    </row>
    <row r="10" spans="2:30" ht="27.95" customHeight="1">
      <c r="B10" s="985" t="s">
        <v>1488</v>
      </c>
      <c r="C10" s="1351"/>
      <c r="D10" s="986"/>
      <c r="E10" s="1336">
        <v>5</v>
      </c>
      <c r="F10" s="1615"/>
      <c r="G10" s="1615"/>
      <c r="H10" s="1616"/>
      <c r="I10" s="1336">
        <v>2</v>
      </c>
      <c r="J10" s="1615"/>
      <c r="K10" s="1615"/>
      <c r="L10" s="1616"/>
      <c r="M10" s="1336">
        <v>0</v>
      </c>
      <c r="N10" s="1608"/>
      <c r="O10" s="1608"/>
      <c r="P10" s="1609"/>
      <c r="Q10" s="1336">
        <v>0</v>
      </c>
      <c r="R10" s="1608"/>
      <c r="S10" s="1608"/>
      <c r="T10" s="1610"/>
      <c r="U10" s="603"/>
      <c r="W10" s="835"/>
    </row>
    <row r="11" spans="2:30" ht="27.95" customHeight="1">
      <c r="B11" s="985" t="s">
        <v>1489</v>
      </c>
      <c r="C11" s="1351"/>
      <c r="D11" s="986"/>
      <c r="E11" s="1336">
        <v>329</v>
      </c>
      <c r="F11" s="1615"/>
      <c r="G11" s="1615"/>
      <c r="H11" s="1616"/>
      <c r="I11" s="1336">
        <v>97</v>
      </c>
      <c r="J11" s="1615"/>
      <c r="K11" s="1615"/>
      <c r="L11" s="1616"/>
      <c r="M11" s="1336">
        <v>4</v>
      </c>
      <c r="N11" s="1608"/>
      <c r="O11" s="1608"/>
      <c r="P11" s="1609"/>
      <c r="Q11" s="1336">
        <v>5</v>
      </c>
      <c r="R11" s="1608"/>
      <c r="S11" s="1608"/>
      <c r="T11" s="1610"/>
      <c r="U11" s="603"/>
      <c r="W11" s="835"/>
    </row>
    <row r="12" spans="2:30" ht="27.95" customHeight="1">
      <c r="B12" s="985" t="s">
        <v>1490</v>
      </c>
      <c r="C12" s="1351"/>
      <c r="D12" s="986"/>
      <c r="E12" s="1336">
        <v>155</v>
      </c>
      <c r="F12" s="1615"/>
      <c r="G12" s="1615"/>
      <c r="H12" s="1616"/>
      <c r="I12" s="1336">
        <v>72</v>
      </c>
      <c r="J12" s="1615"/>
      <c r="K12" s="1615"/>
      <c r="L12" s="1616"/>
      <c r="M12" s="1336">
        <v>7</v>
      </c>
      <c r="N12" s="1608"/>
      <c r="O12" s="1608"/>
      <c r="P12" s="1609"/>
      <c r="Q12" s="1336">
        <v>7</v>
      </c>
      <c r="R12" s="1608"/>
      <c r="S12" s="1608"/>
      <c r="T12" s="1610"/>
      <c r="U12" s="603"/>
      <c r="W12" s="835"/>
    </row>
    <row r="13" spans="2:30" ht="27.95" customHeight="1">
      <c r="B13" s="985" t="s">
        <v>1491</v>
      </c>
      <c r="C13" s="1351"/>
      <c r="D13" s="986"/>
      <c r="E13" s="1336">
        <v>20</v>
      </c>
      <c r="F13" s="1615"/>
      <c r="G13" s="1615"/>
      <c r="H13" s="1616"/>
      <c r="I13" s="1336">
        <v>8</v>
      </c>
      <c r="J13" s="1615"/>
      <c r="K13" s="1615"/>
      <c r="L13" s="1616"/>
      <c r="M13" s="1336">
        <v>0</v>
      </c>
      <c r="N13" s="1608"/>
      <c r="O13" s="1608"/>
      <c r="P13" s="1609"/>
      <c r="Q13" s="1336">
        <v>0</v>
      </c>
      <c r="R13" s="1608"/>
      <c r="S13" s="1608"/>
      <c r="T13" s="1610"/>
      <c r="U13" s="603"/>
      <c r="W13" s="835"/>
    </row>
    <row r="14" spans="2:30" ht="27.95" customHeight="1">
      <c r="B14" s="985" t="s">
        <v>1492</v>
      </c>
      <c r="C14" s="1351"/>
      <c r="D14" s="986"/>
      <c r="E14" s="1336">
        <v>3</v>
      </c>
      <c r="F14" s="1615"/>
      <c r="G14" s="1615"/>
      <c r="H14" s="1616"/>
      <c r="I14" s="1336">
        <v>0</v>
      </c>
      <c r="J14" s="1615"/>
      <c r="K14" s="1615"/>
      <c r="L14" s="1616"/>
      <c r="M14" s="1336">
        <v>0</v>
      </c>
      <c r="N14" s="1608"/>
      <c r="O14" s="1608"/>
      <c r="P14" s="1609"/>
      <c r="Q14" s="1336">
        <v>0</v>
      </c>
      <c r="R14" s="1608"/>
      <c r="S14" s="1608"/>
      <c r="T14" s="1610"/>
      <c r="U14" s="603"/>
      <c r="W14" s="835"/>
    </row>
    <row r="15" spans="2:30" ht="27.95" customHeight="1">
      <c r="B15" s="985" t="s">
        <v>1493</v>
      </c>
      <c r="C15" s="1351"/>
      <c r="D15" s="986"/>
      <c r="E15" s="1336">
        <v>0</v>
      </c>
      <c r="F15" s="1615"/>
      <c r="G15" s="1615"/>
      <c r="H15" s="1616"/>
      <c r="I15" s="1336">
        <v>0</v>
      </c>
      <c r="J15" s="1615"/>
      <c r="K15" s="1615"/>
      <c r="L15" s="1616"/>
      <c r="M15" s="1336">
        <v>0</v>
      </c>
      <c r="N15" s="1608"/>
      <c r="O15" s="1608"/>
      <c r="P15" s="1609"/>
      <c r="Q15" s="1336">
        <v>0</v>
      </c>
      <c r="R15" s="1608"/>
      <c r="S15" s="1608"/>
      <c r="T15" s="1610"/>
      <c r="U15" s="603"/>
      <c r="W15" s="835"/>
    </row>
    <row r="16" spans="2:30" ht="27.95" customHeight="1">
      <c r="B16" s="985" t="s">
        <v>1494</v>
      </c>
      <c r="C16" s="1351"/>
      <c r="D16" s="986"/>
      <c r="E16" s="1336">
        <v>8</v>
      </c>
      <c r="F16" s="1615"/>
      <c r="G16" s="1615"/>
      <c r="H16" s="1616"/>
      <c r="I16" s="1336">
        <v>0</v>
      </c>
      <c r="J16" s="1615"/>
      <c r="K16" s="1615"/>
      <c r="L16" s="1616"/>
      <c r="M16" s="1336">
        <v>0</v>
      </c>
      <c r="N16" s="1608"/>
      <c r="O16" s="1608"/>
      <c r="P16" s="1609"/>
      <c r="Q16" s="1336">
        <v>0</v>
      </c>
      <c r="R16" s="1608"/>
      <c r="S16" s="1608"/>
      <c r="T16" s="1610"/>
      <c r="U16" s="603"/>
      <c r="W16" s="835"/>
    </row>
    <row r="17" spans="2:30" ht="27.95" customHeight="1">
      <c r="B17" s="985" t="s">
        <v>1495</v>
      </c>
      <c r="C17" s="1351"/>
      <c r="D17" s="986"/>
      <c r="E17" s="1336">
        <v>0</v>
      </c>
      <c r="F17" s="1615"/>
      <c r="G17" s="1615"/>
      <c r="H17" s="1616"/>
      <c r="I17" s="1336">
        <v>0</v>
      </c>
      <c r="J17" s="1615"/>
      <c r="K17" s="1615"/>
      <c r="L17" s="1616"/>
      <c r="M17" s="1336">
        <v>0</v>
      </c>
      <c r="N17" s="1608"/>
      <c r="O17" s="1608"/>
      <c r="P17" s="1609"/>
      <c r="Q17" s="1336">
        <v>0</v>
      </c>
      <c r="R17" s="1608"/>
      <c r="S17" s="1608"/>
      <c r="T17" s="1610"/>
      <c r="U17" s="603"/>
      <c r="W17" s="835"/>
    </row>
    <row r="18" spans="2:30" ht="27.95" customHeight="1">
      <c r="B18" s="985" t="s">
        <v>1496</v>
      </c>
      <c r="C18" s="1351"/>
      <c r="D18" s="986"/>
      <c r="E18" s="1336">
        <v>0</v>
      </c>
      <c r="F18" s="1615"/>
      <c r="G18" s="1615"/>
      <c r="H18" s="1616"/>
      <c r="I18" s="1336">
        <v>8</v>
      </c>
      <c r="J18" s="1615"/>
      <c r="K18" s="1615"/>
      <c r="L18" s="1616"/>
      <c r="M18" s="1336">
        <v>0</v>
      </c>
      <c r="N18" s="1608"/>
      <c r="O18" s="1608"/>
      <c r="P18" s="1609"/>
      <c r="Q18" s="1336">
        <v>0</v>
      </c>
      <c r="R18" s="1608"/>
      <c r="S18" s="1608"/>
      <c r="T18" s="1610"/>
      <c r="U18" s="603"/>
      <c r="W18" s="835"/>
    </row>
    <row r="19" spans="2:30" ht="27.95" customHeight="1">
      <c r="B19" s="985" t="s">
        <v>1497</v>
      </c>
      <c r="C19" s="1351"/>
      <c r="D19" s="986"/>
      <c r="E19" s="1336"/>
      <c r="F19" s="1608"/>
      <c r="G19" s="1608"/>
      <c r="H19" s="1609"/>
      <c r="I19" s="1336"/>
      <c r="J19" s="1608"/>
      <c r="K19" s="1608"/>
      <c r="L19" s="1609"/>
      <c r="M19" s="1336"/>
      <c r="N19" s="1608"/>
      <c r="O19" s="1608"/>
      <c r="P19" s="1609"/>
      <c r="Q19" s="1336"/>
      <c r="R19" s="1608"/>
      <c r="S19" s="1608"/>
      <c r="T19" s="1610"/>
      <c r="U19" s="603"/>
    </row>
    <row r="20" spans="2:30" ht="27.95" customHeight="1" thickBot="1">
      <c r="B20" s="1352" t="s">
        <v>1498</v>
      </c>
      <c r="C20" s="1353"/>
      <c r="D20" s="1354"/>
      <c r="E20" s="1339">
        <v>11</v>
      </c>
      <c r="F20" s="1617"/>
      <c r="G20" s="1617"/>
      <c r="H20" s="1582"/>
      <c r="I20" s="1339">
        <v>1</v>
      </c>
      <c r="J20" s="1617"/>
      <c r="K20" s="1617"/>
      <c r="L20" s="1582"/>
      <c r="M20" s="1339">
        <v>0</v>
      </c>
      <c r="N20" s="1617"/>
      <c r="O20" s="1617"/>
      <c r="P20" s="1582"/>
      <c r="Q20" s="1339">
        <v>0</v>
      </c>
      <c r="R20" s="1617"/>
      <c r="S20" s="1617"/>
      <c r="T20" s="1618"/>
      <c r="U20" s="603"/>
    </row>
    <row r="21" spans="2:30" ht="27.95" customHeight="1">
      <c r="B21" s="75" t="s">
        <v>1499</v>
      </c>
      <c r="C21" s="825"/>
      <c r="D21" s="825"/>
      <c r="E21" s="222"/>
      <c r="F21" s="603"/>
      <c r="G21" s="603"/>
      <c r="H21" s="603"/>
      <c r="I21" s="222"/>
      <c r="J21" s="603"/>
      <c r="K21" s="603"/>
      <c r="L21" s="603"/>
      <c r="M21" s="222"/>
      <c r="N21" s="603"/>
      <c r="O21" s="603"/>
      <c r="P21" s="603"/>
      <c r="Q21" s="222"/>
      <c r="R21" s="603"/>
      <c r="S21" s="603"/>
      <c r="T21" s="603"/>
      <c r="U21" s="603"/>
    </row>
    <row r="22" spans="2:30" ht="18" customHeight="1">
      <c r="B22" s="75" t="s">
        <v>1500</v>
      </c>
      <c r="I22" s="10"/>
      <c r="J22" s="10"/>
      <c r="K22" s="10"/>
      <c r="L22" s="10"/>
      <c r="M22" s="10"/>
      <c r="N22" s="10"/>
      <c r="O22" s="10"/>
      <c r="P22" s="10"/>
      <c r="Q22" s="10"/>
      <c r="R22" s="10"/>
      <c r="S22" s="10"/>
      <c r="T22" s="10"/>
      <c r="U22" s="10"/>
      <c r="V22" s="10"/>
      <c r="W22" s="10"/>
      <c r="X22" s="10"/>
      <c r="Y22" s="10"/>
      <c r="Z22" s="10"/>
      <c r="AA22" s="10"/>
      <c r="AB22" s="10"/>
      <c r="AC22" s="10"/>
      <c r="AD22" s="10"/>
    </row>
    <row r="23" spans="2:30" ht="18" customHeight="1">
      <c r="B23" s="9" t="s">
        <v>1448</v>
      </c>
    </row>
    <row r="24" spans="2:30" ht="18" customHeight="1">
      <c r="B24" s="9"/>
    </row>
    <row r="26" spans="2:30" ht="18" customHeight="1">
      <c r="B26" s="590" t="s">
        <v>1501</v>
      </c>
    </row>
    <row r="27" spans="2:30" ht="18" customHeight="1" thickBot="1">
      <c r="B27" s="603"/>
      <c r="I27" s="603"/>
      <c r="J27" s="603"/>
      <c r="K27" s="603"/>
      <c r="L27" s="603"/>
      <c r="M27" s="603"/>
      <c r="N27" s="603"/>
      <c r="Q27" s="842" t="s">
        <v>1502</v>
      </c>
      <c r="R27" s="842"/>
      <c r="S27" s="842"/>
      <c r="T27" s="842"/>
    </row>
    <row r="28" spans="2:30" ht="18" customHeight="1">
      <c r="B28" s="5"/>
      <c r="C28" s="1621" t="s">
        <v>1503</v>
      </c>
      <c r="D28" s="1622"/>
      <c r="E28" s="1622"/>
      <c r="F28" s="1623"/>
      <c r="G28" s="977" t="s">
        <v>1504</v>
      </c>
      <c r="H28" s="1622"/>
      <c r="I28" s="1623"/>
      <c r="J28" s="977" t="s">
        <v>1505</v>
      </c>
      <c r="K28" s="1622"/>
      <c r="L28" s="1623"/>
      <c r="M28" s="977" t="s">
        <v>1506</v>
      </c>
      <c r="N28" s="1622"/>
      <c r="O28" s="1622"/>
      <c r="P28" s="1622"/>
      <c r="Q28" s="1623"/>
      <c r="R28" s="977" t="s">
        <v>1507</v>
      </c>
      <c r="S28" s="1622"/>
      <c r="T28" s="1624"/>
    </row>
    <row r="29" spans="2:30" ht="18" customHeight="1">
      <c r="B29" s="39"/>
      <c r="C29" s="1625" t="s">
        <v>1467</v>
      </c>
      <c r="D29" s="1619" t="s">
        <v>1508</v>
      </c>
      <c r="E29" s="1619" t="s">
        <v>1469</v>
      </c>
      <c r="F29" s="1627" t="s">
        <v>1509</v>
      </c>
      <c r="G29" s="1625" t="s">
        <v>1467</v>
      </c>
      <c r="H29" s="1619" t="s">
        <v>1510</v>
      </c>
      <c r="I29" s="1631" t="s">
        <v>1511</v>
      </c>
      <c r="J29" s="1625" t="s">
        <v>1467</v>
      </c>
      <c r="K29" s="1619" t="s">
        <v>1512</v>
      </c>
      <c r="L29" s="1631" t="s">
        <v>1511</v>
      </c>
      <c r="M29" s="1625" t="s">
        <v>1513</v>
      </c>
      <c r="N29" s="1619" t="s">
        <v>1514</v>
      </c>
      <c r="O29" s="1619" t="s">
        <v>1515</v>
      </c>
      <c r="P29" s="1619" t="s">
        <v>1516</v>
      </c>
      <c r="Q29" s="1631" t="s">
        <v>1511</v>
      </c>
      <c r="R29" s="1625" t="s">
        <v>1513</v>
      </c>
      <c r="S29" s="1619" t="s">
        <v>1514</v>
      </c>
      <c r="T29" s="1629" t="s">
        <v>1517</v>
      </c>
    </row>
    <row r="30" spans="2:30" ht="68.25" customHeight="1">
      <c r="B30" s="758"/>
      <c r="C30" s="1626"/>
      <c r="D30" s="1620"/>
      <c r="E30" s="1620"/>
      <c r="F30" s="1628"/>
      <c r="G30" s="1626"/>
      <c r="H30" s="1620"/>
      <c r="I30" s="1632"/>
      <c r="J30" s="1626"/>
      <c r="K30" s="1620"/>
      <c r="L30" s="1632"/>
      <c r="M30" s="1626"/>
      <c r="N30" s="1620"/>
      <c r="O30" s="1620"/>
      <c r="P30" s="1620"/>
      <c r="Q30" s="1632"/>
      <c r="R30" s="1626"/>
      <c r="S30" s="1620"/>
      <c r="T30" s="1630"/>
    </row>
    <row r="31" spans="2:30" ht="27.95" customHeight="1">
      <c r="B31" s="207" t="s">
        <v>1518</v>
      </c>
      <c r="C31" s="775">
        <f t="shared" ref="C31:T31" si="0">IF(SUM(C32:C36)=0,"－",SUM(C32:C36))</f>
        <v>70</v>
      </c>
      <c r="D31" s="776">
        <f t="shared" si="0"/>
        <v>5</v>
      </c>
      <c r="E31" s="776">
        <f t="shared" si="0"/>
        <v>504</v>
      </c>
      <c r="F31" s="777">
        <f t="shared" si="0"/>
        <v>11</v>
      </c>
      <c r="G31" s="775" t="str">
        <f t="shared" si="0"/>
        <v>－</v>
      </c>
      <c r="H31" s="776">
        <f t="shared" si="0"/>
        <v>2</v>
      </c>
      <c r="I31" s="777">
        <f t="shared" si="0"/>
        <v>11</v>
      </c>
      <c r="J31" s="775" t="str">
        <f t="shared" si="0"/>
        <v>－</v>
      </c>
      <c r="K31" s="776">
        <f t="shared" si="0"/>
        <v>17</v>
      </c>
      <c r="L31" s="777">
        <f t="shared" si="0"/>
        <v>9</v>
      </c>
      <c r="M31" s="775">
        <f t="shared" si="0"/>
        <v>13</v>
      </c>
      <c r="N31" s="776">
        <f t="shared" si="0"/>
        <v>729</v>
      </c>
      <c r="O31" s="776">
        <f t="shared" si="0"/>
        <v>341</v>
      </c>
      <c r="P31" s="776">
        <f t="shared" si="0"/>
        <v>5234</v>
      </c>
      <c r="Q31" s="777">
        <f t="shared" si="0"/>
        <v>48</v>
      </c>
      <c r="R31" s="775">
        <f t="shared" si="0"/>
        <v>218</v>
      </c>
      <c r="S31" s="776">
        <f t="shared" si="0"/>
        <v>848</v>
      </c>
      <c r="T31" s="778">
        <f t="shared" si="0"/>
        <v>37</v>
      </c>
    </row>
    <row r="32" spans="2:30" ht="27.95" customHeight="1">
      <c r="B32" s="207" t="s">
        <v>1440</v>
      </c>
      <c r="C32" s="775">
        <v>28</v>
      </c>
      <c r="D32" s="776">
        <v>3</v>
      </c>
      <c r="E32" s="776">
        <v>113</v>
      </c>
      <c r="F32" s="777">
        <v>8</v>
      </c>
      <c r="G32" s="775">
        <v>0</v>
      </c>
      <c r="H32" s="776">
        <v>2</v>
      </c>
      <c r="I32" s="777">
        <v>9</v>
      </c>
      <c r="J32" s="775">
        <v>0</v>
      </c>
      <c r="K32" s="776">
        <v>5</v>
      </c>
      <c r="L32" s="777">
        <v>8</v>
      </c>
      <c r="M32" s="775">
        <v>5</v>
      </c>
      <c r="N32" s="776">
        <v>371</v>
      </c>
      <c r="O32" s="776">
        <v>174</v>
      </c>
      <c r="P32" s="776">
        <v>2940</v>
      </c>
      <c r="Q32" s="777">
        <v>34</v>
      </c>
      <c r="R32" s="775">
        <v>137</v>
      </c>
      <c r="S32" s="776">
        <v>436</v>
      </c>
      <c r="T32" s="778">
        <v>22</v>
      </c>
    </row>
    <row r="33" spans="2:20" ht="27.95" customHeight="1">
      <c r="B33" s="207" t="s">
        <v>1441</v>
      </c>
      <c r="C33" s="775">
        <v>30</v>
      </c>
      <c r="D33" s="776">
        <v>1</v>
      </c>
      <c r="E33" s="776">
        <v>101</v>
      </c>
      <c r="F33" s="777">
        <v>3</v>
      </c>
      <c r="G33" s="775">
        <v>0</v>
      </c>
      <c r="H33" s="776">
        <v>0</v>
      </c>
      <c r="I33" s="777">
        <v>1</v>
      </c>
      <c r="J33" s="775">
        <v>0</v>
      </c>
      <c r="K33" s="776">
        <v>5</v>
      </c>
      <c r="L33" s="777">
        <v>0</v>
      </c>
      <c r="M33" s="775">
        <v>4</v>
      </c>
      <c r="N33" s="776">
        <v>223</v>
      </c>
      <c r="O33" s="776">
        <v>103</v>
      </c>
      <c r="P33" s="776">
        <v>1828</v>
      </c>
      <c r="Q33" s="777">
        <v>9</v>
      </c>
      <c r="R33" s="775">
        <v>47</v>
      </c>
      <c r="S33" s="776">
        <v>269</v>
      </c>
      <c r="T33" s="778">
        <v>10</v>
      </c>
    </row>
    <row r="34" spans="2:20" ht="27.95" customHeight="1">
      <c r="B34" s="207" t="s">
        <v>1442</v>
      </c>
      <c r="C34" s="775">
        <v>1</v>
      </c>
      <c r="D34" s="776">
        <v>0</v>
      </c>
      <c r="E34" s="776">
        <v>62</v>
      </c>
      <c r="F34" s="777">
        <v>0</v>
      </c>
      <c r="G34" s="775">
        <v>0</v>
      </c>
      <c r="H34" s="776">
        <v>0</v>
      </c>
      <c r="I34" s="777">
        <v>1</v>
      </c>
      <c r="J34" s="775">
        <v>0</v>
      </c>
      <c r="K34" s="776">
        <v>0</v>
      </c>
      <c r="L34" s="777">
        <v>0</v>
      </c>
      <c r="M34" s="775">
        <v>0</v>
      </c>
      <c r="N34" s="776">
        <v>19</v>
      </c>
      <c r="O34" s="776">
        <v>14</v>
      </c>
      <c r="P34" s="776">
        <v>77</v>
      </c>
      <c r="Q34" s="777">
        <v>1</v>
      </c>
      <c r="R34" s="775">
        <v>2</v>
      </c>
      <c r="S34" s="776">
        <v>20</v>
      </c>
      <c r="T34" s="778">
        <v>1</v>
      </c>
    </row>
    <row r="35" spans="2:20" ht="27.95" customHeight="1">
      <c r="B35" s="207" t="s">
        <v>1443</v>
      </c>
      <c r="C35" s="775">
        <v>0</v>
      </c>
      <c r="D35" s="776">
        <v>0</v>
      </c>
      <c r="E35" s="776">
        <v>51</v>
      </c>
      <c r="F35" s="777">
        <v>0</v>
      </c>
      <c r="G35" s="775">
        <v>0</v>
      </c>
      <c r="H35" s="776">
        <v>0</v>
      </c>
      <c r="I35" s="777">
        <v>0</v>
      </c>
      <c r="J35" s="775">
        <v>0</v>
      </c>
      <c r="K35" s="776">
        <v>1</v>
      </c>
      <c r="L35" s="777">
        <v>0</v>
      </c>
      <c r="M35" s="775">
        <v>0</v>
      </c>
      <c r="N35" s="776">
        <v>22</v>
      </c>
      <c r="O35" s="776">
        <v>11</v>
      </c>
      <c r="P35" s="776">
        <v>64</v>
      </c>
      <c r="Q35" s="777">
        <v>1</v>
      </c>
      <c r="R35" s="775">
        <v>11</v>
      </c>
      <c r="S35" s="776">
        <v>26</v>
      </c>
      <c r="T35" s="778">
        <v>1</v>
      </c>
    </row>
    <row r="36" spans="2:20" ht="27.95" customHeight="1" thickBot="1">
      <c r="B36" s="209" t="s">
        <v>1444</v>
      </c>
      <c r="C36" s="779">
        <v>11</v>
      </c>
      <c r="D36" s="780">
        <v>1</v>
      </c>
      <c r="E36" s="780">
        <v>177</v>
      </c>
      <c r="F36" s="781">
        <v>0</v>
      </c>
      <c r="G36" s="779">
        <v>0</v>
      </c>
      <c r="H36" s="780">
        <v>0</v>
      </c>
      <c r="I36" s="781">
        <v>0</v>
      </c>
      <c r="J36" s="779">
        <v>0</v>
      </c>
      <c r="K36" s="780">
        <v>6</v>
      </c>
      <c r="L36" s="781">
        <v>1</v>
      </c>
      <c r="M36" s="779">
        <v>4</v>
      </c>
      <c r="N36" s="780">
        <v>94</v>
      </c>
      <c r="O36" s="780">
        <v>39</v>
      </c>
      <c r="P36" s="780">
        <v>325</v>
      </c>
      <c r="Q36" s="781">
        <v>3</v>
      </c>
      <c r="R36" s="779">
        <v>21</v>
      </c>
      <c r="S36" s="780">
        <v>97</v>
      </c>
      <c r="T36" s="782">
        <v>3</v>
      </c>
    </row>
    <row r="37" spans="2:20" ht="18" customHeight="1">
      <c r="B37" s="75" t="s">
        <v>1519</v>
      </c>
      <c r="I37" s="225"/>
      <c r="J37" s="225"/>
      <c r="K37" s="225"/>
      <c r="L37" s="225"/>
      <c r="M37" s="225"/>
      <c r="N37" s="225"/>
      <c r="O37" s="225"/>
      <c r="P37" s="763"/>
      <c r="Q37" s="610"/>
    </row>
    <row r="38" spans="2:20" ht="18" customHeight="1">
      <c r="B38" s="75" t="s">
        <v>1520</v>
      </c>
      <c r="I38" s="225"/>
      <c r="J38" s="225"/>
      <c r="K38" s="225"/>
      <c r="L38" s="225"/>
      <c r="M38" s="225"/>
      <c r="N38" s="225"/>
      <c r="O38" s="225"/>
      <c r="P38" s="763"/>
      <c r="Q38" s="610"/>
    </row>
    <row r="39" spans="2:20" ht="18" customHeight="1">
      <c r="B39" s="75" t="s">
        <v>1521</v>
      </c>
      <c r="I39" s="225"/>
      <c r="J39" s="225"/>
      <c r="K39" s="225"/>
      <c r="L39" s="225"/>
      <c r="M39" s="225"/>
      <c r="N39" s="225"/>
      <c r="O39" s="225"/>
      <c r="P39" s="763"/>
      <c r="Q39" s="610"/>
    </row>
    <row r="40" spans="2:20" ht="18" customHeight="1">
      <c r="B40" s="75" t="s">
        <v>1522</v>
      </c>
      <c r="I40" s="225"/>
      <c r="J40" s="225"/>
      <c r="K40" s="225"/>
      <c r="L40" s="225"/>
      <c r="M40" s="225"/>
      <c r="N40" s="225"/>
      <c r="O40" s="225"/>
      <c r="P40" s="763"/>
      <c r="Q40" s="610"/>
    </row>
    <row r="41" spans="2:20" ht="18" customHeight="1">
      <c r="B41" s="9" t="s">
        <v>1448</v>
      </c>
      <c r="I41" s="225"/>
      <c r="J41" s="225"/>
      <c r="K41" s="225"/>
      <c r="L41" s="225"/>
      <c r="M41" s="225"/>
      <c r="N41" s="225"/>
      <c r="O41" s="225"/>
      <c r="P41" s="763"/>
      <c r="Q41" s="610"/>
    </row>
  </sheetData>
  <mergeCells count="100">
    <mergeCell ref="Q29:Q30"/>
    <mergeCell ref="R29:R30"/>
    <mergeCell ref="S29:S30"/>
    <mergeCell ref="L29:L30"/>
    <mergeCell ref="M29:M30"/>
    <mergeCell ref="N29:N30"/>
    <mergeCell ref="O29:O30"/>
    <mergeCell ref="P29:P30"/>
    <mergeCell ref="H29:H30"/>
    <mergeCell ref="Q27:T27"/>
    <mergeCell ref="C28:F28"/>
    <mergeCell ref="G28:I28"/>
    <mergeCell ref="J28:L28"/>
    <mergeCell ref="M28:Q28"/>
    <mergeCell ref="R28:T28"/>
    <mergeCell ref="C29:C30"/>
    <mergeCell ref="D29:D30"/>
    <mergeCell ref="E29:E30"/>
    <mergeCell ref="F29:F30"/>
    <mergeCell ref="G29:G30"/>
    <mergeCell ref="T29:T30"/>
    <mergeCell ref="I29:I30"/>
    <mergeCell ref="J29:J30"/>
    <mergeCell ref="K29:K30"/>
    <mergeCell ref="B19:D19"/>
    <mergeCell ref="E19:H19"/>
    <mergeCell ref="I19:L19"/>
    <mergeCell ref="M19:P19"/>
    <mergeCell ref="Q19:T19"/>
    <mergeCell ref="B20:D20"/>
    <mergeCell ref="E20:H20"/>
    <mergeCell ref="I20:L20"/>
    <mergeCell ref="M20:P20"/>
    <mergeCell ref="Q20:T20"/>
    <mergeCell ref="B17:D17"/>
    <mergeCell ref="E17:H17"/>
    <mergeCell ref="I17:L17"/>
    <mergeCell ref="M17:P17"/>
    <mergeCell ref="Q17:T17"/>
    <mergeCell ref="B18:D18"/>
    <mergeCell ref="E18:H18"/>
    <mergeCell ref="I18:L18"/>
    <mergeCell ref="M18:P18"/>
    <mergeCell ref="Q18:T18"/>
    <mergeCell ref="B15:D15"/>
    <mergeCell ref="E15:H15"/>
    <mergeCell ref="I15:L15"/>
    <mergeCell ref="M15:P15"/>
    <mergeCell ref="Q15:T15"/>
    <mergeCell ref="B16:D16"/>
    <mergeCell ref="E16:H16"/>
    <mergeCell ref="I16:L16"/>
    <mergeCell ref="M16:P16"/>
    <mergeCell ref="Q16:T16"/>
    <mergeCell ref="B13:D13"/>
    <mergeCell ref="E13:H13"/>
    <mergeCell ref="I13:L13"/>
    <mergeCell ref="M13:P13"/>
    <mergeCell ref="Q13:T13"/>
    <mergeCell ref="B14:D14"/>
    <mergeCell ref="E14:H14"/>
    <mergeCell ref="I14:L14"/>
    <mergeCell ref="M14:P14"/>
    <mergeCell ref="Q14:T14"/>
    <mergeCell ref="B11:D11"/>
    <mergeCell ref="E11:H11"/>
    <mergeCell ref="I11:L11"/>
    <mergeCell ref="M11:P11"/>
    <mergeCell ref="Q11:T11"/>
    <mergeCell ref="B12:D12"/>
    <mergeCell ref="E12:H12"/>
    <mergeCell ref="I12:L12"/>
    <mergeCell ref="M12:P12"/>
    <mergeCell ref="Q12:T12"/>
    <mergeCell ref="B9:D9"/>
    <mergeCell ref="E9:H9"/>
    <mergeCell ref="I9:L9"/>
    <mergeCell ref="M9:P9"/>
    <mergeCell ref="Q9:T9"/>
    <mergeCell ref="B10:D10"/>
    <mergeCell ref="E10:H10"/>
    <mergeCell ref="I10:L10"/>
    <mergeCell ref="M10:P10"/>
    <mergeCell ref="Q10:T10"/>
    <mergeCell ref="B7:D7"/>
    <mergeCell ref="E7:H7"/>
    <mergeCell ref="I7:L7"/>
    <mergeCell ref="M7:P7"/>
    <mergeCell ref="Q7:T7"/>
    <mergeCell ref="B8:D8"/>
    <mergeCell ref="E8:H8"/>
    <mergeCell ref="I8:L8"/>
    <mergeCell ref="M8:P8"/>
    <mergeCell ref="Q8:T8"/>
    <mergeCell ref="Q2:T2"/>
    <mergeCell ref="B3:D6"/>
    <mergeCell ref="E3:H6"/>
    <mergeCell ref="I3:L6"/>
    <mergeCell ref="M3:P6"/>
    <mergeCell ref="Q3:T6"/>
  </mergeCells>
  <phoneticPr fontId="3"/>
  <printOptions horizontalCentered="1"/>
  <pageMargins left="0.51181102362204722" right="0.51181102362204722" top="0.55118110236220474" bottom="0.39370078740157483" header="0.51181102362204722" footer="0.39370078740157483"/>
  <pageSetup paperSize="9" scale="66" firstPageNumber="168"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222"/>
  <sheetViews>
    <sheetView zoomScaleNormal="100" zoomScaleSheetLayoutView="50" workbookViewId="0">
      <selection sqref="A1:D1"/>
    </sheetView>
  </sheetViews>
  <sheetFormatPr defaultColWidth="9" defaultRowHeight="13.5"/>
  <cols>
    <col min="1" max="1" width="40.625" style="786" customWidth="1"/>
    <col min="2" max="2" width="10.375" style="783" customWidth="1"/>
    <col min="3" max="3" width="5.625" style="783" customWidth="1"/>
    <col min="4" max="4" width="40.625" style="783" customWidth="1"/>
    <col min="5" max="6" width="9" style="783"/>
    <col min="7" max="7" width="40.625" style="783" customWidth="1"/>
    <col min="8" max="9" width="9" style="783"/>
    <col min="10" max="10" width="40.625" style="783" customWidth="1"/>
    <col min="11" max="12" width="9" style="783"/>
    <col min="13" max="13" width="40.625" style="783" customWidth="1"/>
    <col min="14" max="15" width="9" style="783"/>
    <col min="16" max="16" width="40.625" style="783" customWidth="1"/>
    <col min="17" max="18" width="9" style="783"/>
    <col min="19" max="19" width="40.625" style="783" customWidth="1"/>
    <col min="20" max="21" width="9" style="783"/>
    <col min="22" max="22" width="40.625" style="783" customWidth="1"/>
    <col min="23" max="16384" width="9" style="783"/>
  </cols>
  <sheetData>
    <row r="1" spans="1:20" ht="20.25" customHeight="1">
      <c r="A1" s="937" t="s">
        <v>91</v>
      </c>
      <c r="B1" s="937"/>
      <c r="C1" s="937"/>
      <c r="D1" s="937"/>
    </row>
    <row r="2" spans="1:20" ht="21.95" customHeight="1" thickBot="1">
      <c r="A2" s="784"/>
      <c r="B2" s="785"/>
      <c r="D2" s="938" t="s">
        <v>92</v>
      </c>
      <c r="E2" s="938"/>
      <c r="S2" s="938" t="s">
        <v>92</v>
      </c>
      <c r="T2" s="938"/>
    </row>
    <row r="3" spans="1:20" s="786" customFormat="1" ht="18.75" customHeight="1" thickBot="1">
      <c r="A3" s="131" t="s">
        <v>93</v>
      </c>
      <c r="B3" s="132" t="s">
        <v>94</v>
      </c>
      <c r="C3" s="133"/>
      <c r="D3" s="131" t="s">
        <v>93</v>
      </c>
      <c r="E3" s="132" t="s">
        <v>94</v>
      </c>
      <c r="F3" s="134"/>
      <c r="G3" s="131" t="s">
        <v>93</v>
      </c>
      <c r="H3" s="132" t="s">
        <v>94</v>
      </c>
      <c r="I3" s="134"/>
      <c r="J3" s="131" t="s">
        <v>93</v>
      </c>
      <c r="K3" s="132" t="s">
        <v>94</v>
      </c>
      <c r="L3" s="134"/>
      <c r="M3" s="131" t="s">
        <v>93</v>
      </c>
      <c r="N3" s="132" t="s">
        <v>94</v>
      </c>
      <c r="O3" s="134"/>
      <c r="P3" s="131" t="s">
        <v>93</v>
      </c>
      <c r="Q3" s="132" t="s">
        <v>94</v>
      </c>
      <c r="S3" s="131" t="s">
        <v>93</v>
      </c>
      <c r="T3" s="132" t="s">
        <v>94</v>
      </c>
    </row>
    <row r="4" spans="1:20" ht="18.75" customHeight="1" thickTop="1">
      <c r="A4" s="135" t="s">
        <v>95</v>
      </c>
      <c r="B4" s="158">
        <v>28</v>
      </c>
      <c r="C4" s="136"/>
      <c r="D4" s="137" t="s">
        <v>96</v>
      </c>
      <c r="E4" s="138">
        <v>21</v>
      </c>
      <c r="F4" s="134"/>
      <c r="G4" s="139" t="s">
        <v>97</v>
      </c>
      <c r="H4" s="157">
        <v>0</v>
      </c>
      <c r="I4" s="134"/>
      <c r="J4" s="140" t="s">
        <v>98</v>
      </c>
      <c r="K4" s="138">
        <v>7</v>
      </c>
      <c r="L4" s="134"/>
      <c r="M4" s="140" t="s">
        <v>99</v>
      </c>
      <c r="N4" s="138">
        <v>5</v>
      </c>
      <c r="O4" s="134"/>
      <c r="P4" s="140" t="s">
        <v>100</v>
      </c>
      <c r="Q4" s="138">
        <v>54</v>
      </c>
      <c r="S4" s="141" t="s">
        <v>101</v>
      </c>
      <c r="T4" s="142">
        <v>0</v>
      </c>
    </row>
    <row r="5" spans="1:20" ht="18.75" customHeight="1">
      <c r="A5" s="143" t="s">
        <v>102</v>
      </c>
      <c r="B5" s="158">
        <v>180</v>
      </c>
      <c r="C5" s="136"/>
      <c r="D5" s="135" t="s">
        <v>103</v>
      </c>
      <c r="E5" s="138">
        <v>265</v>
      </c>
      <c r="F5" s="134"/>
      <c r="G5" s="144" t="s">
        <v>104</v>
      </c>
      <c r="H5" s="157">
        <v>2</v>
      </c>
      <c r="I5" s="134"/>
      <c r="J5" s="140" t="s">
        <v>105</v>
      </c>
      <c r="K5" s="138">
        <v>0</v>
      </c>
      <c r="L5" s="134"/>
      <c r="M5" s="140" t="s">
        <v>106</v>
      </c>
      <c r="N5" s="138">
        <v>7</v>
      </c>
      <c r="O5" s="134"/>
      <c r="P5" s="140" t="s">
        <v>107</v>
      </c>
      <c r="Q5" s="138">
        <v>1</v>
      </c>
      <c r="S5" s="143" t="s">
        <v>108</v>
      </c>
      <c r="T5" s="138">
        <v>2</v>
      </c>
    </row>
    <row r="6" spans="1:20" ht="18.75" customHeight="1">
      <c r="A6" s="143" t="s">
        <v>109</v>
      </c>
      <c r="B6" s="158">
        <v>16</v>
      </c>
      <c r="C6" s="136"/>
      <c r="D6" s="143" t="s">
        <v>110</v>
      </c>
      <c r="E6" s="138">
        <v>558</v>
      </c>
      <c r="F6" s="134"/>
      <c r="G6" s="145" t="s">
        <v>111</v>
      </c>
      <c r="H6" s="157">
        <v>7</v>
      </c>
      <c r="I6" s="134"/>
      <c r="J6" s="140" t="s">
        <v>112</v>
      </c>
      <c r="K6" s="138">
        <v>2</v>
      </c>
      <c r="L6" s="134"/>
      <c r="M6" s="140" t="s">
        <v>113</v>
      </c>
      <c r="N6" s="138">
        <v>0</v>
      </c>
      <c r="O6" s="134"/>
      <c r="P6" s="140" t="s">
        <v>114</v>
      </c>
      <c r="Q6" s="138">
        <v>1</v>
      </c>
      <c r="S6" s="146" t="s">
        <v>115</v>
      </c>
      <c r="T6" s="138">
        <v>0</v>
      </c>
    </row>
    <row r="7" spans="1:20" ht="18.75" customHeight="1">
      <c r="A7" s="144" t="s">
        <v>116</v>
      </c>
      <c r="B7" s="158">
        <v>1</v>
      </c>
      <c r="C7" s="136"/>
      <c r="D7" s="143" t="s">
        <v>117</v>
      </c>
      <c r="E7" s="138">
        <v>112</v>
      </c>
      <c r="F7" s="134"/>
      <c r="G7" s="140" t="s">
        <v>118</v>
      </c>
      <c r="H7" s="157">
        <v>0</v>
      </c>
      <c r="I7" s="134"/>
      <c r="J7" s="140" t="s">
        <v>119</v>
      </c>
      <c r="K7" s="138">
        <v>0</v>
      </c>
      <c r="L7" s="134"/>
      <c r="M7" s="140" t="s">
        <v>120</v>
      </c>
      <c r="N7" s="138">
        <v>27</v>
      </c>
      <c r="O7" s="134"/>
      <c r="P7" s="140" t="s">
        <v>121</v>
      </c>
      <c r="Q7" s="138">
        <v>3</v>
      </c>
      <c r="S7" s="143" t="s">
        <v>122</v>
      </c>
      <c r="T7" s="138">
        <v>0</v>
      </c>
    </row>
    <row r="8" spans="1:20" ht="18.75" customHeight="1">
      <c r="A8" s="143" t="s">
        <v>123</v>
      </c>
      <c r="B8" s="158">
        <v>303</v>
      </c>
      <c r="C8" s="136"/>
      <c r="D8" s="143" t="s">
        <v>124</v>
      </c>
      <c r="E8" s="138">
        <v>0</v>
      </c>
      <c r="F8" s="134"/>
      <c r="G8" s="140" t="s">
        <v>125</v>
      </c>
      <c r="H8" s="157">
        <v>110</v>
      </c>
      <c r="I8" s="134"/>
      <c r="J8" s="140" t="s">
        <v>126</v>
      </c>
      <c r="K8" s="138">
        <v>15</v>
      </c>
      <c r="L8" s="134"/>
      <c r="M8" s="140" t="s">
        <v>127</v>
      </c>
      <c r="N8" s="138">
        <v>11</v>
      </c>
      <c r="O8" s="134"/>
      <c r="P8" s="140" t="s">
        <v>128</v>
      </c>
      <c r="Q8" s="138">
        <v>0</v>
      </c>
      <c r="S8" s="143" t="s">
        <v>129</v>
      </c>
      <c r="T8" s="138">
        <v>1</v>
      </c>
    </row>
    <row r="9" spans="1:20" ht="18.75" customHeight="1">
      <c r="A9" s="143" t="s">
        <v>130</v>
      </c>
      <c r="B9" s="158">
        <v>2764</v>
      </c>
      <c r="C9" s="136"/>
      <c r="D9" s="135" t="s">
        <v>131</v>
      </c>
      <c r="E9" s="138">
        <v>148</v>
      </c>
      <c r="F9" s="134"/>
      <c r="G9" s="140" t="s">
        <v>132</v>
      </c>
      <c r="H9" s="157">
        <v>0</v>
      </c>
      <c r="I9" s="134"/>
      <c r="J9" s="140" t="s">
        <v>133</v>
      </c>
      <c r="K9" s="138">
        <v>0</v>
      </c>
      <c r="L9" s="134"/>
      <c r="M9" s="140" t="s">
        <v>134</v>
      </c>
      <c r="N9" s="138">
        <v>237</v>
      </c>
      <c r="O9" s="134"/>
      <c r="P9" s="140" t="s">
        <v>135</v>
      </c>
      <c r="Q9" s="138">
        <v>0</v>
      </c>
      <c r="S9" s="147" t="s">
        <v>136</v>
      </c>
      <c r="T9" s="157">
        <v>0</v>
      </c>
    </row>
    <row r="10" spans="1:20" ht="18.75" customHeight="1">
      <c r="A10" s="143" t="s">
        <v>137</v>
      </c>
      <c r="B10" s="158">
        <v>103</v>
      </c>
      <c r="C10" s="136"/>
      <c r="D10" s="139" t="s">
        <v>138</v>
      </c>
      <c r="E10" s="138">
        <v>23</v>
      </c>
      <c r="F10" s="134"/>
      <c r="G10" s="140" t="s">
        <v>139</v>
      </c>
      <c r="H10" s="157">
        <v>0</v>
      </c>
      <c r="I10" s="134"/>
      <c r="J10" s="140" t="s">
        <v>140</v>
      </c>
      <c r="K10" s="138">
        <v>0</v>
      </c>
      <c r="L10" s="134"/>
      <c r="M10" s="140" t="s">
        <v>141</v>
      </c>
      <c r="N10" s="138">
        <v>6</v>
      </c>
      <c r="O10" s="134"/>
      <c r="P10" s="140" t="s">
        <v>142</v>
      </c>
      <c r="Q10" s="138">
        <v>1</v>
      </c>
      <c r="S10" s="148" t="s">
        <v>143</v>
      </c>
      <c r="T10" s="149">
        <v>27</v>
      </c>
    </row>
    <row r="11" spans="1:20" ht="18.75" customHeight="1">
      <c r="A11" s="143" t="s">
        <v>144</v>
      </c>
      <c r="B11" s="158">
        <v>29</v>
      </c>
      <c r="C11" s="136"/>
      <c r="D11" s="139" t="s">
        <v>145</v>
      </c>
      <c r="E11" s="138">
        <v>16</v>
      </c>
      <c r="F11" s="134"/>
      <c r="G11" s="140" t="s">
        <v>146</v>
      </c>
      <c r="H11" s="157">
        <v>1</v>
      </c>
      <c r="I11" s="134"/>
      <c r="J11" s="140" t="s">
        <v>147</v>
      </c>
      <c r="K11" s="138">
        <v>0</v>
      </c>
      <c r="L11" s="134"/>
      <c r="M11" s="140" t="s">
        <v>148</v>
      </c>
      <c r="N11" s="138">
        <v>23</v>
      </c>
      <c r="O11" s="134"/>
      <c r="P11" s="140" t="s">
        <v>149</v>
      </c>
      <c r="Q11" s="138">
        <v>0</v>
      </c>
      <c r="S11" s="148" t="s">
        <v>150</v>
      </c>
      <c r="T11" s="138">
        <v>0</v>
      </c>
    </row>
    <row r="12" spans="1:20" ht="18.75" customHeight="1" thickBot="1">
      <c r="A12" s="144" t="s">
        <v>151</v>
      </c>
      <c r="B12" s="158">
        <v>0</v>
      </c>
      <c r="C12" s="136"/>
      <c r="D12" s="139" t="s">
        <v>152</v>
      </c>
      <c r="E12" s="138">
        <v>276</v>
      </c>
      <c r="F12" s="134"/>
      <c r="G12" s="140" t="s">
        <v>153</v>
      </c>
      <c r="H12" s="157">
        <v>11</v>
      </c>
      <c r="I12" s="134"/>
      <c r="J12" s="140" t="s">
        <v>154</v>
      </c>
      <c r="K12" s="138">
        <v>9</v>
      </c>
      <c r="L12" s="134"/>
      <c r="M12" s="140" t="s">
        <v>155</v>
      </c>
      <c r="N12" s="138">
        <v>0</v>
      </c>
      <c r="O12" s="134"/>
      <c r="P12" s="140" t="s">
        <v>156</v>
      </c>
      <c r="Q12" s="138">
        <v>1</v>
      </c>
      <c r="S12" s="150" t="s">
        <v>157</v>
      </c>
      <c r="T12" s="138">
        <v>0</v>
      </c>
    </row>
    <row r="13" spans="1:20" ht="18.75" customHeight="1" thickTop="1" thickBot="1">
      <c r="A13" s="144" t="s">
        <v>158</v>
      </c>
      <c r="B13" s="158">
        <v>13</v>
      </c>
      <c r="C13" s="136"/>
      <c r="D13" s="139" t="s">
        <v>159</v>
      </c>
      <c r="E13" s="138">
        <v>4</v>
      </c>
      <c r="F13" s="134"/>
      <c r="G13" s="140" t="s">
        <v>160</v>
      </c>
      <c r="H13" s="157">
        <v>1</v>
      </c>
      <c r="I13" s="134"/>
      <c r="J13" s="140" t="s">
        <v>161</v>
      </c>
      <c r="K13" s="138">
        <v>0</v>
      </c>
      <c r="L13" s="134"/>
      <c r="M13" s="140" t="s">
        <v>162</v>
      </c>
      <c r="N13" s="138">
        <v>7</v>
      </c>
      <c r="O13" s="134"/>
      <c r="P13" s="140" t="s">
        <v>163</v>
      </c>
      <c r="Q13" s="138">
        <v>1</v>
      </c>
      <c r="S13" s="151" t="s">
        <v>164</v>
      </c>
      <c r="T13" s="152">
        <f>SUM(B4:B57,E4:E57,H4:H57,K4:K57,N4:N57,Q4:Q57,T4:T12)</f>
        <v>18152</v>
      </c>
    </row>
    <row r="14" spans="1:20" ht="18.75" customHeight="1" thickBot="1">
      <c r="A14" s="143" t="s">
        <v>165</v>
      </c>
      <c r="B14" s="158">
        <v>443</v>
      </c>
      <c r="C14" s="136"/>
      <c r="D14" s="139" t="s">
        <v>166</v>
      </c>
      <c r="E14" s="138">
        <v>26</v>
      </c>
      <c r="F14" s="134"/>
      <c r="G14" s="140" t="s">
        <v>167</v>
      </c>
      <c r="H14" s="157">
        <v>9</v>
      </c>
      <c r="I14" s="134"/>
      <c r="J14" s="140" t="s">
        <v>168</v>
      </c>
      <c r="K14" s="138">
        <v>0</v>
      </c>
      <c r="L14" s="134"/>
      <c r="M14" s="140" t="s">
        <v>169</v>
      </c>
      <c r="N14" s="138">
        <v>13</v>
      </c>
      <c r="O14" s="134"/>
      <c r="P14" s="140" t="s">
        <v>170</v>
      </c>
      <c r="Q14" s="138">
        <v>3</v>
      </c>
    </row>
    <row r="15" spans="1:20" ht="18.75" customHeight="1" thickBot="1">
      <c r="A15" s="143" t="s">
        <v>171</v>
      </c>
      <c r="B15" s="158">
        <v>0</v>
      </c>
      <c r="C15" s="136"/>
      <c r="D15" s="139" t="s">
        <v>172</v>
      </c>
      <c r="E15" s="138">
        <v>320</v>
      </c>
      <c r="F15" s="134"/>
      <c r="G15" s="140" t="s">
        <v>173</v>
      </c>
      <c r="H15" s="157">
        <v>0</v>
      </c>
      <c r="I15" s="134"/>
      <c r="J15" s="140" t="s">
        <v>174</v>
      </c>
      <c r="K15" s="138">
        <v>0</v>
      </c>
      <c r="L15" s="134"/>
      <c r="M15" s="140" t="s">
        <v>175</v>
      </c>
      <c r="N15" s="138">
        <v>1</v>
      </c>
      <c r="O15" s="134"/>
      <c r="P15" s="140" t="s">
        <v>176</v>
      </c>
      <c r="Q15" s="138">
        <v>0</v>
      </c>
      <c r="S15" s="131" t="s">
        <v>177</v>
      </c>
      <c r="T15" s="153" t="s">
        <v>94</v>
      </c>
    </row>
    <row r="16" spans="1:20" ht="18.75" customHeight="1" thickTop="1">
      <c r="A16" s="143" t="s">
        <v>178</v>
      </c>
      <c r="B16" s="158">
        <v>323</v>
      </c>
      <c r="C16" s="136"/>
      <c r="D16" s="139" t="s">
        <v>179</v>
      </c>
      <c r="E16" s="138">
        <v>198</v>
      </c>
      <c r="F16" s="134"/>
      <c r="G16" s="140" t="s">
        <v>180</v>
      </c>
      <c r="H16" s="157">
        <v>0</v>
      </c>
      <c r="I16" s="134"/>
      <c r="J16" s="140" t="s">
        <v>181</v>
      </c>
      <c r="K16" s="138">
        <v>0</v>
      </c>
      <c r="L16" s="134"/>
      <c r="M16" s="140" t="s">
        <v>182</v>
      </c>
      <c r="N16" s="138">
        <v>3</v>
      </c>
      <c r="O16" s="134"/>
      <c r="P16" s="140" t="s">
        <v>183</v>
      </c>
      <c r="Q16" s="138">
        <v>15</v>
      </c>
      <c r="S16" s="135" t="s">
        <v>184</v>
      </c>
      <c r="T16" s="154">
        <v>111</v>
      </c>
    </row>
    <row r="17" spans="1:20" ht="27.75" customHeight="1">
      <c r="A17" s="155" t="s">
        <v>185</v>
      </c>
      <c r="B17" s="158">
        <v>138</v>
      </c>
      <c r="C17" s="136"/>
      <c r="D17" s="143" t="s">
        <v>186</v>
      </c>
      <c r="E17" s="138">
        <v>127</v>
      </c>
      <c r="F17" s="134"/>
      <c r="G17" s="140" t="s">
        <v>187</v>
      </c>
      <c r="H17" s="157">
        <v>2</v>
      </c>
      <c r="I17" s="134"/>
      <c r="J17" s="140" t="s">
        <v>188</v>
      </c>
      <c r="K17" s="138">
        <v>0</v>
      </c>
      <c r="L17" s="134"/>
      <c r="M17" s="140" t="s">
        <v>189</v>
      </c>
      <c r="N17" s="138">
        <v>0</v>
      </c>
      <c r="O17" s="134"/>
      <c r="P17" s="140" t="s">
        <v>190</v>
      </c>
      <c r="Q17" s="138">
        <v>0</v>
      </c>
      <c r="S17" s="147" t="s">
        <v>191</v>
      </c>
      <c r="T17" s="138">
        <v>0</v>
      </c>
    </row>
    <row r="18" spans="1:20" ht="18.75" customHeight="1">
      <c r="A18" s="144" t="s">
        <v>192</v>
      </c>
      <c r="B18" s="158">
        <v>16</v>
      </c>
      <c r="C18" s="136"/>
      <c r="D18" s="143" t="s">
        <v>193</v>
      </c>
      <c r="E18" s="138">
        <v>800</v>
      </c>
      <c r="F18" s="134"/>
      <c r="G18" s="140" t="s">
        <v>194</v>
      </c>
      <c r="H18" s="157">
        <v>1</v>
      </c>
      <c r="I18" s="134"/>
      <c r="J18" s="140" t="s">
        <v>195</v>
      </c>
      <c r="K18" s="138">
        <v>0</v>
      </c>
      <c r="L18" s="134"/>
      <c r="M18" s="140" t="s">
        <v>196</v>
      </c>
      <c r="N18" s="138">
        <v>0</v>
      </c>
      <c r="O18" s="134"/>
      <c r="P18" s="140" t="s">
        <v>197</v>
      </c>
      <c r="Q18" s="138">
        <v>0</v>
      </c>
      <c r="S18" s="143" t="s">
        <v>198</v>
      </c>
      <c r="T18" s="156">
        <v>3</v>
      </c>
    </row>
    <row r="19" spans="1:20" ht="18.75" customHeight="1">
      <c r="A19" s="144" t="s">
        <v>199</v>
      </c>
      <c r="B19" s="158">
        <v>9</v>
      </c>
      <c r="C19" s="136"/>
      <c r="D19" s="143" t="s">
        <v>200</v>
      </c>
      <c r="E19" s="138">
        <v>187</v>
      </c>
      <c r="F19" s="134"/>
      <c r="G19" s="140" t="s">
        <v>201</v>
      </c>
      <c r="H19" s="157">
        <v>5</v>
      </c>
      <c r="I19" s="134"/>
      <c r="J19" s="140" t="s">
        <v>202</v>
      </c>
      <c r="K19" s="138">
        <v>0</v>
      </c>
      <c r="L19" s="134"/>
      <c r="M19" s="140" t="s">
        <v>203</v>
      </c>
      <c r="N19" s="138">
        <v>0</v>
      </c>
      <c r="O19" s="134"/>
      <c r="P19" s="140" t="s">
        <v>204</v>
      </c>
      <c r="Q19" s="138">
        <v>0</v>
      </c>
      <c r="S19" s="939" t="s">
        <v>205</v>
      </c>
      <c r="T19" s="941">
        <v>0</v>
      </c>
    </row>
    <row r="20" spans="1:20" ht="18.75" customHeight="1" thickBot="1">
      <c r="A20" s="143" t="s">
        <v>206</v>
      </c>
      <c r="B20" s="158">
        <v>224</v>
      </c>
      <c r="C20" s="136"/>
      <c r="D20" s="143" t="s">
        <v>207</v>
      </c>
      <c r="E20" s="138">
        <v>358</v>
      </c>
      <c r="F20" s="134"/>
      <c r="G20" s="140" t="s">
        <v>208</v>
      </c>
      <c r="H20" s="157">
        <v>1</v>
      </c>
      <c r="I20" s="134"/>
      <c r="J20" s="140" t="s">
        <v>209</v>
      </c>
      <c r="K20" s="138">
        <v>0</v>
      </c>
      <c r="L20" s="134"/>
      <c r="M20" s="140" t="s">
        <v>210</v>
      </c>
      <c r="N20" s="138">
        <v>0</v>
      </c>
      <c r="O20" s="134"/>
      <c r="P20" s="140" t="s">
        <v>211</v>
      </c>
      <c r="Q20" s="138">
        <v>0</v>
      </c>
      <c r="S20" s="940"/>
      <c r="T20" s="942"/>
    </row>
    <row r="21" spans="1:20" ht="27.75" customHeight="1" thickBot="1">
      <c r="A21" s="155" t="s">
        <v>212</v>
      </c>
      <c r="B21" s="158">
        <v>385</v>
      </c>
      <c r="C21" s="136"/>
      <c r="D21" s="143" t="s">
        <v>213</v>
      </c>
      <c r="E21" s="138">
        <v>58</v>
      </c>
      <c r="F21" s="134"/>
      <c r="G21" s="140" t="s">
        <v>214</v>
      </c>
      <c r="H21" s="157">
        <v>0</v>
      </c>
      <c r="I21" s="134"/>
      <c r="J21" s="140" t="s">
        <v>215</v>
      </c>
      <c r="K21" s="138">
        <v>0</v>
      </c>
      <c r="L21" s="134"/>
      <c r="M21" s="140" t="s">
        <v>216</v>
      </c>
      <c r="N21" s="138">
        <v>0</v>
      </c>
      <c r="O21" s="134"/>
      <c r="P21" s="140" t="s">
        <v>217</v>
      </c>
      <c r="Q21" s="138">
        <v>10</v>
      </c>
      <c r="S21" s="159" t="s">
        <v>164</v>
      </c>
      <c r="T21" s="160">
        <f>SUM(T16:T20)</f>
        <v>114</v>
      </c>
    </row>
    <row r="22" spans="1:20" ht="18.75" customHeight="1" thickBot="1">
      <c r="A22" s="143" t="s">
        <v>218</v>
      </c>
      <c r="B22" s="158">
        <v>26</v>
      </c>
      <c r="C22" s="136"/>
      <c r="D22" s="143" t="s">
        <v>219</v>
      </c>
      <c r="E22" s="138">
        <v>1</v>
      </c>
      <c r="F22" s="134"/>
      <c r="G22" s="140" t="s">
        <v>220</v>
      </c>
      <c r="H22" s="157">
        <v>26</v>
      </c>
      <c r="I22" s="134"/>
      <c r="J22" s="140" t="s">
        <v>221</v>
      </c>
      <c r="K22" s="138">
        <v>0</v>
      </c>
      <c r="L22" s="134"/>
      <c r="M22" s="140" t="s">
        <v>222</v>
      </c>
      <c r="N22" s="138">
        <v>5</v>
      </c>
      <c r="O22" s="134"/>
      <c r="P22" s="140" t="s">
        <v>223</v>
      </c>
      <c r="Q22" s="138">
        <v>2</v>
      </c>
      <c r="S22" s="134"/>
      <c r="T22" s="161"/>
    </row>
    <row r="23" spans="1:20" ht="18.75" customHeight="1" thickBot="1">
      <c r="A23" s="143" t="s">
        <v>224</v>
      </c>
      <c r="B23" s="158">
        <v>10</v>
      </c>
      <c r="C23" s="136"/>
      <c r="D23" s="143" t="s">
        <v>225</v>
      </c>
      <c r="E23" s="138">
        <v>49</v>
      </c>
      <c r="F23" s="134"/>
      <c r="G23" s="140" t="s">
        <v>226</v>
      </c>
      <c r="H23" s="157">
        <v>3</v>
      </c>
      <c r="I23" s="134"/>
      <c r="J23" s="145" t="s">
        <v>227</v>
      </c>
      <c r="K23" s="138">
        <v>1</v>
      </c>
      <c r="L23" s="134"/>
      <c r="M23" s="140" t="s">
        <v>228</v>
      </c>
      <c r="N23" s="138">
        <v>3</v>
      </c>
      <c r="O23" s="134"/>
      <c r="P23" s="140" t="s">
        <v>229</v>
      </c>
      <c r="Q23" s="138">
        <v>2</v>
      </c>
      <c r="S23" s="159" t="s">
        <v>230</v>
      </c>
      <c r="T23" s="160">
        <f>SUM(T13,T21)</f>
        <v>18266</v>
      </c>
    </row>
    <row r="24" spans="1:20" ht="18.75" customHeight="1">
      <c r="A24" s="143" t="s">
        <v>231</v>
      </c>
      <c r="B24" s="158">
        <v>14</v>
      </c>
      <c r="C24" s="136"/>
      <c r="D24" s="143" t="s">
        <v>232</v>
      </c>
      <c r="E24" s="138">
        <v>10</v>
      </c>
      <c r="F24" s="134"/>
      <c r="G24" s="140" t="s">
        <v>233</v>
      </c>
      <c r="H24" s="157">
        <v>0</v>
      </c>
      <c r="I24" s="134"/>
      <c r="J24" s="140" t="s">
        <v>234</v>
      </c>
      <c r="K24" s="138">
        <v>1</v>
      </c>
      <c r="L24" s="134"/>
      <c r="M24" s="140" t="s">
        <v>235</v>
      </c>
      <c r="N24" s="138">
        <v>0</v>
      </c>
      <c r="O24" s="134"/>
      <c r="P24" s="140" t="s">
        <v>236</v>
      </c>
      <c r="Q24" s="138">
        <v>0</v>
      </c>
    </row>
    <row r="25" spans="1:20" ht="18.75" customHeight="1">
      <c r="A25" s="143" t="s">
        <v>237</v>
      </c>
      <c r="B25" s="158">
        <v>213</v>
      </c>
      <c r="C25" s="136"/>
      <c r="D25" s="143" t="s">
        <v>238</v>
      </c>
      <c r="E25" s="138">
        <v>1</v>
      </c>
      <c r="F25" s="134"/>
      <c r="G25" s="140" t="s">
        <v>239</v>
      </c>
      <c r="H25" s="157">
        <v>0</v>
      </c>
      <c r="I25" s="134"/>
      <c r="J25" s="140" t="s">
        <v>240</v>
      </c>
      <c r="K25" s="138">
        <v>0</v>
      </c>
      <c r="L25" s="134"/>
      <c r="M25" s="140" t="s">
        <v>241</v>
      </c>
      <c r="N25" s="138">
        <v>9</v>
      </c>
      <c r="O25" s="134"/>
      <c r="P25" s="140" t="s">
        <v>242</v>
      </c>
      <c r="Q25" s="138">
        <v>1</v>
      </c>
    </row>
    <row r="26" spans="1:20" ht="18.75" customHeight="1">
      <c r="A26" s="143" t="s">
        <v>243</v>
      </c>
      <c r="B26" s="158">
        <v>7</v>
      </c>
      <c r="C26" s="136"/>
      <c r="D26" s="143" t="s">
        <v>244</v>
      </c>
      <c r="E26" s="138">
        <v>62</v>
      </c>
      <c r="F26" s="134"/>
      <c r="G26" s="140" t="s">
        <v>245</v>
      </c>
      <c r="H26" s="157">
        <v>2</v>
      </c>
      <c r="I26" s="134"/>
      <c r="J26" s="140" t="s">
        <v>246</v>
      </c>
      <c r="K26" s="138">
        <v>0</v>
      </c>
      <c r="L26" s="134"/>
      <c r="M26" s="140" t="s">
        <v>247</v>
      </c>
      <c r="N26" s="138">
        <v>0</v>
      </c>
      <c r="O26" s="134"/>
      <c r="P26" s="140" t="s">
        <v>248</v>
      </c>
      <c r="Q26" s="138">
        <v>4</v>
      </c>
    </row>
    <row r="27" spans="1:20" ht="18.75" customHeight="1">
      <c r="A27" s="143" t="s">
        <v>249</v>
      </c>
      <c r="B27" s="158">
        <v>0</v>
      </c>
      <c r="C27" s="136"/>
      <c r="D27" s="143" t="s">
        <v>250</v>
      </c>
      <c r="E27" s="138">
        <v>253</v>
      </c>
      <c r="F27" s="134"/>
      <c r="G27" s="140" t="s">
        <v>251</v>
      </c>
      <c r="H27" s="157">
        <v>0</v>
      </c>
      <c r="I27" s="134"/>
      <c r="J27" s="140" t="s">
        <v>252</v>
      </c>
      <c r="K27" s="138">
        <v>0</v>
      </c>
      <c r="L27" s="134"/>
      <c r="M27" s="140" t="s">
        <v>253</v>
      </c>
      <c r="N27" s="138">
        <v>6</v>
      </c>
      <c r="O27" s="134"/>
      <c r="P27" s="140" t="s">
        <v>254</v>
      </c>
      <c r="Q27" s="138">
        <v>0</v>
      </c>
    </row>
    <row r="28" spans="1:20" ht="29.25" customHeight="1">
      <c r="A28" s="144" t="s">
        <v>255</v>
      </c>
      <c r="B28" s="158">
        <v>0</v>
      </c>
      <c r="C28" s="136"/>
      <c r="D28" s="155" t="s">
        <v>256</v>
      </c>
      <c r="E28" s="138">
        <v>5</v>
      </c>
      <c r="F28" s="134"/>
      <c r="G28" s="140" t="s">
        <v>257</v>
      </c>
      <c r="H28" s="157">
        <v>0</v>
      </c>
      <c r="I28" s="134"/>
      <c r="J28" s="140" t="s">
        <v>258</v>
      </c>
      <c r="K28" s="138">
        <v>0</v>
      </c>
      <c r="L28" s="134"/>
      <c r="M28" s="140" t="s">
        <v>259</v>
      </c>
      <c r="N28" s="138">
        <v>0</v>
      </c>
      <c r="O28" s="134"/>
      <c r="P28" s="140" t="s">
        <v>260</v>
      </c>
      <c r="Q28" s="138">
        <v>0</v>
      </c>
    </row>
    <row r="29" spans="1:20" ht="18.75" customHeight="1">
      <c r="A29" s="144" t="s">
        <v>261</v>
      </c>
      <c r="B29" s="158">
        <v>10</v>
      </c>
      <c r="C29" s="136"/>
      <c r="D29" s="139" t="s">
        <v>262</v>
      </c>
      <c r="E29" s="138">
        <v>0</v>
      </c>
      <c r="F29" s="134"/>
      <c r="G29" s="140" t="s">
        <v>263</v>
      </c>
      <c r="H29" s="157">
        <v>1</v>
      </c>
      <c r="I29" s="134"/>
      <c r="J29" s="140" t="s">
        <v>264</v>
      </c>
      <c r="K29" s="138">
        <v>1</v>
      </c>
      <c r="L29" s="134"/>
      <c r="M29" s="140" t="s">
        <v>265</v>
      </c>
      <c r="N29" s="138">
        <v>0</v>
      </c>
      <c r="O29" s="134"/>
      <c r="P29" s="140" t="s">
        <v>266</v>
      </c>
      <c r="Q29" s="138">
        <v>7</v>
      </c>
    </row>
    <row r="30" spans="1:20" ht="18.75" customHeight="1">
      <c r="A30" s="144" t="s">
        <v>267</v>
      </c>
      <c r="B30" s="158">
        <v>1</v>
      </c>
      <c r="C30" s="136"/>
      <c r="D30" s="139" t="s">
        <v>268</v>
      </c>
      <c r="E30" s="138">
        <v>20</v>
      </c>
      <c r="F30" s="134"/>
      <c r="G30" s="140" t="s">
        <v>269</v>
      </c>
      <c r="H30" s="157">
        <v>0</v>
      </c>
      <c r="I30" s="134"/>
      <c r="J30" s="140" t="s">
        <v>270</v>
      </c>
      <c r="K30" s="138">
        <v>2</v>
      </c>
      <c r="L30" s="134"/>
      <c r="M30" s="140" t="s">
        <v>271</v>
      </c>
      <c r="N30" s="138">
        <v>0</v>
      </c>
      <c r="O30" s="134"/>
      <c r="P30" s="140" t="s">
        <v>272</v>
      </c>
      <c r="Q30" s="138">
        <v>1</v>
      </c>
    </row>
    <row r="31" spans="1:20" ht="18.75" customHeight="1">
      <c r="A31" s="143" t="s">
        <v>273</v>
      </c>
      <c r="B31" s="158">
        <v>77</v>
      </c>
      <c r="C31" s="136"/>
      <c r="D31" s="139" t="s">
        <v>274</v>
      </c>
      <c r="E31" s="138">
        <v>0</v>
      </c>
      <c r="F31" s="134"/>
      <c r="G31" s="140" t="s">
        <v>275</v>
      </c>
      <c r="H31" s="157">
        <v>1</v>
      </c>
      <c r="I31" s="134"/>
      <c r="J31" s="140" t="s">
        <v>276</v>
      </c>
      <c r="K31" s="138">
        <v>1</v>
      </c>
      <c r="L31" s="134"/>
      <c r="M31" s="140" t="s">
        <v>277</v>
      </c>
      <c r="N31" s="138">
        <v>0</v>
      </c>
      <c r="O31" s="134"/>
      <c r="P31" s="140" t="s">
        <v>278</v>
      </c>
      <c r="Q31" s="138">
        <v>0</v>
      </c>
    </row>
    <row r="32" spans="1:20" ht="18.75" customHeight="1">
      <c r="A32" s="144" t="s">
        <v>279</v>
      </c>
      <c r="B32" s="158">
        <v>0</v>
      </c>
      <c r="C32" s="136"/>
      <c r="D32" s="139" t="s">
        <v>280</v>
      </c>
      <c r="E32" s="138">
        <v>2</v>
      </c>
      <c r="F32" s="134"/>
      <c r="G32" s="140" t="s">
        <v>281</v>
      </c>
      <c r="H32" s="157">
        <v>0</v>
      </c>
      <c r="I32" s="134"/>
      <c r="J32" s="140" t="s">
        <v>282</v>
      </c>
      <c r="K32" s="138">
        <v>5</v>
      </c>
      <c r="L32" s="134"/>
      <c r="M32" s="140" t="s">
        <v>283</v>
      </c>
      <c r="N32" s="138">
        <v>0</v>
      </c>
      <c r="O32" s="134"/>
      <c r="P32" s="140" t="s">
        <v>284</v>
      </c>
      <c r="Q32" s="138">
        <v>1</v>
      </c>
    </row>
    <row r="33" spans="1:19" ht="18.75" customHeight="1">
      <c r="A33" s="144" t="s">
        <v>285</v>
      </c>
      <c r="B33" s="158">
        <v>6</v>
      </c>
      <c r="C33" s="136"/>
      <c r="D33" s="143" t="s">
        <v>286</v>
      </c>
      <c r="E33" s="138">
        <v>250</v>
      </c>
      <c r="F33" s="134"/>
      <c r="G33" s="140" t="s">
        <v>287</v>
      </c>
      <c r="H33" s="157">
        <v>2</v>
      </c>
      <c r="I33" s="134"/>
      <c r="J33" s="140" t="s">
        <v>288</v>
      </c>
      <c r="K33" s="138">
        <v>0</v>
      </c>
      <c r="L33" s="134"/>
      <c r="M33" s="140" t="s">
        <v>289</v>
      </c>
      <c r="N33" s="138">
        <v>1</v>
      </c>
      <c r="O33" s="134"/>
      <c r="P33" s="140" t="s">
        <v>290</v>
      </c>
      <c r="Q33" s="138">
        <v>68</v>
      </c>
    </row>
    <row r="34" spans="1:19" ht="18.75" customHeight="1">
      <c r="A34" s="144" t="s">
        <v>291</v>
      </c>
      <c r="B34" s="158">
        <v>0</v>
      </c>
      <c r="C34" s="136"/>
      <c r="D34" s="143" t="s">
        <v>292</v>
      </c>
      <c r="E34" s="138">
        <v>279</v>
      </c>
      <c r="F34" s="134"/>
      <c r="G34" s="140" t="s">
        <v>293</v>
      </c>
      <c r="H34" s="157">
        <v>0</v>
      </c>
      <c r="I34" s="134"/>
      <c r="J34" s="140" t="s">
        <v>294</v>
      </c>
      <c r="K34" s="138">
        <v>4</v>
      </c>
      <c r="L34" s="134"/>
      <c r="M34" s="140" t="s">
        <v>295</v>
      </c>
      <c r="N34" s="138">
        <v>0</v>
      </c>
      <c r="O34" s="134"/>
      <c r="P34" s="140" t="s">
        <v>296</v>
      </c>
      <c r="Q34" s="138">
        <v>1</v>
      </c>
    </row>
    <row r="35" spans="1:19" ht="18.75" customHeight="1">
      <c r="A35" s="144" t="s">
        <v>297</v>
      </c>
      <c r="B35" s="158">
        <v>0</v>
      </c>
      <c r="C35" s="136"/>
      <c r="D35" s="143" t="s">
        <v>298</v>
      </c>
      <c r="E35" s="138">
        <v>97</v>
      </c>
      <c r="F35" s="134"/>
      <c r="G35" s="140" t="s">
        <v>299</v>
      </c>
      <c r="H35" s="157">
        <v>2</v>
      </c>
      <c r="I35" s="134"/>
      <c r="J35" s="140" t="s">
        <v>300</v>
      </c>
      <c r="K35" s="138">
        <v>0</v>
      </c>
      <c r="L35" s="134"/>
      <c r="M35" s="140" t="s">
        <v>301</v>
      </c>
      <c r="N35" s="138">
        <v>0</v>
      </c>
      <c r="O35" s="134"/>
      <c r="P35" s="140" t="s">
        <v>302</v>
      </c>
      <c r="Q35" s="138">
        <v>0</v>
      </c>
    </row>
    <row r="36" spans="1:19" ht="18.75" customHeight="1">
      <c r="A36" s="144" t="s">
        <v>303</v>
      </c>
      <c r="B36" s="158">
        <v>0</v>
      </c>
      <c r="C36" s="136"/>
      <c r="D36" s="143" t="s">
        <v>304</v>
      </c>
      <c r="E36" s="138">
        <v>0</v>
      </c>
      <c r="F36" s="134"/>
      <c r="G36" s="140" t="s">
        <v>305</v>
      </c>
      <c r="H36" s="157">
        <v>0</v>
      </c>
      <c r="I36" s="134"/>
      <c r="J36" s="140" t="s">
        <v>306</v>
      </c>
      <c r="K36" s="138">
        <v>1</v>
      </c>
      <c r="L36" s="134"/>
      <c r="M36" s="140" t="s">
        <v>307</v>
      </c>
      <c r="N36" s="138">
        <v>0</v>
      </c>
      <c r="O36" s="134"/>
      <c r="P36" s="140" t="s">
        <v>308</v>
      </c>
      <c r="Q36" s="138">
        <v>0</v>
      </c>
    </row>
    <row r="37" spans="1:19" ht="18.75" customHeight="1">
      <c r="A37" s="143" t="s">
        <v>309</v>
      </c>
      <c r="B37" s="158">
        <v>79</v>
      </c>
      <c r="C37" s="136"/>
      <c r="D37" s="143" t="s">
        <v>310</v>
      </c>
      <c r="E37" s="138">
        <v>91</v>
      </c>
      <c r="F37" s="134"/>
      <c r="G37" s="140" t="s">
        <v>311</v>
      </c>
      <c r="H37" s="157">
        <v>0</v>
      </c>
      <c r="I37" s="134"/>
      <c r="J37" s="140" t="s">
        <v>312</v>
      </c>
      <c r="K37" s="138">
        <v>0</v>
      </c>
      <c r="L37" s="134"/>
      <c r="M37" s="140" t="s">
        <v>313</v>
      </c>
      <c r="N37" s="138">
        <v>0</v>
      </c>
      <c r="O37" s="134"/>
      <c r="P37" s="140" t="s">
        <v>314</v>
      </c>
      <c r="Q37" s="138">
        <v>0</v>
      </c>
    </row>
    <row r="38" spans="1:19" ht="18.75" customHeight="1">
      <c r="A38" s="143" t="s">
        <v>315</v>
      </c>
      <c r="B38" s="158">
        <v>65</v>
      </c>
      <c r="C38" s="136"/>
      <c r="D38" s="143" t="s">
        <v>316</v>
      </c>
      <c r="E38" s="138">
        <v>21</v>
      </c>
      <c r="F38" s="134"/>
      <c r="G38" s="140" t="s">
        <v>317</v>
      </c>
      <c r="H38" s="157">
        <v>0</v>
      </c>
      <c r="I38" s="134"/>
      <c r="J38" s="140" t="s">
        <v>318</v>
      </c>
      <c r="K38" s="138">
        <v>0</v>
      </c>
      <c r="L38" s="134"/>
      <c r="M38" s="140" t="s">
        <v>319</v>
      </c>
      <c r="N38" s="138">
        <v>2</v>
      </c>
      <c r="O38" s="134"/>
      <c r="P38" s="140" t="s">
        <v>320</v>
      </c>
      <c r="Q38" s="138">
        <v>1</v>
      </c>
    </row>
    <row r="39" spans="1:19" ht="18.75" customHeight="1">
      <c r="A39" s="143" t="s">
        <v>321</v>
      </c>
      <c r="B39" s="158">
        <v>5</v>
      </c>
      <c r="C39" s="136"/>
      <c r="D39" s="143" t="s">
        <v>322</v>
      </c>
      <c r="E39" s="138">
        <v>305</v>
      </c>
      <c r="F39" s="134"/>
      <c r="G39" s="140" t="s">
        <v>323</v>
      </c>
      <c r="H39" s="157">
        <v>4</v>
      </c>
      <c r="I39" s="134"/>
      <c r="J39" s="140" t="s">
        <v>324</v>
      </c>
      <c r="K39" s="138">
        <v>0</v>
      </c>
      <c r="L39" s="134"/>
      <c r="M39" s="140" t="s">
        <v>325</v>
      </c>
      <c r="N39" s="138">
        <v>0</v>
      </c>
      <c r="O39" s="134"/>
      <c r="P39" s="162" t="s">
        <v>326</v>
      </c>
      <c r="Q39" s="138">
        <v>202</v>
      </c>
    </row>
    <row r="40" spans="1:19" ht="18.75" customHeight="1">
      <c r="A40" s="143" t="s">
        <v>327</v>
      </c>
      <c r="B40" s="158">
        <v>36</v>
      </c>
      <c r="C40" s="136"/>
      <c r="D40" s="143" t="s">
        <v>328</v>
      </c>
      <c r="E40" s="138">
        <v>4</v>
      </c>
      <c r="F40" s="134"/>
      <c r="G40" s="140" t="s">
        <v>329</v>
      </c>
      <c r="H40" s="157">
        <v>4</v>
      </c>
      <c r="I40" s="134"/>
      <c r="J40" s="140" t="s">
        <v>330</v>
      </c>
      <c r="K40" s="138">
        <v>0</v>
      </c>
      <c r="L40" s="134"/>
      <c r="M40" s="145" t="s">
        <v>331</v>
      </c>
      <c r="N40" s="158">
        <v>0</v>
      </c>
      <c r="O40" s="134"/>
      <c r="P40" s="143" t="s">
        <v>332</v>
      </c>
      <c r="Q40" s="138">
        <v>0</v>
      </c>
    </row>
    <row r="41" spans="1:19" ht="18.75" customHeight="1">
      <c r="A41" s="143" t="s">
        <v>333</v>
      </c>
      <c r="B41" s="158">
        <v>0</v>
      </c>
      <c r="C41" s="136"/>
      <c r="D41" s="139" t="s">
        <v>334</v>
      </c>
      <c r="E41" s="138">
        <v>5</v>
      </c>
      <c r="F41" s="134"/>
      <c r="G41" s="140" t="s">
        <v>335</v>
      </c>
      <c r="H41" s="157">
        <v>0</v>
      </c>
      <c r="I41" s="134"/>
      <c r="J41" s="140" t="s">
        <v>336</v>
      </c>
      <c r="K41" s="138">
        <v>0</v>
      </c>
      <c r="L41" s="134"/>
      <c r="M41" s="140" t="s">
        <v>337</v>
      </c>
      <c r="N41" s="138">
        <v>0</v>
      </c>
      <c r="O41" s="134"/>
      <c r="P41" s="143" t="s">
        <v>338</v>
      </c>
      <c r="Q41" s="138">
        <v>0</v>
      </c>
    </row>
    <row r="42" spans="1:19" ht="18.75" customHeight="1">
      <c r="A42" s="143" t="s">
        <v>339</v>
      </c>
      <c r="B42" s="158">
        <v>1</v>
      </c>
      <c r="C42" s="136"/>
      <c r="D42" s="139" t="s">
        <v>340</v>
      </c>
      <c r="E42" s="138">
        <v>420</v>
      </c>
      <c r="F42" s="134"/>
      <c r="G42" s="140" t="s">
        <v>341</v>
      </c>
      <c r="H42" s="157">
        <v>0</v>
      </c>
      <c r="I42" s="134"/>
      <c r="J42" s="140" t="s">
        <v>342</v>
      </c>
      <c r="K42" s="138">
        <v>0</v>
      </c>
      <c r="L42" s="134"/>
      <c r="M42" s="140" t="s">
        <v>343</v>
      </c>
      <c r="N42" s="138">
        <v>0</v>
      </c>
      <c r="O42" s="134"/>
      <c r="P42" s="143" t="s">
        <v>344</v>
      </c>
      <c r="Q42" s="138">
        <v>3</v>
      </c>
    </row>
    <row r="43" spans="1:19" ht="18.75" customHeight="1">
      <c r="A43" s="143" t="s">
        <v>345</v>
      </c>
      <c r="B43" s="158">
        <v>85</v>
      </c>
      <c r="C43" s="136"/>
      <c r="D43" s="139" t="s">
        <v>346</v>
      </c>
      <c r="E43" s="138">
        <v>15</v>
      </c>
      <c r="F43" s="134"/>
      <c r="G43" s="140" t="s">
        <v>347</v>
      </c>
      <c r="H43" s="157">
        <v>0</v>
      </c>
      <c r="I43" s="134"/>
      <c r="J43" s="140" t="s">
        <v>348</v>
      </c>
      <c r="K43" s="138">
        <v>0</v>
      </c>
      <c r="L43" s="134"/>
      <c r="M43" s="140" t="s">
        <v>349</v>
      </c>
      <c r="N43" s="138">
        <v>0</v>
      </c>
      <c r="O43" s="134"/>
      <c r="P43" s="143" t="s">
        <v>350</v>
      </c>
      <c r="Q43" s="138">
        <v>0</v>
      </c>
    </row>
    <row r="44" spans="1:19" ht="21.75" customHeight="1">
      <c r="A44" s="144" t="s">
        <v>351</v>
      </c>
      <c r="B44" s="158">
        <v>38</v>
      </c>
      <c r="C44" s="136"/>
      <c r="D44" s="139" t="s">
        <v>352</v>
      </c>
      <c r="E44" s="138">
        <v>108</v>
      </c>
      <c r="F44" s="134"/>
      <c r="G44" s="140" t="s">
        <v>353</v>
      </c>
      <c r="H44" s="157">
        <v>1</v>
      </c>
      <c r="I44" s="134"/>
      <c r="J44" s="140" t="s">
        <v>354</v>
      </c>
      <c r="K44" s="138">
        <v>2</v>
      </c>
      <c r="L44" s="134"/>
      <c r="M44" s="140" t="s">
        <v>355</v>
      </c>
      <c r="N44" s="138">
        <v>1</v>
      </c>
      <c r="O44" s="134"/>
      <c r="P44" s="143" t="s">
        <v>356</v>
      </c>
      <c r="Q44" s="138">
        <v>0</v>
      </c>
    </row>
    <row r="45" spans="1:19" ht="18.75" customHeight="1">
      <c r="A45" s="143" t="s">
        <v>357</v>
      </c>
      <c r="B45" s="158">
        <v>37</v>
      </c>
      <c r="C45" s="136"/>
      <c r="D45" s="143" t="s">
        <v>358</v>
      </c>
      <c r="E45" s="138">
        <v>828</v>
      </c>
      <c r="F45" s="134"/>
      <c r="G45" s="140" t="s">
        <v>359</v>
      </c>
      <c r="H45" s="157">
        <v>0</v>
      </c>
      <c r="I45" s="134"/>
      <c r="J45" s="140" t="s">
        <v>360</v>
      </c>
      <c r="K45" s="138">
        <v>0</v>
      </c>
      <c r="L45" s="134"/>
      <c r="M45" s="140" t="s">
        <v>361</v>
      </c>
      <c r="N45" s="138">
        <v>0</v>
      </c>
      <c r="O45" s="134"/>
      <c r="P45" s="143" t="s">
        <v>362</v>
      </c>
      <c r="Q45" s="138">
        <v>0</v>
      </c>
    </row>
    <row r="46" spans="1:19" ht="18.75" customHeight="1">
      <c r="A46" s="143" t="s">
        <v>363</v>
      </c>
      <c r="B46" s="158">
        <v>236</v>
      </c>
      <c r="C46" s="136"/>
      <c r="D46" s="147" t="s">
        <v>364</v>
      </c>
      <c r="E46" s="138">
        <v>2182</v>
      </c>
      <c r="F46" s="134"/>
      <c r="G46" s="140" t="s">
        <v>365</v>
      </c>
      <c r="H46" s="157">
        <v>0</v>
      </c>
      <c r="I46" s="134"/>
      <c r="J46" s="140" t="s">
        <v>366</v>
      </c>
      <c r="K46" s="138">
        <v>0</v>
      </c>
      <c r="L46" s="134"/>
      <c r="M46" s="140" t="s">
        <v>367</v>
      </c>
      <c r="N46" s="138">
        <v>0</v>
      </c>
      <c r="O46" s="134"/>
      <c r="P46" s="143" t="s">
        <v>368</v>
      </c>
      <c r="Q46" s="138">
        <v>0</v>
      </c>
      <c r="S46" s="787"/>
    </row>
    <row r="47" spans="1:19" ht="18.75" customHeight="1">
      <c r="A47" s="143" t="s">
        <v>369</v>
      </c>
      <c r="B47" s="158">
        <v>82</v>
      </c>
      <c r="C47" s="136"/>
      <c r="D47" s="139" t="s">
        <v>370</v>
      </c>
      <c r="E47" s="138">
        <v>32</v>
      </c>
      <c r="F47" s="134"/>
      <c r="G47" s="140" t="s">
        <v>371</v>
      </c>
      <c r="H47" s="157">
        <v>0</v>
      </c>
      <c r="I47" s="134"/>
      <c r="J47" s="140" t="s">
        <v>372</v>
      </c>
      <c r="K47" s="138">
        <v>0</v>
      </c>
      <c r="L47" s="134"/>
      <c r="M47" s="140" t="s">
        <v>373</v>
      </c>
      <c r="N47" s="138">
        <v>0</v>
      </c>
      <c r="O47" s="134"/>
      <c r="P47" s="143" t="s">
        <v>374</v>
      </c>
      <c r="Q47" s="138">
        <v>0</v>
      </c>
    </row>
    <row r="48" spans="1:19" ht="18.75" customHeight="1">
      <c r="A48" s="144" t="s">
        <v>375</v>
      </c>
      <c r="B48" s="158">
        <v>91</v>
      </c>
      <c r="C48" s="136"/>
      <c r="D48" s="139" t="s">
        <v>376</v>
      </c>
      <c r="E48" s="138">
        <v>5</v>
      </c>
      <c r="F48" s="134"/>
      <c r="G48" s="140" t="s">
        <v>377</v>
      </c>
      <c r="H48" s="157">
        <v>2</v>
      </c>
      <c r="I48" s="134"/>
      <c r="J48" s="140" t="s">
        <v>378</v>
      </c>
      <c r="K48" s="138">
        <v>0</v>
      </c>
      <c r="L48" s="134"/>
      <c r="M48" s="140" t="s">
        <v>379</v>
      </c>
      <c r="N48" s="138">
        <v>1</v>
      </c>
      <c r="O48" s="134"/>
      <c r="P48" s="146" t="s">
        <v>380</v>
      </c>
      <c r="Q48" s="138">
        <v>0</v>
      </c>
    </row>
    <row r="49" spans="1:17" ht="18.75" customHeight="1">
      <c r="A49" s="144" t="s">
        <v>381</v>
      </c>
      <c r="B49" s="158">
        <v>52</v>
      </c>
      <c r="C49" s="136"/>
      <c r="D49" s="139" t="s">
        <v>382</v>
      </c>
      <c r="E49" s="138">
        <v>0</v>
      </c>
      <c r="F49" s="134"/>
      <c r="G49" s="140" t="s">
        <v>383</v>
      </c>
      <c r="H49" s="157">
        <v>0</v>
      </c>
      <c r="I49" s="134"/>
      <c r="J49" s="140" t="s">
        <v>384</v>
      </c>
      <c r="K49" s="138">
        <v>3</v>
      </c>
      <c r="L49" s="134"/>
      <c r="M49" s="140" t="s">
        <v>385</v>
      </c>
      <c r="N49" s="138">
        <v>0</v>
      </c>
      <c r="O49" s="134"/>
      <c r="P49" s="143" t="s">
        <v>386</v>
      </c>
      <c r="Q49" s="138">
        <v>0</v>
      </c>
    </row>
    <row r="50" spans="1:17" ht="18.75" customHeight="1">
      <c r="A50" s="144" t="s">
        <v>387</v>
      </c>
      <c r="B50" s="158">
        <v>31</v>
      </c>
      <c r="C50" s="136"/>
      <c r="D50" s="139" t="s">
        <v>388</v>
      </c>
      <c r="E50" s="138">
        <v>0</v>
      </c>
      <c r="F50" s="134"/>
      <c r="G50" s="140" t="s">
        <v>389</v>
      </c>
      <c r="H50" s="157">
        <v>0</v>
      </c>
      <c r="I50" s="134"/>
      <c r="J50" s="140" t="s">
        <v>390</v>
      </c>
      <c r="K50" s="138">
        <v>4</v>
      </c>
      <c r="L50" s="134"/>
      <c r="M50" s="140" t="s">
        <v>391</v>
      </c>
      <c r="N50" s="138">
        <v>1</v>
      </c>
      <c r="O50" s="134"/>
      <c r="P50" s="143" t="s">
        <v>392</v>
      </c>
      <c r="Q50" s="138">
        <v>0</v>
      </c>
    </row>
    <row r="51" spans="1:17" ht="18.75" customHeight="1">
      <c r="A51" s="144" t="s">
        <v>393</v>
      </c>
      <c r="B51" s="158">
        <v>17</v>
      </c>
      <c r="C51" s="136"/>
      <c r="D51" s="139" t="s">
        <v>394</v>
      </c>
      <c r="E51" s="138">
        <v>0</v>
      </c>
      <c r="F51" s="134"/>
      <c r="G51" s="140" t="s">
        <v>395</v>
      </c>
      <c r="H51" s="157">
        <v>1</v>
      </c>
      <c r="I51" s="134"/>
      <c r="J51" s="140" t="s">
        <v>396</v>
      </c>
      <c r="K51" s="138">
        <v>7</v>
      </c>
      <c r="L51" s="134"/>
      <c r="M51" s="140" t="s">
        <v>397</v>
      </c>
      <c r="N51" s="138">
        <v>0</v>
      </c>
      <c r="O51" s="134"/>
      <c r="P51" s="143" t="s">
        <v>398</v>
      </c>
      <c r="Q51" s="138">
        <v>1</v>
      </c>
    </row>
    <row r="52" spans="1:17" ht="18.75" customHeight="1">
      <c r="A52" s="143" t="s">
        <v>399</v>
      </c>
      <c r="B52" s="158">
        <v>891</v>
      </c>
      <c r="C52" s="136"/>
      <c r="D52" s="139" t="s">
        <v>400</v>
      </c>
      <c r="E52" s="138">
        <v>0</v>
      </c>
      <c r="F52" s="134"/>
      <c r="G52" s="140" t="s">
        <v>401</v>
      </c>
      <c r="H52" s="157">
        <v>0</v>
      </c>
      <c r="I52" s="134"/>
      <c r="J52" s="140" t="s">
        <v>402</v>
      </c>
      <c r="K52" s="138">
        <v>2</v>
      </c>
      <c r="L52" s="134"/>
      <c r="M52" s="140" t="s">
        <v>403</v>
      </c>
      <c r="N52" s="138">
        <v>1</v>
      </c>
      <c r="O52" s="134"/>
      <c r="P52" s="143" t="s">
        <v>404</v>
      </c>
      <c r="Q52" s="138">
        <v>0</v>
      </c>
    </row>
    <row r="53" spans="1:17" ht="18.75" customHeight="1">
      <c r="A53" s="143" t="s">
        <v>405</v>
      </c>
      <c r="B53" s="158">
        <v>431</v>
      </c>
      <c r="C53" s="136"/>
      <c r="D53" s="139" t="s">
        <v>406</v>
      </c>
      <c r="E53" s="138">
        <v>0</v>
      </c>
      <c r="F53" s="134"/>
      <c r="G53" s="140" t="s">
        <v>407</v>
      </c>
      <c r="H53" s="157">
        <v>16</v>
      </c>
      <c r="I53" s="134"/>
      <c r="J53" s="140" t="s">
        <v>408</v>
      </c>
      <c r="K53" s="138">
        <v>4</v>
      </c>
      <c r="L53" s="134"/>
      <c r="M53" s="140" t="s">
        <v>409</v>
      </c>
      <c r="N53" s="138">
        <v>5</v>
      </c>
      <c r="O53" s="134"/>
      <c r="P53" s="146" t="s">
        <v>410</v>
      </c>
      <c r="Q53" s="138">
        <v>0</v>
      </c>
    </row>
    <row r="54" spans="1:17" ht="18.75" customHeight="1">
      <c r="A54" s="143" t="s">
        <v>411</v>
      </c>
      <c r="B54" s="158">
        <v>467</v>
      </c>
      <c r="C54" s="136"/>
      <c r="D54" s="139" t="s">
        <v>412</v>
      </c>
      <c r="E54" s="138">
        <v>0</v>
      </c>
      <c r="F54" s="134"/>
      <c r="G54" s="140" t="s">
        <v>413</v>
      </c>
      <c r="H54" s="157">
        <v>3</v>
      </c>
      <c r="I54" s="134"/>
      <c r="J54" s="140" t="s">
        <v>414</v>
      </c>
      <c r="K54" s="138">
        <v>3</v>
      </c>
      <c r="L54" s="134"/>
      <c r="M54" s="140" t="s">
        <v>415</v>
      </c>
      <c r="N54" s="138">
        <v>0</v>
      </c>
      <c r="O54" s="134"/>
      <c r="P54" s="143" t="s">
        <v>416</v>
      </c>
      <c r="Q54" s="138">
        <v>0</v>
      </c>
    </row>
    <row r="55" spans="1:17" ht="18.75" customHeight="1">
      <c r="A55" s="143" t="s">
        <v>417</v>
      </c>
      <c r="B55" s="158">
        <v>141</v>
      </c>
      <c r="C55" s="136"/>
      <c r="D55" s="144" t="s">
        <v>418</v>
      </c>
      <c r="E55" s="138">
        <v>3</v>
      </c>
      <c r="F55" s="134"/>
      <c r="G55" s="140" t="s">
        <v>419</v>
      </c>
      <c r="H55" s="157">
        <v>1</v>
      </c>
      <c r="I55" s="134"/>
      <c r="J55" s="140" t="s">
        <v>420</v>
      </c>
      <c r="K55" s="138">
        <v>1</v>
      </c>
      <c r="L55" s="134"/>
      <c r="M55" s="140" t="s">
        <v>421</v>
      </c>
      <c r="N55" s="138">
        <v>0</v>
      </c>
      <c r="O55" s="134"/>
      <c r="P55" s="143" t="s">
        <v>422</v>
      </c>
      <c r="Q55" s="138">
        <v>0</v>
      </c>
    </row>
    <row r="56" spans="1:17" ht="18.75" customHeight="1">
      <c r="A56" s="144" t="s">
        <v>423</v>
      </c>
      <c r="B56" s="158">
        <v>254</v>
      </c>
      <c r="C56" s="136"/>
      <c r="D56" s="144" t="s">
        <v>424</v>
      </c>
      <c r="E56" s="138">
        <v>13</v>
      </c>
      <c r="F56" s="134"/>
      <c r="G56" s="140" t="s">
        <v>425</v>
      </c>
      <c r="H56" s="157">
        <v>0</v>
      </c>
      <c r="I56" s="134"/>
      <c r="J56" s="140" t="s">
        <v>426</v>
      </c>
      <c r="K56" s="138">
        <v>11</v>
      </c>
      <c r="L56" s="134"/>
      <c r="M56" s="140" t="s">
        <v>427</v>
      </c>
      <c r="N56" s="138">
        <v>0</v>
      </c>
      <c r="O56" s="134"/>
      <c r="P56" s="143" t="s">
        <v>428</v>
      </c>
      <c r="Q56" s="138">
        <v>0</v>
      </c>
    </row>
    <row r="57" spans="1:17" ht="18.75" customHeight="1" thickBot="1">
      <c r="A57" s="163" t="s">
        <v>429</v>
      </c>
      <c r="B57" s="164">
        <v>49</v>
      </c>
      <c r="C57" s="136"/>
      <c r="D57" s="165" t="s">
        <v>430</v>
      </c>
      <c r="E57" s="164">
        <v>5</v>
      </c>
      <c r="F57" s="134"/>
      <c r="G57" s="166" t="s">
        <v>431</v>
      </c>
      <c r="H57" s="164">
        <v>61</v>
      </c>
      <c r="I57" s="134"/>
      <c r="J57" s="166" t="s">
        <v>432</v>
      </c>
      <c r="K57" s="164">
        <v>4</v>
      </c>
      <c r="L57" s="134"/>
      <c r="M57" s="166" t="s">
        <v>433</v>
      </c>
      <c r="N57" s="164">
        <v>3</v>
      </c>
      <c r="O57" s="134"/>
      <c r="P57" s="167" t="s">
        <v>434</v>
      </c>
      <c r="Q57" s="164">
        <v>0</v>
      </c>
    </row>
    <row r="58" spans="1:17" ht="18.75" customHeight="1">
      <c r="A58" s="937" t="s">
        <v>435</v>
      </c>
      <c r="B58" s="937"/>
      <c r="C58" s="937"/>
      <c r="D58" s="937"/>
      <c r="P58" s="134"/>
      <c r="Q58" s="134"/>
    </row>
    <row r="59" spans="1:17" ht="15.75" customHeight="1">
      <c r="A59" s="134"/>
      <c r="B59" s="134"/>
      <c r="C59" s="136"/>
      <c r="D59" s="134"/>
    </row>
    <row r="60" spans="1:17" ht="15.75" customHeight="1">
      <c r="C60" s="788"/>
    </row>
    <row r="61" spans="1:17" ht="15.75" customHeight="1">
      <c r="C61" s="788"/>
    </row>
    <row r="62" spans="1:17" ht="15.75" customHeight="1">
      <c r="C62" s="788"/>
    </row>
    <row r="63" spans="1:17" ht="15.75" customHeight="1">
      <c r="C63" s="788"/>
    </row>
    <row r="64" spans="1:17" ht="15.75" customHeight="1">
      <c r="C64" s="788"/>
    </row>
    <row r="65" spans="3:3" ht="15.75" customHeight="1">
      <c r="C65" s="788"/>
    </row>
    <row r="66" spans="3:3" ht="15.75" customHeight="1">
      <c r="C66" s="788"/>
    </row>
    <row r="67" spans="3:3" ht="15.75" customHeight="1">
      <c r="C67" s="788"/>
    </row>
    <row r="68" spans="3:3" ht="15.75" customHeight="1">
      <c r="C68" s="788"/>
    </row>
    <row r="69" spans="3:3" ht="15.75" customHeight="1">
      <c r="C69" s="788"/>
    </row>
    <row r="70" spans="3:3" ht="15.75" customHeight="1">
      <c r="C70" s="788"/>
    </row>
    <row r="71" spans="3:3" ht="15.75" customHeight="1">
      <c r="C71" s="788"/>
    </row>
    <row r="72" spans="3:3" ht="15.75" customHeight="1">
      <c r="C72" s="788"/>
    </row>
    <row r="73" spans="3:3" ht="15.75" customHeight="1">
      <c r="C73" s="788"/>
    </row>
    <row r="74" spans="3:3" ht="15.75" customHeight="1">
      <c r="C74" s="788"/>
    </row>
    <row r="75" spans="3:3" ht="15.75" customHeight="1">
      <c r="C75" s="788"/>
    </row>
    <row r="76" spans="3:3" ht="15.75" customHeight="1">
      <c r="C76" s="788"/>
    </row>
    <row r="77" spans="3:3" ht="15.75" customHeight="1">
      <c r="C77" s="788"/>
    </row>
    <row r="78" spans="3:3" ht="15.75" customHeight="1">
      <c r="C78" s="788"/>
    </row>
    <row r="79" spans="3:3" ht="15.75" customHeight="1">
      <c r="C79" s="788"/>
    </row>
    <row r="80" spans="3:3" ht="15.75" customHeight="1">
      <c r="C80" s="788"/>
    </row>
    <row r="81" spans="3:3" ht="15.75" customHeight="1">
      <c r="C81" s="788"/>
    </row>
    <row r="82" spans="3:3" ht="15.75" customHeight="1">
      <c r="C82" s="788"/>
    </row>
    <row r="83" spans="3:3" ht="15.75" customHeight="1">
      <c r="C83" s="788"/>
    </row>
    <row r="84" spans="3:3" ht="15.75" customHeight="1">
      <c r="C84" s="788"/>
    </row>
    <row r="85" spans="3:3" ht="15.75" customHeight="1">
      <c r="C85" s="788"/>
    </row>
    <row r="86" spans="3:3" ht="15.75" customHeight="1">
      <c r="C86" s="788"/>
    </row>
    <row r="87" spans="3:3" ht="15.75" customHeight="1">
      <c r="C87" s="788"/>
    </row>
    <row r="88" spans="3:3" ht="15.75" customHeight="1">
      <c r="C88" s="788"/>
    </row>
    <row r="89" spans="3:3" ht="15.75" customHeight="1">
      <c r="C89" s="788"/>
    </row>
    <row r="90" spans="3:3" ht="15.75" customHeight="1">
      <c r="C90" s="788"/>
    </row>
    <row r="91" spans="3:3" ht="15.75" customHeight="1">
      <c r="C91" s="788"/>
    </row>
    <row r="92" spans="3:3" ht="15.75" customHeight="1">
      <c r="C92" s="788"/>
    </row>
    <row r="93" spans="3:3" ht="15.75" customHeight="1">
      <c r="C93" s="788"/>
    </row>
    <row r="94" spans="3:3" ht="15.75" customHeight="1">
      <c r="C94" s="788"/>
    </row>
    <row r="95" spans="3:3" ht="15.75" customHeight="1">
      <c r="C95" s="788"/>
    </row>
    <row r="96" spans="3:3" ht="15.75" customHeight="1">
      <c r="C96" s="788"/>
    </row>
    <row r="97" spans="3:3" ht="15.75" customHeight="1">
      <c r="C97" s="788"/>
    </row>
    <row r="98" spans="3:3" ht="15.75" customHeight="1">
      <c r="C98" s="788"/>
    </row>
    <row r="99" spans="3:3" ht="15.75" customHeight="1">
      <c r="C99" s="788"/>
    </row>
    <row r="100" spans="3:3" ht="15.75" customHeight="1">
      <c r="C100" s="788"/>
    </row>
    <row r="101" spans="3:3" ht="15.75" customHeight="1">
      <c r="C101" s="788"/>
    </row>
    <row r="102" spans="3:3" ht="15.75" customHeight="1">
      <c r="C102" s="788"/>
    </row>
    <row r="103" spans="3:3" ht="15.75" customHeight="1">
      <c r="C103" s="788"/>
    </row>
    <row r="104" spans="3:3" ht="15.75" customHeight="1">
      <c r="C104" s="788"/>
    </row>
    <row r="105" spans="3:3" ht="15.75" customHeight="1">
      <c r="C105" s="788"/>
    </row>
    <row r="106" spans="3:3" ht="15.75" customHeight="1">
      <c r="C106" s="788"/>
    </row>
    <row r="107" spans="3:3" ht="15.75" customHeight="1">
      <c r="C107" s="788"/>
    </row>
    <row r="108" spans="3:3" ht="15.75" customHeight="1">
      <c r="C108" s="788"/>
    </row>
    <row r="109" spans="3:3" ht="15.75" customHeight="1">
      <c r="C109" s="788"/>
    </row>
    <row r="110" spans="3:3" ht="15.75" customHeight="1">
      <c r="C110" s="788"/>
    </row>
    <row r="111" spans="3:3" ht="15.75" customHeight="1">
      <c r="C111" s="788"/>
    </row>
    <row r="112" spans="3:3" ht="15.75" customHeight="1">
      <c r="C112" s="788"/>
    </row>
    <row r="113" spans="3:3" ht="15.75" customHeight="1">
      <c r="C113" s="788"/>
    </row>
    <row r="114" spans="3:3" ht="15.75" customHeight="1">
      <c r="C114" s="788"/>
    </row>
    <row r="115" spans="3:3" ht="15.75" customHeight="1">
      <c r="C115" s="788"/>
    </row>
    <row r="116" spans="3:3" ht="15.75" customHeight="1">
      <c r="C116" s="788"/>
    </row>
    <row r="117" spans="3:3" ht="15.75" customHeight="1">
      <c r="C117" s="788"/>
    </row>
    <row r="118" spans="3:3" ht="15.75" customHeight="1">
      <c r="C118" s="788"/>
    </row>
    <row r="119" spans="3:3" ht="15.75" customHeight="1">
      <c r="C119" s="788"/>
    </row>
    <row r="120" spans="3:3" ht="15.75" customHeight="1">
      <c r="C120" s="788"/>
    </row>
    <row r="121" spans="3:3" ht="15.75" customHeight="1">
      <c r="C121" s="788"/>
    </row>
    <row r="122" spans="3:3" ht="15.75" customHeight="1">
      <c r="C122" s="788"/>
    </row>
    <row r="123" spans="3:3" ht="15.75" customHeight="1">
      <c r="C123" s="788"/>
    </row>
    <row r="124" spans="3:3" ht="15.75" customHeight="1">
      <c r="C124" s="788"/>
    </row>
    <row r="125" spans="3:3" ht="15.75" customHeight="1">
      <c r="C125" s="788"/>
    </row>
    <row r="126" spans="3:3" ht="15.75" customHeight="1">
      <c r="C126" s="788"/>
    </row>
    <row r="127" spans="3:3" ht="15.75" customHeight="1">
      <c r="C127" s="788"/>
    </row>
    <row r="128" spans="3:3" ht="15.75" customHeight="1">
      <c r="C128" s="788"/>
    </row>
    <row r="129" spans="3:3" ht="15.75" customHeight="1">
      <c r="C129" s="788"/>
    </row>
    <row r="130" spans="3:3" ht="15.75" customHeight="1">
      <c r="C130" s="788"/>
    </row>
    <row r="131" spans="3:3" ht="15.75" customHeight="1">
      <c r="C131" s="788"/>
    </row>
    <row r="132" spans="3:3" ht="15.75" customHeight="1">
      <c r="C132" s="788"/>
    </row>
    <row r="133" spans="3:3" ht="15.75" customHeight="1">
      <c r="C133" s="788"/>
    </row>
    <row r="134" spans="3:3" ht="15.75" customHeight="1">
      <c r="C134" s="788"/>
    </row>
    <row r="135" spans="3:3" ht="15.75" customHeight="1">
      <c r="C135" s="788"/>
    </row>
    <row r="136" spans="3:3" ht="15.75" customHeight="1">
      <c r="C136" s="788"/>
    </row>
    <row r="137" spans="3:3" ht="15.75" customHeight="1">
      <c r="C137" s="788"/>
    </row>
    <row r="138" spans="3:3" ht="15.75" customHeight="1">
      <c r="C138" s="788"/>
    </row>
    <row r="139" spans="3:3" ht="15.75" customHeight="1">
      <c r="C139" s="788"/>
    </row>
    <row r="140" spans="3:3" ht="15.75" customHeight="1">
      <c r="C140" s="788"/>
    </row>
    <row r="141" spans="3:3" ht="15.75" customHeight="1">
      <c r="C141" s="788"/>
    </row>
    <row r="142" spans="3:3" ht="15.75" customHeight="1">
      <c r="C142" s="788"/>
    </row>
    <row r="143" spans="3:3" ht="15.75" customHeight="1">
      <c r="C143" s="788"/>
    </row>
    <row r="144" spans="3:3" ht="15.75" customHeight="1">
      <c r="C144" s="788"/>
    </row>
    <row r="145" spans="3:3" ht="15.75" customHeight="1">
      <c r="C145" s="788"/>
    </row>
    <row r="146" spans="3:3" ht="15.75" customHeight="1">
      <c r="C146" s="788"/>
    </row>
    <row r="147" spans="3:3" ht="15.75" customHeight="1">
      <c r="C147" s="788"/>
    </row>
    <row r="148" spans="3:3" ht="15.75" customHeight="1">
      <c r="C148" s="788"/>
    </row>
    <row r="149" spans="3:3" ht="15.75" customHeight="1">
      <c r="C149" s="788"/>
    </row>
    <row r="150" spans="3:3" ht="15.75" customHeight="1">
      <c r="C150" s="788"/>
    </row>
    <row r="151" spans="3:3" ht="17.25" customHeight="1">
      <c r="C151" s="788"/>
    </row>
    <row r="152" spans="3:3" ht="17.25" customHeight="1">
      <c r="C152" s="788"/>
    </row>
    <row r="153" spans="3:3" ht="17.25" customHeight="1">
      <c r="C153" s="788"/>
    </row>
    <row r="154" spans="3:3" ht="17.25" customHeight="1">
      <c r="C154" s="788"/>
    </row>
    <row r="155" spans="3:3" ht="17.25" customHeight="1">
      <c r="C155" s="788"/>
    </row>
    <row r="156" spans="3:3" ht="17.25" customHeight="1">
      <c r="C156" s="788"/>
    </row>
    <row r="157" spans="3:3" ht="17.25" customHeight="1">
      <c r="C157" s="788"/>
    </row>
    <row r="158" spans="3:3" ht="17.25" customHeight="1">
      <c r="C158" s="788"/>
    </row>
    <row r="159" spans="3:3" ht="17.25" customHeight="1">
      <c r="C159" s="788"/>
    </row>
    <row r="160" spans="3:3" ht="17.25" customHeight="1">
      <c r="C160" s="788"/>
    </row>
    <row r="161" spans="3:3" ht="17.25" customHeight="1">
      <c r="C161" s="788"/>
    </row>
    <row r="162" spans="3:3" ht="17.25" customHeight="1">
      <c r="C162" s="788"/>
    </row>
    <row r="163" spans="3:3" ht="17.25" customHeight="1">
      <c r="C163" s="788"/>
    </row>
    <row r="164" spans="3:3" ht="17.25" customHeight="1">
      <c r="C164" s="788"/>
    </row>
    <row r="165" spans="3:3" ht="17.25" customHeight="1">
      <c r="C165" s="788"/>
    </row>
    <row r="166" spans="3:3" ht="17.25" customHeight="1">
      <c r="C166" s="788"/>
    </row>
    <row r="167" spans="3:3" ht="17.25" customHeight="1">
      <c r="C167" s="788"/>
    </row>
    <row r="168" spans="3:3" ht="17.25" customHeight="1">
      <c r="C168" s="788"/>
    </row>
    <row r="169" spans="3:3" ht="17.25" customHeight="1">
      <c r="C169" s="788"/>
    </row>
    <row r="170" spans="3:3" ht="17.25" customHeight="1">
      <c r="C170" s="788"/>
    </row>
    <row r="171" spans="3:3" ht="17.25" customHeight="1">
      <c r="C171" s="788"/>
    </row>
    <row r="172" spans="3:3" ht="17.25" customHeight="1">
      <c r="C172" s="788"/>
    </row>
    <row r="173" spans="3:3" ht="17.25" customHeight="1">
      <c r="C173" s="788"/>
    </row>
    <row r="174" spans="3:3" ht="17.25" customHeight="1">
      <c r="C174" s="788"/>
    </row>
    <row r="175" spans="3:3" ht="17.25" customHeight="1">
      <c r="C175" s="788"/>
    </row>
    <row r="176" spans="3:3" ht="17.25" customHeight="1">
      <c r="C176" s="788"/>
    </row>
    <row r="177" spans="3:3" ht="17.25" customHeight="1">
      <c r="C177" s="788"/>
    </row>
    <row r="178" spans="3:3" ht="17.25" customHeight="1">
      <c r="C178" s="788"/>
    </row>
    <row r="179" spans="3:3" ht="17.25" customHeight="1">
      <c r="C179" s="788"/>
    </row>
    <row r="180" spans="3:3" ht="17.25" customHeight="1">
      <c r="C180" s="788"/>
    </row>
    <row r="181" spans="3:3" ht="17.25" customHeight="1">
      <c r="C181" s="788"/>
    </row>
    <row r="182" spans="3:3" ht="17.25" customHeight="1">
      <c r="C182" s="788"/>
    </row>
    <row r="183" spans="3:3" ht="17.25" customHeight="1">
      <c r="C183" s="788"/>
    </row>
    <row r="184" spans="3:3" ht="17.25" customHeight="1">
      <c r="C184" s="788"/>
    </row>
    <row r="185" spans="3:3" ht="17.25" customHeight="1">
      <c r="C185" s="788"/>
    </row>
    <row r="186" spans="3:3" ht="17.25" customHeight="1">
      <c r="C186" s="788"/>
    </row>
    <row r="187" spans="3:3" ht="17.25" customHeight="1">
      <c r="C187" s="788"/>
    </row>
    <row r="188" spans="3:3" ht="17.25" customHeight="1">
      <c r="C188" s="788"/>
    </row>
    <row r="189" spans="3:3" ht="17.25" customHeight="1">
      <c r="C189" s="788"/>
    </row>
    <row r="190" spans="3:3" ht="17.25" customHeight="1">
      <c r="C190" s="788"/>
    </row>
    <row r="191" spans="3:3" ht="17.25" customHeight="1">
      <c r="C191" s="788"/>
    </row>
    <row r="192" spans="3:3" ht="17.25" customHeight="1">
      <c r="C192" s="788"/>
    </row>
    <row r="193" spans="3:17" ht="17.25" customHeight="1">
      <c r="C193" s="788"/>
    </row>
    <row r="194" spans="3:17" ht="17.25" customHeight="1">
      <c r="C194" s="788"/>
    </row>
    <row r="195" spans="3:17" ht="17.25" customHeight="1">
      <c r="C195" s="788"/>
    </row>
    <row r="196" spans="3:17" ht="17.25" customHeight="1">
      <c r="C196" s="788"/>
    </row>
    <row r="197" spans="3:17" ht="17.25" customHeight="1">
      <c r="C197" s="788"/>
    </row>
    <row r="198" spans="3:17" ht="17.25" customHeight="1">
      <c r="C198" s="788"/>
    </row>
    <row r="199" spans="3:17" ht="17.25" customHeight="1">
      <c r="C199" s="788"/>
    </row>
    <row r="200" spans="3:17" ht="17.25" customHeight="1">
      <c r="C200" s="788"/>
    </row>
    <row r="201" spans="3:17" ht="17.25" customHeight="1">
      <c r="C201" s="788"/>
    </row>
    <row r="202" spans="3:17" ht="17.25" customHeight="1">
      <c r="C202" s="788"/>
    </row>
    <row r="203" spans="3:17" ht="17.25" customHeight="1">
      <c r="C203" s="788"/>
    </row>
    <row r="204" spans="3:17" ht="17.25" customHeight="1">
      <c r="C204" s="788"/>
    </row>
    <row r="205" spans="3:17" ht="17.25" customHeight="1">
      <c r="C205" s="788"/>
    </row>
    <row r="206" spans="3:17" s="787" customFormat="1" ht="9.9499999999999993" customHeight="1">
      <c r="C206" s="788"/>
      <c r="P206" s="783"/>
      <c r="Q206" s="783"/>
    </row>
    <row r="207" spans="3:17" ht="18.75" customHeight="1">
      <c r="C207" s="788"/>
    </row>
    <row r="208" spans="3:17" ht="27.95" customHeight="1">
      <c r="C208" s="788"/>
      <c r="P208" s="787"/>
      <c r="Q208" s="787"/>
    </row>
    <row r="209" spans="3:17" ht="18.75" customHeight="1">
      <c r="C209" s="788"/>
    </row>
    <row r="210" spans="3:17" ht="18.75" customHeight="1">
      <c r="C210" s="788"/>
    </row>
    <row r="211" spans="3:17" ht="18.75" customHeight="1">
      <c r="C211" s="788"/>
    </row>
    <row r="212" spans="3:17" ht="9.9499999999999993" customHeight="1"/>
    <row r="213" spans="3:17" ht="18.75" customHeight="1"/>
    <row r="214" spans="3:17" ht="15" customHeight="1"/>
    <row r="215" spans="3:17" s="789" customFormat="1" ht="15" customHeight="1">
      <c r="P215" s="783"/>
      <c r="Q215" s="783"/>
    </row>
    <row r="216" spans="3:17" s="789" customFormat="1" ht="15" customHeight="1">
      <c r="P216" s="783"/>
      <c r="Q216" s="783"/>
    </row>
    <row r="217" spans="3:17" s="789" customFormat="1" ht="15" customHeight="1"/>
    <row r="218" spans="3:17" s="789" customFormat="1" ht="15" customHeight="1"/>
    <row r="219" spans="3:17" s="789" customFormat="1" ht="15" customHeight="1"/>
    <row r="220" spans="3:17" s="789" customFormat="1" ht="15" customHeight="1"/>
    <row r="221" spans="3:17" ht="15" customHeight="1">
      <c r="P221" s="789"/>
      <c r="Q221" s="789"/>
    </row>
    <row r="222" spans="3:17" ht="15" customHeight="1">
      <c r="P222" s="789"/>
      <c r="Q222" s="789"/>
    </row>
  </sheetData>
  <mergeCells count="6">
    <mergeCell ref="A58:D58"/>
    <mergeCell ref="A1:D1"/>
    <mergeCell ref="D2:E2"/>
    <mergeCell ref="S2:T2"/>
    <mergeCell ref="S19:S20"/>
    <mergeCell ref="T19:T20"/>
  </mergeCells>
  <phoneticPr fontId="3"/>
  <printOptions horizontalCentered="1"/>
  <pageMargins left="0.39370078740157483" right="0" top="0.39370078740157483" bottom="0.39370078740157483" header="0.51181102362204722" footer="0.51181102362204722"/>
  <pageSetup paperSize="9" scale="69" fitToWidth="0" orientation="portrait" r:id="rId1"/>
  <headerFooter alignWithMargins="0"/>
  <colBreaks count="3" manualBreakCount="3">
    <brk id="6" max="1048575" man="1"/>
    <brk id="12" max="1048575" man="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
  <dimension ref="B1:N42"/>
  <sheetViews>
    <sheetView showGridLines="0" zoomScaleNormal="100" zoomScaleSheetLayoutView="100" workbookViewId="0"/>
  </sheetViews>
  <sheetFormatPr defaultColWidth="10.625" defaultRowHeight="21.95" customHeight="1"/>
  <cols>
    <col min="1" max="1" width="2.625" style="2" customWidth="1"/>
    <col min="2" max="2" width="3.625" style="2" customWidth="1"/>
    <col min="3" max="3" width="14.375" style="2" customWidth="1"/>
    <col min="4" max="4" width="10.625" style="2" bestFit="1" customWidth="1"/>
    <col min="5" max="14" width="7.75" style="2" customWidth="1"/>
    <col min="15" max="15" width="2.625" style="2" customWidth="1"/>
    <col min="16" max="16384" width="10.625" style="2"/>
  </cols>
  <sheetData>
    <row r="1" spans="2:14" ht="18" customHeight="1">
      <c r="B1" s="1" t="s">
        <v>436</v>
      </c>
    </row>
    <row r="2" spans="2:14" ht="18" customHeight="1" thickBot="1">
      <c r="C2" s="3"/>
      <c r="D2" s="38"/>
      <c r="E2" s="3"/>
      <c r="F2" s="38"/>
      <c r="G2" s="38"/>
      <c r="H2" s="38"/>
      <c r="I2" s="38"/>
      <c r="J2" s="38"/>
      <c r="K2" s="842" t="s">
        <v>1</v>
      </c>
      <c r="L2" s="842"/>
      <c r="M2" s="842"/>
      <c r="N2" s="12"/>
    </row>
    <row r="3" spans="2:14" ht="24" customHeight="1">
      <c r="B3" s="5"/>
      <c r="C3" s="6"/>
      <c r="D3" s="843" t="s">
        <v>437</v>
      </c>
      <c r="E3" s="944" t="s">
        <v>438</v>
      </c>
      <c r="F3" s="945"/>
      <c r="G3" s="945"/>
      <c r="H3" s="945"/>
      <c r="I3" s="945"/>
      <c r="J3" s="945"/>
      <c r="K3" s="899" t="s">
        <v>439</v>
      </c>
      <c r="L3" s="902" t="s">
        <v>440</v>
      </c>
      <c r="M3" s="948"/>
    </row>
    <row r="4" spans="2:14" ht="24" customHeight="1">
      <c r="B4" s="39"/>
      <c r="C4" s="40"/>
      <c r="D4" s="943"/>
      <c r="E4" s="951" t="s">
        <v>441</v>
      </c>
      <c r="F4" s="952"/>
      <c r="G4" s="953" t="s">
        <v>442</v>
      </c>
      <c r="H4" s="952"/>
      <c r="I4" s="953" t="s">
        <v>443</v>
      </c>
      <c r="J4" s="954"/>
      <c r="K4" s="946"/>
      <c r="L4" s="949"/>
      <c r="M4" s="950"/>
    </row>
    <row r="5" spans="2:14" ht="24" customHeight="1">
      <c r="B5" s="7"/>
      <c r="C5" s="8"/>
      <c r="D5" s="887"/>
      <c r="E5" s="168" t="s">
        <v>444</v>
      </c>
      <c r="F5" s="168" t="s">
        <v>445</v>
      </c>
      <c r="G5" s="168" t="s">
        <v>444</v>
      </c>
      <c r="H5" s="168" t="s">
        <v>445</v>
      </c>
      <c r="I5" s="168" t="s">
        <v>444</v>
      </c>
      <c r="J5" s="169" t="s">
        <v>445</v>
      </c>
      <c r="K5" s="947"/>
      <c r="L5" s="170" t="s">
        <v>446</v>
      </c>
      <c r="M5" s="171" t="s">
        <v>445</v>
      </c>
    </row>
    <row r="6" spans="2:14" ht="24" customHeight="1">
      <c r="B6" s="960" t="s">
        <v>56</v>
      </c>
      <c r="C6" s="961"/>
      <c r="D6" s="172">
        <f>SUM(D7:D8)</f>
        <v>1297</v>
      </c>
      <c r="E6" s="173">
        <f t="shared" ref="E6:J6" si="0">SUM(E7:E8)</f>
        <v>1225</v>
      </c>
      <c r="F6" s="173">
        <f t="shared" si="0"/>
        <v>1562</v>
      </c>
      <c r="G6" s="173">
        <f t="shared" si="0"/>
        <v>2</v>
      </c>
      <c r="H6" s="173">
        <f>SUM(H7:H8)</f>
        <v>3</v>
      </c>
      <c r="I6" s="173">
        <f t="shared" si="0"/>
        <v>185</v>
      </c>
      <c r="J6" s="172">
        <f t="shared" si="0"/>
        <v>389</v>
      </c>
      <c r="K6" s="174">
        <f>SUM(K7:K8)</f>
        <v>458</v>
      </c>
      <c r="L6" s="175">
        <f>SUM(L7:L8)</f>
        <v>13</v>
      </c>
      <c r="M6" s="176">
        <f>SUM(M7:M8)</f>
        <v>75</v>
      </c>
    </row>
    <row r="7" spans="2:14" ht="24" customHeight="1">
      <c r="B7" s="51"/>
      <c r="C7" s="177" t="s">
        <v>57</v>
      </c>
      <c r="D7" s="173">
        <f>D9+D11+D13+D15+D17</f>
        <v>1242</v>
      </c>
      <c r="E7" s="173">
        <f>E9+E11+E13+E15+E17</f>
        <v>1177</v>
      </c>
      <c r="F7" s="173">
        <f t="shared" ref="F7:M8" si="1">F9+F11+F13+F15+F17</f>
        <v>1417</v>
      </c>
      <c r="G7" s="173">
        <f t="shared" si="1"/>
        <v>0</v>
      </c>
      <c r="H7" s="173">
        <f t="shared" si="1"/>
        <v>0</v>
      </c>
      <c r="I7" s="173">
        <f t="shared" si="1"/>
        <v>144</v>
      </c>
      <c r="J7" s="173">
        <f t="shared" si="1"/>
        <v>279</v>
      </c>
      <c r="K7" s="178">
        <f>K9+K11+K13+K15+K17</f>
        <v>379</v>
      </c>
      <c r="L7" s="179">
        <f>L9+L11+L13+L15+L17</f>
        <v>7</v>
      </c>
      <c r="M7" s="180">
        <f t="shared" si="1"/>
        <v>42</v>
      </c>
    </row>
    <row r="8" spans="2:14" ht="24" customHeight="1">
      <c r="B8" s="51"/>
      <c r="C8" s="181" t="s">
        <v>58</v>
      </c>
      <c r="D8" s="173">
        <f>D10+D12+D14+D16+D18</f>
        <v>55</v>
      </c>
      <c r="E8" s="173">
        <f>E10+E12+E14+E16+E18</f>
        <v>48</v>
      </c>
      <c r="F8" s="173">
        <f t="shared" si="1"/>
        <v>145</v>
      </c>
      <c r="G8" s="173">
        <f t="shared" si="1"/>
        <v>2</v>
      </c>
      <c r="H8" s="173">
        <f t="shared" si="1"/>
        <v>3</v>
      </c>
      <c r="I8" s="173">
        <f t="shared" si="1"/>
        <v>41</v>
      </c>
      <c r="J8" s="173">
        <f t="shared" si="1"/>
        <v>110</v>
      </c>
      <c r="K8" s="178">
        <f t="shared" si="1"/>
        <v>79</v>
      </c>
      <c r="L8" s="179">
        <f t="shared" si="1"/>
        <v>6</v>
      </c>
      <c r="M8" s="180">
        <f t="shared" si="1"/>
        <v>33</v>
      </c>
    </row>
    <row r="9" spans="2:14" ht="24" customHeight="1">
      <c r="B9" s="925" t="s">
        <v>59</v>
      </c>
      <c r="C9" s="52" t="s">
        <v>57</v>
      </c>
      <c r="D9" s="173">
        <v>56</v>
      </c>
      <c r="E9" s="173">
        <v>34</v>
      </c>
      <c r="F9" s="173">
        <v>121</v>
      </c>
      <c r="G9" s="173">
        <v>0</v>
      </c>
      <c r="H9" s="173">
        <v>0</v>
      </c>
      <c r="I9" s="173">
        <v>56</v>
      </c>
      <c r="J9" s="173">
        <v>75</v>
      </c>
      <c r="K9" s="178">
        <v>103</v>
      </c>
      <c r="L9" s="182">
        <v>1</v>
      </c>
      <c r="M9" s="183">
        <v>8</v>
      </c>
    </row>
    <row r="10" spans="2:14" ht="24" customHeight="1">
      <c r="B10" s="924"/>
      <c r="C10" s="64" t="s">
        <v>58</v>
      </c>
      <c r="D10" s="173">
        <v>4</v>
      </c>
      <c r="E10" s="173">
        <v>2</v>
      </c>
      <c r="F10" s="173">
        <v>3</v>
      </c>
      <c r="G10" s="173">
        <v>0</v>
      </c>
      <c r="H10" s="173">
        <v>0</v>
      </c>
      <c r="I10" s="173">
        <v>2</v>
      </c>
      <c r="J10" s="173">
        <v>2</v>
      </c>
      <c r="K10" s="178">
        <v>2</v>
      </c>
      <c r="L10" s="182">
        <v>0</v>
      </c>
      <c r="M10" s="183">
        <v>0</v>
      </c>
    </row>
    <row r="11" spans="2:14" ht="24" customHeight="1">
      <c r="B11" s="925" t="s">
        <v>60</v>
      </c>
      <c r="C11" s="52" t="s">
        <v>57</v>
      </c>
      <c r="D11" s="173">
        <v>853</v>
      </c>
      <c r="E11" s="173">
        <v>849</v>
      </c>
      <c r="F11" s="173">
        <v>857</v>
      </c>
      <c r="G11" s="173">
        <v>0</v>
      </c>
      <c r="H11" s="173">
        <v>0</v>
      </c>
      <c r="I11" s="173">
        <v>12</v>
      </c>
      <c r="J11" s="173">
        <v>31</v>
      </c>
      <c r="K11" s="178">
        <v>119</v>
      </c>
      <c r="L11" s="182">
        <v>6</v>
      </c>
      <c r="M11" s="183">
        <v>34</v>
      </c>
    </row>
    <row r="12" spans="2:14" ht="24" customHeight="1">
      <c r="B12" s="925"/>
      <c r="C12" s="52" t="s">
        <v>58</v>
      </c>
      <c r="D12" s="173">
        <v>8</v>
      </c>
      <c r="E12" s="173">
        <v>8</v>
      </c>
      <c r="F12" s="173">
        <v>17</v>
      </c>
      <c r="G12" s="173">
        <v>0</v>
      </c>
      <c r="H12" s="173">
        <v>0</v>
      </c>
      <c r="I12" s="173">
        <v>3</v>
      </c>
      <c r="J12" s="173">
        <v>13</v>
      </c>
      <c r="K12" s="178">
        <v>12</v>
      </c>
      <c r="L12" s="182">
        <v>6</v>
      </c>
      <c r="M12" s="183">
        <v>33</v>
      </c>
    </row>
    <row r="13" spans="2:14" ht="24" customHeight="1">
      <c r="B13" s="925" t="s">
        <v>61</v>
      </c>
      <c r="C13" s="52" t="s">
        <v>57</v>
      </c>
      <c r="D13" s="173">
        <v>187</v>
      </c>
      <c r="E13" s="173">
        <v>164</v>
      </c>
      <c r="F13" s="173">
        <v>248</v>
      </c>
      <c r="G13" s="173">
        <v>0</v>
      </c>
      <c r="H13" s="173">
        <v>0</v>
      </c>
      <c r="I13" s="173">
        <v>26</v>
      </c>
      <c r="J13" s="173">
        <v>60</v>
      </c>
      <c r="K13" s="178">
        <v>57</v>
      </c>
      <c r="L13" s="182">
        <v>0</v>
      </c>
      <c r="M13" s="183">
        <v>0</v>
      </c>
    </row>
    <row r="14" spans="2:14" ht="24" customHeight="1">
      <c r="B14" s="925"/>
      <c r="C14" s="52" t="s">
        <v>58</v>
      </c>
      <c r="D14" s="173">
        <v>7</v>
      </c>
      <c r="E14" s="173">
        <v>7</v>
      </c>
      <c r="F14" s="173">
        <v>23</v>
      </c>
      <c r="G14" s="173">
        <v>1</v>
      </c>
      <c r="H14" s="173">
        <v>1</v>
      </c>
      <c r="I14" s="173">
        <v>4</v>
      </c>
      <c r="J14" s="173">
        <v>12</v>
      </c>
      <c r="K14" s="178">
        <v>20</v>
      </c>
      <c r="L14" s="182">
        <v>0</v>
      </c>
      <c r="M14" s="183">
        <v>0</v>
      </c>
    </row>
    <row r="15" spans="2:14" ht="24" customHeight="1">
      <c r="B15" s="925" t="s">
        <v>62</v>
      </c>
      <c r="C15" s="52" t="s">
        <v>57</v>
      </c>
      <c r="D15" s="173">
        <v>87</v>
      </c>
      <c r="E15" s="173">
        <v>87</v>
      </c>
      <c r="F15" s="173">
        <v>107</v>
      </c>
      <c r="G15" s="173">
        <v>0</v>
      </c>
      <c r="H15" s="173">
        <v>0</v>
      </c>
      <c r="I15" s="173">
        <v>21</v>
      </c>
      <c r="J15" s="173">
        <v>34</v>
      </c>
      <c r="K15" s="178">
        <v>36</v>
      </c>
      <c r="L15" s="182">
        <v>0</v>
      </c>
      <c r="M15" s="183">
        <v>0</v>
      </c>
    </row>
    <row r="16" spans="2:14" ht="24" customHeight="1">
      <c r="B16" s="925"/>
      <c r="C16" s="52" t="s">
        <v>58</v>
      </c>
      <c r="D16" s="173">
        <v>15</v>
      </c>
      <c r="E16" s="173">
        <v>11</v>
      </c>
      <c r="F16" s="173">
        <v>47</v>
      </c>
      <c r="G16" s="173">
        <v>0</v>
      </c>
      <c r="H16" s="173">
        <v>0</v>
      </c>
      <c r="I16" s="173">
        <v>15</v>
      </c>
      <c r="J16" s="173">
        <v>38</v>
      </c>
      <c r="K16" s="178">
        <v>8</v>
      </c>
      <c r="L16" s="182">
        <v>0</v>
      </c>
      <c r="M16" s="183">
        <v>0</v>
      </c>
    </row>
    <row r="17" spans="2:14" ht="24" customHeight="1">
      <c r="B17" s="925" t="s">
        <v>63</v>
      </c>
      <c r="C17" s="52" t="s">
        <v>57</v>
      </c>
      <c r="D17" s="173">
        <v>59</v>
      </c>
      <c r="E17" s="173">
        <v>43</v>
      </c>
      <c r="F17" s="173">
        <v>84</v>
      </c>
      <c r="G17" s="173">
        <v>0</v>
      </c>
      <c r="H17" s="173">
        <v>0</v>
      </c>
      <c r="I17" s="173">
        <v>29</v>
      </c>
      <c r="J17" s="173">
        <v>79</v>
      </c>
      <c r="K17" s="178">
        <v>64</v>
      </c>
      <c r="L17" s="182">
        <v>0</v>
      </c>
      <c r="M17" s="183">
        <v>0</v>
      </c>
    </row>
    <row r="18" spans="2:14" ht="24" customHeight="1">
      <c r="B18" s="925"/>
      <c r="C18" s="52" t="s">
        <v>58</v>
      </c>
      <c r="D18" s="173">
        <v>21</v>
      </c>
      <c r="E18" s="173">
        <v>20</v>
      </c>
      <c r="F18" s="173">
        <v>55</v>
      </c>
      <c r="G18" s="173">
        <v>1</v>
      </c>
      <c r="H18" s="173">
        <v>2</v>
      </c>
      <c r="I18" s="173">
        <v>17</v>
      </c>
      <c r="J18" s="173">
        <v>45</v>
      </c>
      <c r="K18" s="178">
        <v>37</v>
      </c>
      <c r="L18" s="182">
        <v>0</v>
      </c>
      <c r="M18" s="183">
        <v>0</v>
      </c>
    </row>
    <row r="19" spans="2:14" ht="24" customHeight="1">
      <c r="B19" s="967" t="s">
        <v>64</v>
      </c>
      <c r="C19" s="968"/>
      <c r="D19" s="173">
        <v>7172</v>
      </c>
      <c r="E19" s="173">
        <v>7172</v>
      </c>
      <c r="F19" s="173">
        <v>7172</v>
      </c>
      <c r="G19" s="173" t="s">
        <v>447</v>
      </c>
      <c r="H19" s="173" t="s">
        <v>447</v>
      </c>
      <c r="I19" s="173">
        <v>142</v>
      </c>
      <c r="J19" s="173">
        <v>279</v>
      </c>
      <c r="K19" s="178">
        <v>1768</v>
      </c>
      <c r="L19" s="182">
        <v>18</v>
      </c>
      <c r="M19" s="183">
        <v>120</v>
      </c>
    </row>
    <row r="20" spans="2:14" ht="24" customHeight="1">
      <c r="B20" s="66"/>
      <c r="C20" s="184" t="s">
        <v>65</v>
      </c>
      <c r="D20" s="173">
        <f>D19</f>
        <v>7172</v>
      </c>
      <c r="E20" s="173">
        <f t="shared" ref="E20:K20" si="2">E19</f>
        <v>7172</v>
      </c>
      <c r="F20" s="173">
        <f t="shared" si="2"/>
        <v>7172</v>
      </c>
      <c r="G20" s="173" t="str">
        <f t="shared" si="2"/>
        <v>-</v>
      </c>
      <c r="H20" s="173" t="str">
        <f t="shared" si="2"/>
        <v>-</v>
      </c>
      <c r="I20" s="173">
        <f t="shared" si="2"/>
        <v>142</v>
      </c>
      <c r="J20" s="185">
        <f t="shared" si="2"/>
        <v>279</v>
      </c>
      <c r="K20" s="179">
        <f t="shared" si="2"/>
        <v>1768</v>
      </c>
      <c r="L20" s="182">
        <f>L19</f>
        <v>18</v>
      </c>
      <c r="M20" s="183">
        <f>M19</f>
        <v>120</v>
      </c>
    </row>
    <row r="21" spans="2:14" ht="24" customHeight="1">
      <c r="B21" s="967" t="s">
        <v>448</v>
      </c>
      <c r="C21" s="969"/>
      <c r="D21" s="173">
        <v>539</v>
      </c>
      <c r="E21" s="173">
        <v>539</v>
      </c>
      <c r="F21" s="173">
        <v>731</v>
      </c>
      <c r="G21" s="173" t="s">
        <v>447</v>
      </c>
      <c r="H21" s="173" t="s">
        <v>447</v>
      </c>
      <c r="I21" s="173">
        <v>63</v>
      </c>
      <c r="J21" s="185">
        <v>144</v>
      </c>
      <c r="K21" s="186">
        <v>674</v>
      </c>
      <c r="L21" s="182">
        <v>0</v>
      </c>
      <c r="M21" s="183">
        <v>0</v>
      </c>
    </row>
    <row r="22" spans="2:14" ht="24" customHeight="1" thickBot="1">
      <c r="B22" s="68"/>
      <c r="C22" s="187" t="s">
        <v>65</v>
      </c>
      <c r="D22" s="188">
        <f>D21</f>
        <v>539</v>
      </c>
      <c r="E22" s="188">
        <f t="shared" ref="E22:K22" si="3">E21</f>
        <v>539</v>
      </c>
      <c r="F22" s="188">
        <f t="shared" si="3"/>
        <v>731</v>
      </c>
      <c r="G22" s="188" t="str">
        <f t="shared" si="3"/>
        <v>-</v>
      </c>
      <c r="H22" s="188" t="str">
        <f t="shared" si="3"/>
        <v>-</v>
      </c>
      <c r="I22" s="188">
        <f t="shared" si="3"/>
        <v>63</v>
      </c>
      <c r="J22" s="189">
        <f t="shared" si="3"/>
        <v>144</v>
      </c>
      <c r="K22" s="190">
        <f t="shared" si="3"/>
        <v>674</v>
      </c>
      <c r="L22" s="191">
        <f>L21</f>
        <v>0</v>
      </c>
      <c r="M22" s="192">
        <f>M21</f>
        <v>0</v>
      </c>
    </row>
    <row r="23" spans="2:14" ht="18" customHeight="1">
      <c r="B23" s="193" t="s">
        <v>449</v>
      </c>
      <c r="C23" s="76"/>
      <c r="D23" s="77"/>
      <c r="E23" s="81"/>
      <c r="F23" s="77"/>
      <c r="G23" s="81"/>
      <c r="H23" s="77"/>
      <c r="I23" s="81"/>
      <c r="J23" s="77"/>
      <c r="K23" s="81"/>
      <c r="L23" s="82"/>
      <c r="M23" s="81"/>
    </row>
    <row r="24" spans="2:14" ht="18" customHeight="1">
      <c r="B24" s="193" t="s">
        <v>450</v>
      </c>
      <c r="C24" s="76"/>
      <c r="D24" s="77"/>
      <c r="E24" s="81"/>
      <c r="F24" s="77"/>
      <c r="G24" s="81"/>
      <c r="H24" s="77"/>
      <c r="I24" s="81"/>
      <c r="J24" s="77"/>
      <c r="K24" s="81"/>
      <c r="L24" s="82"/>
      <c r="M24" s="81"/>
    </row>
    <row r="25" spans="2:14" ht="18" customHeight="1">
      <c r="B25" s="9" t="s">
        <v>451</v>
      </c>
      <c r="D25" s="10"/>
      <c r="E25" s="10"/>
      <c r="F25" s="10"/>
      <c r="G25" s="10"/>
      <c r="H25" s="10"/>
      <c r="I25" s="10"/>
      <c r="J25" s="10"/>
      <c r="K25" s="10"/>
    </row>
    <row r="26" spans="2:14" ht="18" customHeight="1">
      <c r="C26" s="11"/>
    </row>
    <row r="27" spans="2:14" ht="18" customHeight="1"/>
    <row r="28" spans="2:14" ht="18" customHeight="1">
      <c r="B28" s="1" t="s">
        <v>452</v>
      </c>
    </row>
    <row r="29" spans="2:14" ht="18" customHeight="1" thickBot="1">
      <c r="C29" s="3"/>
      <c r="D29" s="3"/>
      <c r="E29" s="3"/>
      <c r="F29" s="4"/>
      <c r="G29" s="3"/>
      <c r="H29" s="4"/>
      <c r="L29" s="842" t="s">
        <v>1</v>
      </c>
      <c r="M29" s="842"/>
      <c r="N29" s="842"/>
    </row>
    <row r="30" spans="2:14" ht="24" customHeight="1">
      <c r="B30" s="928"/>
      <c r="C30" s="929"/>
      <c r="D30" s="955" t="s">
        <v>444</v>
      </c>
      <c r="E30" s="957" t="s">
        <v>453</v>
      </c>
      <c r="F30" s="958"/>
      <c r="G30" s="958"/>
      <c r="H30" s="958"/>
      <c r="I30" s="958"/>
      <c r="J30" s="958"/>
      <c r="K30" s="958"/>
      <c r="L30" s="958"/>
      <c r="M30" s="958"/>
      <c r="N30" s="959"/>
    </row>
    <row r="31" spans="2:14" ht="27" customHeight="1">
      <c r="B31" s="930"/>
      <c r="C31" s="931"/>
      <c r="D31" s="956"/>
      <c r="E31" s="194" t="s">
        <v>454</v>
      </c>
      <c r="F31" s="195" t="s">
        <v>455</v>
      </c>
      <c r="G31" s="194" t="s">
        <v>456</v>
      </c>
      <c r="H31" s="194" t="s">
        <v>457</v>
      </c>
      <c r="I31" s="194" t="s">
        <v>458</v>
      </c>
      <c r="J31" s="196" t="s">
        <v>459</v>
      </c>
      <c r="K31" s="194" t="s">
        <v>460</v>
      </c>
      <c r="L31" s="194" t="s">
        <v>461</v>
      </c>
      <c r="M31" s="194" t="s">
        <v>462</v>
      </c>
      <c r="N31" s="197" t="s">
        <v>463</v>
      </c>
    </row>
    <row r="32" spans="2:14" ht="27" customHeight="1">
      <c r="B32" s="962" t="s">
        <v>56</v>
      </c>
      <c r="C32" s="963"/>
      <c r="D32" s="198">
        <f t="shared" ref="D32:L32" si="4">SUM(D33:D34)</f>
        <v>1225</v>
      </c>
      <c r="E32" s="198">
        <f t="shared" si="4"/>
        <v>1562</v>
      </c>
      <c r="F32" s="198">
        <f t="shared" si="4"/>
        <v>1081</v>
      </c>
      <c r="G32" s="198">
        <f t="shared" si="4"/>
        <v>61</v>
      </c>
      <c r="H32" s="198">
        <f t="shared" si="4"/>
        <v>144</v>
      </c>
      <c r="I32" s="198">
        <f t="shared" si="4"/>
        <v>46</v>
      </c>
      <c r="J32" s="198">
        <f t="shared" si="4"/>
        <v>4</v>
      </c>
      <c r="K32" s="198">
        <f t="shared" si="4"/>
        <v>5</v>
      </c>
      <c r="L32" s="198">
        <f t="shared" si="4"/>
        <v>11</v>
      </c>
      <c r="M32" s="198">
        <f>SUM(M33:M34)</f>
        <v>1</v>
      </c>
      <c r="N32" s="199">
        <f>SUM(N33:N34)</f>
        <v>209</v>
      </c>
    </row>
    <row r="33" spans="2:14" ht="24" customHeight="1">
      <c r="B33" s="201"/>
      <c r="C33" s="110" t="s">
        <v>464</v>
      </c>
      <c r="D33" s="202">
        <v>1177</v>
      </c>
      <c r="E33" s="202">
        <f>SUM(F33:N33)</f>
        <v>1417</v>
      </c>
      <c r="F33" s="202">
        <v>1065</v>
      </c>
      <c r="G33" s="202">
        <v>40</v>
      </c>
      <c r="H33" s="202">
        <v>130</v>
      </c>
      <c r="I33" s="202">
        <v>23</v>
      </c>
      <c r="J33" s="202">
        <v>2</v>
      </c>
      <c r="K33" s="202">
        <v>0</v>
      </c>
      <c r="L33" s="202">
        <v>3</v>
      </c>
      <c r="M33" s="202">
        <v>0</v>
      </c>
      <c r="N33" s="203">
        <v>154</v>
      </c>
    </row>
    <row r="34" spans="2:14" ht="24" customHeight="1">
      <c r="B34" s="201"/>
      <c r="C34" s="110" t="s">
        <v>465</v>
      </c>
      <c r="D34" s="204">
        <v>48</v>
      </c>
      <c r="E34" s="204">
        <f>SUM(F34:N34)</f>
        <v>145</v>
      </c>
      <c r="F34" s="204">
        <v>16</v>
      </c>
      <c r="G34" s="204">
        <v>21</v>
      </c>
      <c r="H34" s="204">
        <v>14</v>
      </c>
      <c r="I34" s="204">
        <v>23</v>
      </c>
      <c r="J34" s="204">
        <v>2</v>
      </c>
      <c r="K34" s="204">
        <v>5</v>
      </c>
      <c r="L34" s="204">
        <v>8</v>
      </c>
      <c r="M34" s="204">
        <v>1</v>
      </c>
      <c r="N34" s="205">
        <v>55</v>
      </c>
    </row>
    <row r="35" spans="2:14" ht="24" customHeight="1">
      <c r="B35" s="960" t="s">
        <v>466</v>
      </c>
      <c r="C35" s="964"/>
      <c r="D35" s="204">
        <v>7172</v>
      </c>
      <c r="E35" s="204">
        <f>SUM(F35:N35)</f>
        <v>7172</v>
      </c>
      <c r="F35" s="204">
        <v>7059</v>
      </c>
      <c r="G35" s="204">
        <v>23</v>
      </c>
      <c r="H35" s="204">
        <v>16</v>
      </c>
      <c r="I35" s="204">
        <v>21</v>
      </c>
      <c r="J35" s="204">
        <v>0</v>
      </c>
      <c r="K35" s="204">
        <v>1</v>
      </c>
      <c r="L35" s="204">
        <v>0</v>
      </c>
      <c r="M35" s="204">
        <v>2</v>
      </c>
      <c r="N35" s="205">
        <v>50</v>
      </c>
    </row>
    <row r="36" spans="2:14" ht="24" customHeight="1">
      <c r="B36" s="56"/>
      <c r="C36" s="206" t="s">
        <v>65</v>
      </c>
      <c r="D36" s="204">
        <f t="shared" ref="D36:N36" si="5">D35</f>
        <v>7172</v>
      </c>
      <c r="E36" s="204">
        <f t="shared" si="5"/>
        <v>7172</v>
      </c>
      <c r="F36" s="204">
        <f t="shared" si="5"/>
        <v>7059</v>
      </c>
      <c r="G36" s="204">
        <f t="shared" si="5"/>
        <v>23</v>
      </c>
      <c r="H36" s="204">
        <f t="shared" si="5"/>
        <v>16</v>
      </c>
      <c r="I36" s="204">
        <f t="shared" si="5"/>
        <v>21</v>
      </c>
      <c r="J36" s="204">
        <f t="shared" si="5"/>
        <v>0</v>
      </c>
      <c r="K36" s="204">
        <f t="shared" si="5"/>
        <v>1</v>
      </c>
      <c r="L36" s="204">
        <f t="shared" si="5"/>
        <v>0</v>
      </c>
      <c r="M36" s="204">
        <f t="shared" si="5"/>
        <v>2</v>
      </c>
      <c r="N36" s="205">
        <f t="shared" si="5"/>
        <v>50</v>
      </c>
    </row>
    <row r="37" spans="2:14" ht="24" customHeight="1">
      <c r="B37" s="965" t="s">
        <v>467</v>
      </c>
      <c r="C37" s="966"/>
      <c r="D37" s="204">
        <v>539</v>
      </c>
      <c r="E37" s="204">
        <f>SUM(F37:N37)</f>
        <v>731</v>
      </c>
      <c r="F37" s="204">
        <v>476</v>
      </c>
      <c r="G37" s="204">
        <v>56</v>
      </c>
      <c r="H37" s="204">
        <v>42</v>
      </c>
      <c r="I37" s="204">
        <v>38</v>
      </c>
      <c r="J37" s="204">
        <v>53</v>
      </c>
      <c r="K37" s="204">
        <v>4</v>
      </c>
      <c r="L37" s="204">
        <v>22</v>
      </c>
      <c r="M37" s="208">
        <v>1</v>
      </c>
      <c r="N37" s="205">
        <v>39</v>
      </c>
    </row>
    <row r="38" spans="2:14" ht="24" customHeight="1" thickBot="1">
      <c r="B38" s="209"/>
      <c r="C38" s="187" t="s">
        <v>65</v>
      </c>
      <c r="D38" s="210">
        <f>D37</f>
        <v>539</v>
      </c>
      <c r="E38" s="210">
        <f t="shared" ref="E38:N38" si="6">E37</f>
        <v>731</v>
      </c>
      <c r="F38" s="210">
        <f t="shared" si="6"/>
        <v>476</v>
      </c>
      <c r="G38" s="210">
        <f t="shared" si="6"/>
        <v>56</v>
      </c>
      <c r="H38" s="210">
        <f t="shared" si="6"/>
        <v>42</v>
      </c>
      <c r="I38" s="210">
        <f t="shared" si="6"/>
        <v>38</v>
      </c>
      <c r="J38" s="210">
        <f t="shared" si="6"/>
        <v>53</v>
      </c>
      <c r="K38" s="210">
        <f t="shared" si="6"/>
        <v>4</v>
      </c>
      <c r="L38" s="210">
        <f t="shared" si="6"/>
        <v>22</v>
      </c>
      <c r="M38" s="210">
        <f t="shared" si="6"/>
        <v>1</v>
      </c>
      <c r="N38" s="211">
        <f t="shared" si="6"/>
        <v>39</v>
      </c>
    </row>
    <row r="39" spans="2:14" ht="18" customHeight="1">
      <c r="B39" s="193" t="s">
        <v>468</v>
      </c>
      <c r="C39" s="3"/>
      <c r="D39" s="10"/>
      <c r="E39" s="10"/>
      <c r="F39" s="10"/>
      <c r="G39" s="10"/>
      <c r="H39" s="10"/>
      <c r="I39" s="10"/>
      <c r="J39" s="10"/>
      <c r="K39" s="10"/>
    </row>
    <row r="40" spans="2:14" ht="18" customHeight="1">
      <c r="B40" s="193" t="s">
        <v>469</v>
      </c>
      <c r="C40" s="3"/>
      <c r="D40" s="10"/>
      <c r="E40" s="10"/>
      <c r="F40" s="10"/>
      <c r="G40" s="10"/>
      <c r="H40" s="10"/>
      <c r="I40" s="10"/>
      <c r="J40" s="10"/>
      <c r="K40" s="10"/>
    </row>
    <row r="41" spans="2:14" ht="18" customHeight="1">
      <c r="B41" s="193" t="s">
        <v>470</v>
      </c>
      <c r="C41" s="3"/>
      <c r="D41" s="10"/>
      <c r="E41" s="10"/>
      <c r="F41" s="10"/>
      <c r="G41" s="10"/>
      <c r="H41" s="10"/>
      <c r="I41" s="10"/>
      <c r="J41" s="10"/>
      <c r="K41" s="10"/>
    </row>
    <row r="42" spans="2:14" ht="18" customHeight="1">
      <c r="B42" s="9" t="s">
        <v>451</v>
      </c>
    </row>
  </sheetData>
  <mergeCells count="23">
    <mergeCell ref="B32:C32"/>
    <mergeCell ref="B35:C35"/>
    <mergeCell ref="B37:C37"/>
    <mergeCell ref="B19:C19"/>
    <mergeCell ref="B21:C21"/>
    <mergeCell ref="L29:N29"/>
    <mergeCell ref="B30:C31"/>
    <mergeCell ref="D30:D31"/>
    <mergeCell ref="E30:N30"/>
    <mergeCell ref="B6:C6"/>
    <mergeCell ref="B9:B10"/>
    <mergeCell ref="B11:B12"/>
    <mergeCell ref="B13:B14"/>
    <mergeCell ref="B15:B16"/>
    <mergeCell ref="B17:B18"/>
    <mergeCell ref="K2:M2"/>
    <mergeCell ref="D3:D5"/>
    <mergeCell ref="E3:J3"/>
    <mergeCell ref="K3:K5"/>
    <mergeCell ref="L3:M4"/>
    <mergeCell ref="E4:F4"/>
    <mergeCell ref="G4:H4"/>
    <mergeCell ref="I4:J4"/>
  </mergeCells>
  <phoneticPr fontId="3"/>
  <printOptions gridLinesSet="0"/>
  <pageMargins left="0.51181102362204722" right="0.51181102362204722" top="0.55118110236220474" bottom="0.39370078740157483" header="0.51181102362204722" footer="0.51181102362204722"/>
  <pageSetup paperSize="9" scale="72" firstPageNumber="168"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5"/>
  <dimension ref="B1:Y50"/>
  <sheetViews>
    <sheetView showGridLines="0" zoomScaleNormal="100" zoomScaleSheetLayoutView="80" workbookViewId="0"/>
  </sheetViews>
  <sheetFormatPr defaultColWidth="10.625" defaultRowHeight="18" customHeight="1"/>
  <cols>
    <col min="1" max="1" width="2.625" style="2" customWidth="1"/>
    <col min="2" max="2" width="4.625" style="2" customWidth="1"/>
    <col min="3" max="3" width="13.875" style="2" customWidth="1"/>
    <col min="4" max="25" width="6.375" style="2" customWidth="1"/>
    <col min="26" max="16384" width="10.625" style="2"/>
  </cols>
  <sheetData>
    <row r="1" spans="2:25" ht="18" customHeight="1">
      <c r="B1" s="590" t="s">
        <v>471</v>
      </c>
    </row>
    <row r="2" spans="2:25" ht="18" customHeight="1" thickBot="1">
      <c r="C2" s="3"/>
      <c r="D2" s="3"/>
      <c r="E2" s="3"/>
      <c r="F2" s="3"/>
      <c r="G2" s="3"/>
      <c r="H2" s="3"/>
      <c r="I2" s="3"/>
      <c r="J2" s="3"/>
      <c r="K2" s="3"/>
      <c r="L2" s="3"/>
      <c r="M2" s="3"/>
      <c r="N2" s="3"/>
      <c r="O2" s="3"/>
      <c r="P2" s="3"/>
      <c r="Q2" s="4"/>
      <c r="R2" s="3"/>
      <c r="S2" s="4"/>
      <c r="T2" s="970" t="s">
        <v>1</v>
      </c>
      <c r="U2" s="970"/>
      <c r="V2" s="970"/>
      <c r="W2" s="970"/>
      <c r="X2" s="212"/>
    </row>
    <row r="3" spans="2:25" ht="22.5" customHeight="1">
      <c r="B3" s="213"/>
      <c r="C3" s="214"/>
      <c r="D3" s="971" t="s">
        <v>472</v>
      </c>
      <c r="E3" s="972"/>
      <c r="F3" s="971" t="s">
        <v>473</v>
      </c>
      <c r="G3" s="972"/>
      <c r="H3" s="971" t="s">
        <v>474</v>
      </c>
      <c r="I3" s="975"/>
      <c r="J3" s="975"/>
      <c r="K3" s="975"/>
      <c r="L3" s="975"/>
      <c r="M3" s="975"/>
      <c r="N3" s="975"/>
      <c r="O3" s="975"/>
      <c r="P3" s="975"/>
      <c r="Q3" s="976"/>
      <c r="R3" s="977" t="s">
        <v>475</v>
      </c>
      <c r="S3" s="978"/>
      <c r="T3" s="978"/>
      <c r="U3" s="978"/>
      <c r="V3" s="978"/>
      <c r="W3" s="979"/>
      <c r="X3" s="3"/>
    </row>
    <row r="4" spans="2:25" ht="22.5" customHeight="1">
      <c r="B4" s="216"/>
      <c r="C4" s="217"/>
      <c r="D4" s="973"/>
      <c r="E4" s="974"/>
      <c r="F4" s="973"/>
      <c r="G4" s="974"/>
      <c r="H4" s="980" t="s">
        <v>476</v>
      </c>
      <c r="I4" s="980"/>
      <c r="J4" s="981" t="s">
        <v>477</v>
      </c>
      <c r="K4" s="982"/>
      <c r="L4" s="981" t="s">
        <v>478</v>
      </c>
      <c r="M4" s="982"/>
      <c r="N4" s="981" t="s">
        <v>479</v>
      </c>
      <c r="O4" s="982"/>
      <c r="P4" s="981" t="s">
        <v>480</v>
      </c>
      <c r="Q4" s="982"/>
      <c r="R4" s="981" t="s">
        <v>481</v>
      </c>
      <c r="S4" s="982"/>
      <c r="T4" s="981" t="s">
        <v>482</v>
      </c>
      <c r="U4" s="982"/>
      <c r="V4" s="983" t="s">
        <v>463</v>
      </c>
      <c r="W4" s="984"/>
      <c r="X4" s="218"/>
    </row>
    <row r="5" spans="2:25" ht="36" customHeight="1">
      <c r="B5" s="985" t="s">
        <v>483</v>
      </c>
      <c r="C5" s="986"/>
      <c r="D5" s="987"/>
      <c r="E5" s="988"/>
      <c r="F5" s="987"/>
      <c r="G5" s="989"/>
      <c r="H5" s="990"/>
      <c r="I5" s="991"/>
      <c r="J5" s="992"/>
      <c r="K5" s="991"/>
      <c r="L5" s="992"/>
      <c r="M5" s="991"/>
      <c r="N5" s="992"/>
      <c r="O5" s="991"/>
      <c r="P5" s="992"/>
      <c r="Q5" s="991"/>
      <c r="R5" s="992"/>
      <c r="S5" s="991"/>
      <c r="T5" s="992"/>
      <c r="U5" s="991"/>
      <c r="V5" s="987"/>
      <c r="W5" s="993"/>
      <c r="X5" s="212"/>
    </row>
    <row r="6" spans="2:25" ht="36" customHeight="1">
      <c r="B6" s="220"/>
      <c r="C6" s="221" t="s">
        <v>484</v>
      </c>
      <c r="D6" s="987" t="s">
        <v>485</v>
      </c>
      <c r="E6" s="994"/>
      <c r="F6" s="987" t="s">
        <v>485</v>
      </c>
      <c r="G6" s="994"/>
      <c r="H6" s="987">
        <f>SUM(J6:Q6)</f>
        <v>47353</v>
      </c>
      <c r="I6" s="994"/>
      <c r="J6" s="987">
        <v>8472</v>
      </c>
      <c r="K6" s="994"/>
      <c r="L6" s="987">
        <v>14040</v>
      </c>
      <c r="M6" s="994"/>
      <c r="N6" s="987">
        <v>11928</v>
      </c>
      <c r="O6" s="994"/>
      <c r="P6" s="987">
        <v>12913</v>
      </c>
      <c r="Q6" s="994"/>
      <c r="R6" s="987">
        <v>14523</v>
      </c>
      <c r="S6" s="994"/>
      <c r="T6" s="987">
        <v>15328</v>
      </c>
      <c r="U6" s="994"/>
      <c r="V6" s="987">
        <v>785</v>
      </c>
      <c r="W6" s="995"/>
      <c r="X6" s="222"/>
    </row>
    <row r="7" spans="2:25" ht="36" customHeight="1">
      <c r="B7" s="223"/>
      <c r="C7" s="224" t="s">
        <v>486</v>
      </c>
      <c r="D7" s="987">
        <v>15752</v>
      </c>
      <c r="E7" s="994"/>
      <c r="F7" s="987">
        <v>13358</v>
      </c>
      <c r="G7" s="994"/>
      <c r="H7" s="987">
        <f>SUM(J7:Q7)</f>
        <v>40254</v>
      </c>
      <c r="I7" s="994"/>
      <c r="J7" s="987">
        <v>7408</v>
      </c>
      <c r="K7" s="994"/>
      <c r="L7" s="987">
        <v>13171</v>
      </c>
      <c r="M7" s="994"/>
      <c r="N7" s="987">
        <v>9576</v>
      </c>
      <c r="O7" s="994"/>
      <c r="P7" s="987">
        <v>10099</v>
      </c>
      <c r="Q7" s="994"/>
      <c r="R7" s="987">
        <v>14058</v>
      </c>
      <c r="S7" s="994"/>
      <c r="T7" s="987">
        <v>14808</v>
      </c>
      <c r="U7" s="994"/>
      <c r="V7" s="987">
        <v>735</v>
      </c>
      <c r="W7" s="995"/>
      <c r="X7" s="212"/>
    </row>
    <row r="8" spans="2:25" ht="36" customHeight="1">
      <c r="B8" s="223"/>
      <c r="C8" s="224" t="s">
        <v>487</v>
      </c>
      <c r="D8" s="987">
        <v>159939</v>
      </c>
      <c r="E8" s="994"/>
      <c r="F8" s="987">
        <v>22474</v>
      </c>
      <c r="G8" s="994"/>
      <c r="H8" s="987">
        <f>SUM(J8:Q8)</f>
        <v>40472</v>
      </c>
      <c r="I8" s="994"/>
      <c r="J8" s="987">
        <v>7408</v>
      </c>
      <c r="K8" s="994"/>
      <c r="L8" s="987">
        <v>13298</v>
      </c>
      <c r="M8" s="994"/>
      <c r="N8" s="987">
        <v>9578</v>
      </c>
      <c r="O8" s="994"/>
      <c r="P8" s="987">
        <v>10188</v>
      </c>
      <c r="Q8" s="994"/>
      <c r="R8" s="987">
        <v>14058</v>
      </c>
      <c r="S8" s="994"/>
      <c r="T8" s="987">
        <v>14808</v>
      </c>
      <c r="U8" s="994"/>
      <c r="V8" s="987">
        <v>737</v>
      </c>
      <c r="W8" s="995"/>
      <c r="X8" s="212"/>
    </row>
    <row r="9" spans="2:25" ht="36" customHeight="1">
      <c r="B9" s="996"/>
      <c r="C9" s="997"/>
      <c r="D9" s="987"/>
      <c r="E9" s="988"/>
      <c r="F9" s="987"/>
      <c r="G9" s="989"/>
      <c r="H9" s="998"/>
      <c r="I9" s="999"/>
      <c r="J9" s="987"/>
      <c r="K9" s="988"/>
      <c r="L9" s="1000"/>
      <c r="M9" s="988"/>
      <c r="N9" s="1000"/>
      <c r="O9" s="988"/>
      <c r="P9" s="1000"/>
      <c r="Q9" s="988"/>
      <c r="R9" s="987"/>
      <c r="S9" s="988"/>
      <c r="T9" s="987"/>
      <c r="U9" s="988"/>
      <c r="V9" s="987"/>
      <c r="W9" s="993"/>
      <c r="X9" s="212"/>
    </row>
    <row r="10" spans="2:25" ht="36" customHeight="1">
      <c r="B10" s="985" t="s">
        <v>488</v>
      </c>
      <c r="C10" s="986"/>
      <c r="D10" s="1001">
        <v>106</v>
      </c>
      <c r="E10" s="1002"/>
      <c r="F10" s="1001">
        <v>4</v>
      </c>
      <c r="G10" s="1004"/>
      <c r="H10" s="1005">
        <f>SUM(J10:Q10)</f>
        <v>131</v>
      </c>
      <c r="I10" s="1002"/>
      <c r="J10" s="1001">
        <v>10</v>
      </c>
      <c r="K10" s="1002"/>
      <c r="L10" s="1013">
        <v>92</v>
      </c>
      <c r="M10" s="1002"/>
      <c r="N10" s="1013">
        <v>8</v>
      </c>
      <c r="O10" s="1002"/>
      <c r="P10" s="1013">
        <v>21</v>
      </c>
      <c r="Q10" s="1002"/>
      <c r="R10" s="1001">
        <v>186</v>
      </c>
      <c r="S10" s="1002"/>
      <c r="T10" s="1001">
        <v>737</v>
      </c>
      <c r="U10" s="1002"/>
      <c r="V10" s="1001">
        <v>12</v>
      </c>
      <c r="W10" s="1003"/>
      <c r="X10" s="212"/>
    </row>
    <row r="11" spans="2:25" ht="36" customHeight="1" thickBot="1">
      <c r="B11" s="1006" t="s">
        <v>489</v>
      </c>
      <c r="C11" s="1007"/>
      <c r="D11" s="1008"/>
      <c r="E11" s="1009"/>
      <c r="F11" s="1008"/>
      <c r="G11" s="1010"/>
      <c r="H11" s="1011"/>
      <c r="I11" s="1009"/>
      <c r="J11" s="1008"/>
      <c r="K11" s="1009"/>
      <c r="L11" s="1012"/>
      <c r="M11" s="1009"/>
      <c r="N11" s="1012"/>
      <c r="O11" s="1009"/>
      <c r="P11" s="1012"/>
      <c r="Q11" s="1009"/>
      <c r="R11" s="1008"/>
      <c r="S11" s="1009"/>
      <c r="T11" s="1008"/>
      <c r="U11" s="1009"/>
      <c r="V11" s="1008"/>
      <c r="W11" s="1019"/>
      <c r="X11" s="212"/>
    </row>
    <row r="12" spans="2:25" ht="18" customHeight="1">
      <c r="B12" s="225" t="s">
        <v>490</v>
      </c>
      <c r="D12" s="226"/>
      <c r="E12" s="226"/>
      <c r="F12" s="226"/>
      <c r="G12" s="226"/>
      <c r="H12" s="226"/>
      <c r="I12" s="226"/>
      <c r="J12" s="226"/>
      <c r="K12" s="226"/>
      <c r="L12" s="226"/>
      <c r="M12" s="226"/>
      <c r="N12" s="226"/>
      <c r="O12" s="226"/>
      <c r="P12" s="226"/>
      <c r="Q12" s="226"/>
      <c r="R12" s="226"/>
      <c r="S12" s="226"/>
      <c r="T12" s="226"/>
      <c r="U12" s="226"/>
      <c r="V12" s="226"/>
      <c r="W12" s="333"/>
      <c r="X12" s="333"/>
    </row>
    <row r="13" spans="2:25" ht="18" customHeight="1">
      <c r="B13" s="225" t="s">
        <v>491</v>
      </c>
      <c r="D13" s="226"/>
      <c r="E13" s="226"/>
      <c r="F13" s="226"/>
      <c r="G13" s="226"/>
      <c r="H13" s="226"/>
      <c r="I13" s="226"/>
      <c r="J13" s="226"/>
      <c r="K13" s="226"/>
      <c r="L13" s="226"/>
      <c r="M13" s="226"/>
      <c r="N13" s="226"/>
      <c r="O13" s="226"/>
      <c r="P13" s="226"/>
      <c r="Q13" s="226"/>
      <c r="R13" s="226"/>
      <c r="S13" s="226"/>
      <c r="T13" s="226"/>
      <c r="U13" s="226"/>
      <c r="V13" s="226"/>
      <c r="W13" s="333"/>
      <c r="X13" s="333"/>
    </row>
    <row r="14" spans="2:25" ht="18" customHeight="1">
      <c r="B14" s="590" t="s">
        <v>70</v>
      </c>
      <c r="D14" s="10"/>
      <c r="E14" s="10"/>
      <c r="F14" s="10"/>
      <c r="G14" s="10"/>
      <c r="H14" s="10"/>
      <c r="I14" s="10"/>
      <c r="J14" s="10"/>
      <c r="K14" s="10"/>
      <c r="L14" s="10"/>
      <c r="M14" s="10"/>
      <c r="N14" s="10"/>
      <c r="O14" s="10"/>
      <c r="P14" s="10"/>
      <c r="Q14" s="10"/>
      <c r="R14" s="10"/>
      <c r="S14" s="10"/>
      <c r="T14" s="10"/>
      <c r="U14" s="10"/>
      <c r="V14" s="10"/>
      <c r="W14" s="10"/>
      <c r="X14" s="10"/>
    </row>
    <row r="16" spans="2:25" ht="18" customHeight="1">
      <c r="E16" s="200"/>
      <c r="G16" s="200"/>
      <c r="I16" s="200"/>
      <c r="K16" s="200"/>
      <c r="M16" s="200"/>
      <c r="O16" s="200"/>
      <c r="Q16" s="200"/>
      <c r="S16" s="200"/>
      <c r="U16" s="200"/>
      <c r="W16" s="200"/>
      <c r="Y16" s="200"/>
    </row>
    <row r="17" spans="2:25" ht="18" customHeight="1">
      <c r="E17" s="200"/>
      <c r="G17" s="200"/>
      <c r="I17" s="200"/>
      <c r="K17" s="200"/>
      <c r="M17" s="200"/>
      <c r="O17" s="200"/>
      <c r="Q17" s="200"/>
      <c r="S17" s="200"/>
      <c r="U17" s="200"/>
      <c r="W17" s="200"/>
      <c r="Y17" s="200"/>
    </row>
    <row r="18" spans="2:25" ht="18" customHeight="1">
      <c r="B18" s="590" t="s">
        <v>492</v>
      </c>
    </row>
    <row r="19" spans="2:25" ht="18" customHeight="1" thickBot="1">
      <c r="C19" s="3"/>
      <c r="D19" s="38"/>
      <c r="E19" s="38"/>
      <c r="F19" s="38"/>
      <c r="G19" s="38"/>
      <c r="H19" s="38"/>
      <c r="I19" s="38"/>
      <c r="J19" s="38"/>
      <c r="K19" s="38"/>
      <c r="L19" s="38"/>
      <c r="M19" s="38"/>
      <c r="N19" s="38"/>
      <c r="O19" s="38"/>
      <c r="P19" s="38"/>
      <c r="Q19" s="38"/>
      <c r="R19" s="38"/>
      <c r="S19" s="38"/>
      <c r="T19" s="38"/>
      <c r="U19" s="86"/>
      <c r="V19" s="970" t="s">
        <v>1</v>
      </c>
      <c r="W19" s="970"/>
      <c r="X19" s="970"/>
      <c r="Y19" s="970"/>
    </row>
    <row r="20" spans="2:25" ht="44.25" customHeight="1">
      <c r="B20" s="227"/>
      <c r="C20" s="228"/>
      <c r="D20" s="1022" t="s">
        <v>472</v>
      </c>
      <c r="E20" s="1023"/>
      <c r="F20" s="1023"/>
      <c r="G20" s="1024"/>
      <c r="H20" s="1022" t="s">
        <v>473</v>
      </c>
      <c r="I20" s="1023"/>
      <c r="J20" s="1023"/>
      <c r="K20" s="1024"/>
      <c r="L20" s="1022" t="s">
        <v>493</v>
      </c>
      <c r="M20" s="1023"/>
      <c r="N20" s="1023"/>
      <c r="O20" s="1024"/>
      <c r="P20" s="1025" t="s">
        <v>494</v>
      </c>
      <c r="Q20" s="1026"/>
      <c r="R20" s="1026"/>
      <c r="S20" s="1027"/>
      <c r="T20" s="1025" t="s">
        <v>86</v>
      </c>
      <c r="U20" s="1026"/>
      <c r="V20" s="1026"/>
      <c r="W20" s="1026"/>
      <c r="X20" s="1014" t="s">
        <v>495</v>
      </c>
      <c r="Y20" s="1015"/>
    </row>
    <row r="21" spans="2:25" ht="44.25" customHeight="1">
      <c r="B21" s="229"/>
      <c r="C21" s="230"/>
      <c r="D21" s="1018" t="s">
        <v>444</v>
      </c>
      <c r="E21" s="1018"/>
      <c r="F21" s="1018" t="s">
        <v>445</v>
      </c>
      <c r="G21" s="1018"/>
      <c r="H21" s="1018" t="s">
        <v>444</v>
      </c>
      <c r="I21" s="1018"/>
      <c r="J21" s="1018" t="s">
        <v>445</v>
      </c>
      <c r="K21" s="1018"/>
      <c r="L21" s="1018" t="s">
        <v>444</v>
      </c>
      <c r="M21" s="1018"/>
      <c r="N21" s="1018" t="s">
        <v>445</v>
      </c>
      <c r="O21" s="1018"/>
      <c r="P21" s="1018" t="s">
        <v>444</v>
      </c>
      <c r="Q21" s="1018"/>
      <c r="R21" s="1018" t="s">
        <v>445</v>
      </c>
      <c r="S21" s="1018"/>
      <c r="T21" s="1018" t="s">
        <v>444</v>
      </c>
      <c r="U21" s="1018"/>
      <c r="V21" s="1020" t="s">
        <v>445</v>
      </c>
      <c r="W21" s="1021"/>
      <c r="X21" s="1016"/>
      <c r="Y21" s="1017"/>
    </row>
    <row r="22" spans="2:25" ht="44.25" customHeight="1">
      <c r="B22" s="1034" t="s">
        <v>56</v>
      </c>
      <c r="C22" s="1035"/>
      <c r="D22" s="1028">
        <f>SUM(D23:E24)</f>
        <v>4142</v>
      </c>
      <c r="E22" s="1029"/>
      <c r="F22" s="1028">
        <f>SUM(F23:G24)</f>
        <v>5083</v>
      </c>
      <c r="G22" s="1029"/>
      <c r="H22" s="1028">
        <f>SUM(H23:I24)</f>
        <v>2320</v>
      </c>
      <c r="I22" s="1029"/>
      <c r="J22" s="1028">
        <f>SUM(J23:K24)</f>
        <v>3418</v>
      </c>
      <c r="K22" s="1029"/>
      <c r="L22" s="1028">
        <f>SUM(L23:M24)</f>
        <v>3157</v>
      </c>
      <c r="M22" s="1029"/>
      <c r="N22" s="1028">
        <f>SUM(N23:O24)</f>
        <v>4543</v>
      </c>
      <c r="O22" s="1029"/>
      <c r="P22" s="1028">
        <f>SUM(P23:Q24)</f>
        <v>5518</v>
      </c>
      <c r="Q22" s="1029"/>
      <c r="R22" s="1028">
        <f>SUM(R23:S24)</f>
        <v>8094</v>
      </c>
      <c r="S22" s="1029"/>
      <c r="T22" s="1028">
        <f>SUM(T23:U24)</f>
        <v>530</v>
      </c>
      <c r="U22" s="1029"/>
      <c r="V22" s="1030">
        <f>SUM(V23:W24)</f>
        <v>1069</v>
      </c>
      <c r="W22" s="1031"/>
      <c r="X22" s="1032">
        <f>SUM(X23:Y24)</f>
        <v>9897</v>
      </c>
      <c r="Y22" s="1033"/>
    </row>
    <row r="23" spans="2:25" ht="44.25" customHeight="1">
      <c r="B23" s="231"/>
      <c r="C23" s="232" t="s">
        <v>57</v>
      </c>
      <c r="D23" s="1028">
        <f>D29+D31+D33+D35+D37</f>
        <v>1</v>
      </c>
      <c r="E23" s="1029"/>
      <c r="F23" s="1028">
        <f>F29+F31+F33+F35+F37</f>
        <v>3</v>
      </c>
      <c r="G23" s="1029"/>
      <c r="H23" s="1028">
        <f>H29+H31+H33+H35+H37</f>
        <v>5</v>
      </c>
      <c r="I23" s="1029"/>
      <c r="J23" s="1028">
        <f>J29+J31+J33+J35+J37</f>
        <v>5</v>
      </c>
      <c r="K23" s="1029"/>
      <c r="L23" s="1028">
        <f>L29+L31+L33+L35+L37</f>
        <v>11</v>
      </c>
      <c r="M23" s="1029"/>
      <c r="N23" s="1028">
        <f>N29+N31+N33+N35+N37</f>
        <v>14</v>
      </c>
      <c r="O23" s="1029"/>
      <c r="P23" s="1028">
        <f>P29+P31+P33+P35+P37</f>
        <v>188</v>
      </c>
      <c r="Q23" s="1029"/>
      <c r="R23" s="1028">
        <f>R29+R31+R33+R35+R37</f>
        <v>226</v>
      </c>
      <c r="S23" s="1029"/>
      <c r="T23" s="1028">
        <f>T29+T31+T33+T35+T37</f>
        <v>40</v>
      </c>
      <c r="U23" s="1029"/>
      <c r="V23" s="1028">
        <f>V29+V31+V33+V35+V37</f>
        <v>142</v>
      </c>
      <c r="W23" s="1036"/>
      <c r="X23" s="1032">
        <f>X29+X31+X33+X35+X37</f>
        <v>222</v>
      </c>
      <c r="Y23" s="1033"/>
    </row>
    <row r="24" spans="2:25" ht="44.25" customHeight="1">
      <c r="B24" s="231"/>
      <c r="C24" s="233" t="s">
        <v>58</v>
      </c>
      <c r="D24" s="1028">
        <f>D30+D32+D34+D36+D38</f>
        <v>4141</v>
      </c>
      <c r="E24" s="1029"/>
      <c r="F24" s="1028">
        <f>F30+F32+F34+F36+F38</f>
        <v>5080</v>
      </c>
      <c r="G24" s="1029"/>
      <c r="H24" s="1028">
        <f>H30+H32+H34+H36+H38</f>
        <v>2315</v>
      </c>
      <c r="I24" s="1029"/>
      <c r="J24" s="1028">
        <f>J30+J32+J34+J36+J38</f>
        <v>3413</v>
      </c>
      <c r="K24" s="1029"/>
      <c r="L24" s="1028">
        <f>L30+L32+L34+L36+L38</f>
        <v>3146</v>
      </c>
      <c r="M24" s="1029"/>
      <c r="N24" s="1028">
        <f>N30+N32+N34+N36+N38</f>
        <v>4529</v>
      </c>
      <c r="O24" s="1029"/>
      <c r="P24" s="1028">
        <f>P30+P32+P34+P36+P38</f>
        <v>5330</v>
      </c>
      <c r="Q24" s="1029"/>
      <c r="R24" s="1028">
        <f>R30+R32+R34+R36+R38</f>
        <v>7868</v>
      </c>
      <c r="S24" s="1029"/>
      <c r="T24" s="1028">
        <f>T30+T32+T34+T36+T38</f>
        <v>490</v>
      </c>
      <c r="U24" s="1029"/>
      <c r="V24" s="1028">
        <f>V30+V32+V34+V36+V38</f>
        <v>927</v>
      </c>
      <c r="W24" s="1036"/>
      <c r="X24" s="1032">
        <f>X30+X32+X34+X36+X38</f>
        <v>9675</v>
      </c>
      <c r="Y24" s="1033"/>
    </row>
    <row r="25" spans="2:25" ht="44.25" customHeight="1">
      <c r="B25" s="1038" t="s">
        <v>64</v>
      </c>
      <c r="C25" s="1039"/>
      <c r="D25" s="1028">
        <v>9704</v>
      </c>
      <c r="E25" s="1029"/>
      <c r="F25" s="1028">
        <v>9729</v>
      </c>
      <c r="G25" s="1029"/>
      <c r="H25" s="1028">
        <v>883</v>
      </c>
      <c r="I25" s="1029"/>
      <c r="J25" s="1028">
        <v>917</v>
      </c>
      <c r="K25" s="1029"/>
      <c r="L25" s="1028">
        <v>1525</v>
      </c>
      <c r="M25" s="1029"/>
      <c r="N25" s="1028">
        <v>1980</v>
      </c>
      <c r="O25" s="1029"/>
      <c r="P25" s="1028">
        <v>744</v>
      </c>
      <c r="Q25" s="1029"/>
      <c r="R25" s="1028">
        <v>754</v>
      </c>
      <c r="S25" s="1029"/>
      <c r="T25" s="1028">
        <v>484</v>
      </c>
      <c r="U25" s="1029"/>
      <c r="V25" s="1028">
        <v>515</v>
      </c>
      <c r="W25" s="1037"/>
      <c r="X25" s="1036">
        <v>15590</v>
      </c>
      <c r="Y25" s="1033"/>
    </row>
    <row r="26" spans="2:25" ht="44.25" customHeight="1">
      <c r="B26" s="234"/>
      <c r="C26" s="235" t="s">
        <v>496</v>
      </c>
      <c r="D26" s="1028">
        <f>D25</f>
        <v>9704</v>
      </c>
      <c r="E26" s="1029"/>
      <c r="F26" s="1028">
        <f>F25</f>
        <v>9729</v>
      </c>
      <c r="G26" s="1029"/>
      <c r="H26" s="1028">
        <f>H25</f>
        <v>883</v>
      </c>
      <c r="I26" s="1029"/>
      <c r="J26" s="1028">
        <f>J25</f>
        <v>917</v>
      </c>
      <c r="K26" s="1029"/>
      <c r="L26" s="1028">
        <f>L25</f>
        <v>1525</v>
      </c>
      <c r="M26" s="1029"/>
      <c r="N26" s="1028">
        <f>N25</f>
        <v>1980</v>
      </c>
      <c r="O26" s="1029"/>
      <c r="P26" s="1028">
        <f>P25</f>
        <v>744</v>
      </c>
      <c r="Q26" s="1029"/>
      <c r="R26" s="1028">
        <f>R25</f>
        <v>754</v>
      </c>
      <c r="S26" s="1029"/>
      <c r="T26" s="1028">
        <f>T25</f>
        <v>484</v>
      </c>
      <c r="U26" s="1029"/>
      <c r="V26" s="1028">
        <f>V25</f>
        <v>515</v>
      </c>
      <c r="W26" s="1037"/>
      <c r="X26" s="1036">
        <f>X25</f>
        <v>15590</v>
      </c>
      <c r="Y26" s="1033"/>
    </row>
    <row r="27" spans="2:25" ht="44.25" customHeight="1">
      <c r="B27" s="1038" t="s">
        <v>448</v>
      </c>
      <c r="C27" s="1039"/>
      <c r="D27" s="1028">
        <v>4005</v>
      </c>
      <c r="E27" s="1029"/>
      <c r="F27" s="1028">
        <v>4286</v>
      </c>
      <c r="G27" s="1029"/>
      <c r="H27" s="1028">
        <v>131</v>
      </c>
      <c r="I27" s="1029"/>
      <c r="J27" s="1028">
        <v>203</v>
      </c>
      <c r="K27" s="1029"/>
      <c r="L27" s="1028">
        <v>2154</v>
      </c>
      <c r="M27" s="1029"/>
      <c r="N27" s="1028">
        <v>2291</v>
      </c>
      <c r="O27" s="1029"/>
      <c r="P27" s="1028">
        <v>834</v>
      </c>
      <c r="Q27" s="1029"/>
      <c r="R27" s="1028">
        <v>1176</v>
      </c>
      <c r="S27" s="1029"/>
      <c r="T27" s="1028">
        <v>723</v>
      </c>
      <c r="U27" s="1029"/>
      <c r="V27" s="1028">
        <v>866</v>
      </c>
      <c r="W27" s="1037"/>
      <c r="X27" s="1036">
        <v>9070</v>
      </c>
      <c r="Y27" s="1033"/>
    </row>
    <row r="28" spans="2:25" ht="44.25" customHeight="1">
      <c r="B28" s="234"/>
      <c r="C28" s="235" t="s">
        <v>496</v>
      </c>
      <c r="D28" s="1028">
        <f>D27</f>
        <v>4005</v>
      </c>
      <c r="E28" s="1029"/>
      <c r="F28" s="1028">
        <f>F27</f>
        <v>4286</v>
      </c>
      <c r="G28" s="1029"/>
      <c r="H28" s="1028">
        <f>H27</f>
        <v>131</v>
      </c>
      <c r="I28" s="1029"/>
      <c r="J28" s="1028">
        <f>J27</f>
        <v>203</v>
      </c>
      <c r="K28" s="1029"/>
      <c r="L28" s="1028">
        <f>L27</f>
        <v>2154</v>
      </c>
      <c r="M28" s="1029"/>
      <c r="N28" s="1028">
        <f>N27</f>
        <v>2291</v>
      </c>
      <c r="O28" s="1029"/>
      <c r="P28" s="1028">
        <f>P27</f>
        <v>834</v>
      </c>
      <c r="Q28" s="1029"/>
      <c r="R28" s="1028">
        <f>R27</f>
        <v>1176</v>
      </c>
      <c r="S28" s="1029"/>
      <c r="T28" s="1028">
        <f>T27</f>
        <v>723</v>
      </c>
      <c r="U28" s="1029"/>
      <c r="V28" s="1028">
        <f>V27</f>
        <v>866</v>
      </c>
      <c r="W28" s="1037"/>
      <c r="X28" s="1036">
        <f>X27</f>
        <v>9070</v>
      </c>
      <c r="Y28" s="1033"/>
    </row>
    <row r="29" spans="2:25" ht="44.25" customHeight="1">
      <c r="B29" s="1040" t="s">
        <v>59</v>
      </c>
      <c r="C29" s="232" t="s">
        <v>57</v>
      </c>
      <c r="D29" s="1028">
        <v>1</v>
      </c>
      <c r="E29" s="1029"/>
      <c r="F29" s="1028">
        <v>3</v>
      </c>
      <c r="G29" s="1029"/>
      <c r="H29" s="1028">
        <v>0</v>
      </c>
      <c r="I29" s="1029"/>
      <c r="J29" s="1028">
        <v>0</v>
      </c>
      <c r="K29" s="1029"/>
      <c r="L29" s="1028">
        <v>4</v>
      </c>
      <c r="M29" s="1029"/>
      <c r="N29" s="1028">
        <v>4</v>
      </c>
      <c r="O29" s="1029"/>
      <c r="P29" s="1028">
        <v>45</v>
      </c>
      <c r="Q29" s="1029"/>
      <c r="R29" s="1028">
        <v>73</v>
      </c>
      <c r="S29" s="1029"/>
      <c r="T29" s="1028">
        <v>30</v>
      </c>
      <c r="U29" s="1029"/>
      <c r="V29" s="1028">
        <v>121</v>
      </c>
      <c r="W29" s="1037"/>
      <c r="X29" s="1032">
        <v>103</v>
      </c>
      <c r="Y29" s="1033"/>
    </row>
    <row r="30" spans="2:25" ht="44.25" customHeight="1">
      <c r="B30" s="1041"/>
      <c r="C30" s="236" t="s">
        <v>58</v>
      </c>
      <c r="D30" s="1028">
        <v>1024</v>
      </c>
      <c r="E30" s="1029"/>
      <c r="F30" s="1028">
        <v>1107</v>
      </c>
      <c r="G30" s="1029"/>
      <c r="H30" s="1028">
        <v>501</v>
      </c>
      <c r="I30" s="1029"/>
      <c r="J30" s="1028">
        <v>580</v>
      </c>
      <c r="K30" s="1029"/>
      <c r="L30" s="1028">
        <v>962</v>
      </c>
      <c r="M30" s="1029"/>
      <c r="N30" s="1028">
        <v>1258</v>
      </c>
      <c r="O30" s="1029"/>
      <c r="P30" s="1028">
        <v>1315</v>
      </c>
      <c r="Q30" s="1029"/>
      <c r="R30" s="1028">
        <v>2458</v>
      </c>
      <c r="S30" s="1029"/>
      <c r="T30" s="1028">
        <v>116</v>
      </c>
      <c r="U30" s="1029"/>
      <c r="V30" s="1028">
        <v>151</v>
      </c>
      <c r="W30" s="1037"/>
      <c r="X30" s="1032">
        <v>3663</v>
      </c>
      <c r="Y30" s="1033"/>
    </row>
    <row r="31" spans="2:25" ht="44.25" customHeight="1">
      <c r="B31" s="1040" t="s">
        <v>60</v>
      </c>
      <c r="C31" s="232" t="s">
        <v>57</v>
      </c>
      <c r="D31" s="1028">
        <v>0</v>
      </c>
      <c r="E31" s="1029"/>
      <c r="F31" s="1028">
        <v>0</v>
      </c>
      <c r="G31" s="1029"/>
      <c r="H31" s="1028">
        <v>5</v>
      </c>
      <c r="I31" s="1029"/>
      <c r="J31" s="1028">
        <v>5</v>
      </c>
      <c r="K31" s="1029"/>
      <c r="L31" s="1028">
        <v>6</v>
      </c>
      <c r="M31" s="1029"/>
      <c r="N31" s="1028">
        <v>9</v>
      </c>
      <c r="O31" s="1029"/>
      <c r="P31" s="1028">
        <v>34</v>
      </c>
      <c r="Q31" s="1029"/>
      <c r="R31" s="1028">
        <v>42</v>
      </c>
      <c r="S31" s="1029"/>
      <c r="T31" s="1028">
        <v>10</v>
      </c>
      <c r="U31" s="1029"/>
      <c r="V31" s="1028">
        <v>21</v>
      </c>
      <c r="W31" s="1037"/>
      <c r="X31" s="1032">
        <v>90</v>
      </c>
      <c r="Y31" s="1033"/>
    </row>
    <row r="32" spans="2:25" ht="44.25" customHeight="1">
      <c r="B32" s="1040"/>
      <c r="C32" s="232" t="s">
        <v>58</v>
      </c>
      <c r="D32" s="1028">
        <v>1311</v>
      </c>
      <c r="E32" s="1029"/>
      <c r="F32" s="1028">
        <v>1420</v>
      </c>
      <c r="G32" s="1029"/>
      <c r="H32" s="1028">
        <v>966</v>
      </c>
      <c r="I32" s="1029"/>
      <c r="J32" s="1028">
        <v>1372</v>
      </c>
      <c r="K32" s="1029"/>
      <c r="L32" s="1028">
        <v>1080</v>
      </c>
      <c r="M32" s="1029"/>
      <c r="N32" s="1028">
        <v>1563</v>
      </c>
      <c r="O32" s="1029"/>
      <c r="P32" s="1028">
        <v>2096</v>
      </c>
      <c r="Q32" s="1029"/>
      <c r="R32" s="1028">
        <v>2859</v>
      </c>
      <c r="S32" s="1029"/>
      <c r="T32" s="1028">
        <v>69</v>
      </c>
      <c r="U32" s="1029"/>
      <c r="V32" s="1028">
        <v>425</v>
      </c>
      <c r="W32" s="1037"/>
      <c r="X32" s="1032">
        <v>4099</v>
      </c>
      <c r="Y32" s="1033"/>
    </row>
    <row r="33" spans="2:25" ht="44.25" customHeight="1">
      <c r="B33" s="1040" t="s">
        <v>61</v>
      </c>
      <c r="C33" s="232" t="s">
        <v>57</v>
      </c>
      <c r="D33" s="1028">
        <v>0</v>
      </c>
      <c r="E33" s="1029"/>
      <c r="F33" s="1028">
        <v>0</v>
      </c>
      <c r="G33" s="1029"/>
      <c r="H33" s="1028">
        <v>0</v>
      </c>
      <c r="I33" s="1029"/>
      <c r="J33" s="1028">
        <v>0</v>
      </c>
      <c r="K33" s="1029"/>
      <c r="L33" s="1028">
        <v>1</v>
      </c>
      <c r="M33" s="1029"/>
      <c r="N33" s="1028">
        <v>1</v>
      </c>
      <c r="O33" s="1029"/>
      <c r="P33" s="1028">
        <v>80</v>
      </c>
      <c r="Q33" s="1029"/>
      <c r="R33" s="1028">
        <v>82</v>
      </c>
      <c r="S33" s="1029"/>
      <c r="T33" s="1028">
        <v>0</v>
      </c>
      <c r="U33" s="1029"/>
      <c r="V33" s="1028">
        <v>0</v>
      </c>
      <c r="W33" s="1037"/>
      <c r="X33" s="1032">
        <v>1</v>
      </c>
      <c r="Y33" s="1033"/>
    </row>
    <row r="34" spans="2:25" ht="44.25" customHeight="1">
      <c r="B34" s="1040"/>
      <c r="C34" s="232" t="s">
        <v>58</v>
      </c>
      <c r="D34" s="1028">
        <v>267</v>
      </c>
      <c r="E34" s="1029"/>
      <c r="F34" s="1028">
        <v>336</v>
      </c>
      <c r="G34" s="1029"/>
      <c r="H34" s="1028">
        <v>152</v>
      </c>
      <c r="I34" s="1029"/>
      <c r="J34" s="1028">
        <v>243</v>
      </c>
      <c r="K34" s="1029"/>
      <c r="L34" s="1028">
        <v>66</v>
      </c>
      <c r="M34" s="1029"/>
      <c r="N34" s="1028">
        <v>94</v>
      </c>
      <c r="O34" s="1029"/>
      <c r="P34" s="1028">
        <v>88</v>
      </c>
      <c r="Q34" s="1029"/>
      <c r="R34" s="1028">
        <v>168</v>
      </c>
      <c r="S34" s="1029"/>
      <c r="T34" s="1028">
        <v>3</v>
      </c>
      <c r="U34" s="1029"/>
      <c r="V34" s="1028">
        <v>3</v>
      </c>
      <c r="W34" s="1037"/>
      <c r="X34" s="1032">
        <v>603</v>
      </c>
      <c r="Y34" s="1033"/>
    </row>
    <row r="35" spans="2:25" ht="44.25" customHeight="1">
      <c r="B35" s="1040" t="s">
        <v>62</v>
      </c>
      <c r="C35" s="232" t="s">
        <v>57</v>
      </c>
      <c r="D35" s="1028">
        <v>0</v>
      </c>
      <c r="E35" s="1029"/>
      <c r="F35" s="1028">
        <v>0</v>
      </c>
      <c r="G35" s="1029"/>
      <c r="H35" s="1028">
        <v>0</v>
      </c>
      <c r="I35" s="1029"/>
      <c r="J35" s="1028">
        <v>0</v>
      </c>
      <c r="K35" s="1029"/>
      <c r="L35" s="1028">
        <v>0</v>
      </c>
      <c r="M35" s="1029"/>
      <c r="N35" s="1028">
        <v>0</v>
      </c>
      <c r="O35" s="1029"/>
      <c r="P35" s="1028">
        <v>8</v>
      </c>
      <c r="Q35" s="1029"/>
      <c r="R35" s="1028">
        <v>8</v>
      </c>
      <c r="S35" s="1029"/>
      <c r="T35" s="1028">
        <v>0</v>
      </c>
      <c r="U35" s="1029"/>
      <c r="V35" s="1028">
        <v>0</v>
      </c>
      <c r="W35" s="1037"/>
      <c r="X35" s="1032">
        <v>0</v>
      </c>
      <c r="Y35" s="1033"/>
    </row>
    <row r="36" spans="2:25" ht="44.25" customHeight="1">
      <c r="B36" s="1040"/>
      <c r="C36" s="232" t="s">
        <v>58</v>
      </c>
      <c r="D36" s="1028">
        <v>239</v>
      </c>
      <c r="E36" s="1029"/>
      <c r="F36" s="1028">
        <v>277</v>
      </c>
      <c r="G36" s="1029"/>
      <c r="H36" s="1028">
        <v>241</v>
      </c>
      <c r="I36" s="1029"/>
      <c r="J36" s="1028">
        <v>283</v>
      </c>
      <c r="K36" s="1029"/>
      <c r="L36" s="1028">
        <v>569</v>
      </c>
      <c r="M36" s="1029"/>
      <c r="N36" s="1028">
        <v>730</v>
      </c>
      <c r="O36" s="1029"/>
      <c r="P36" s="1028">
        <v>930</v>
      </c>
      <c r="Q36" s="1029"/>
      <c r="R36" s="1028">
        <v>930</v>
      </c>
      <c r="S36" s="1029"/>
      <c r="T36" s="1028">
        <v>162</v>
      </c>
      <c r="U36" s="1029"/>
      <c r="V36" s="1028">
        <v>162</v>
      </c>
      <c r="W36" s="1037"/>
      <c r="X36" s="1032">
        <v>485</v>
      </c>
      <c r="Y36" s="1033"/>
    </row>
    <row r="37" spans="2:25" ht="44.25" customHeight="1">
      <c r="B37" s="1040" t="s">
        <v>63</v>
      </c>
      <c r="C37" s="232" t="s">
        <v>57</v>
      </c>
      <c r="D37" s="1028">
        <v>0</v>
      </c>
      <c r="E37" s="1029"/>
      <c r="F37" s="1028">
        <v>0</v>
      </c>
      <c r="G37" s="1029"/>
      <c r="H37" s="1028">
        <v>0</v>
      </c>
      <c r="I37" s="1029"/>
      <c r="J37" s="1028">
        <v>0</v>
      </c>
      <c r="K37" s="1029"/>
      <c r="L37" s="1028">
        <v>0</v>
      </c>
      <c r="M37" s="1029"/>
      <c r="N37" s="1028">
        <v>0</v>
      </c>
      <c r="O37" s="1029"/>
      <c r="P37" s="1028">
        <v>21</v>
      </c>
      <c r="Q37" s="1029"/>
      <c r="R37" s="1028">
        <v>21</v>
      </c>
      <c r="S37" s="1029"/>
      <c r="T37" s="1028">
        <v>0</v>
      </c>
      <c r="U37" s="1029"/>
      <c r="V37" s="1028">
        <v>0</v>
      </c>
      <c r="W37" s="1037"/>
      <c r="X37" s="1032">
        <v>28</v>
      </c>
      <c r="Y37" s="1033"/>
    </row>
    <row r="38" spans="2:25" ht="44.25" customHeight="1" thickBot="1">
      <c r="B38" s="1044"/>
      <c r="C38" s="237" t="s">
        <v>58</v>
      </c>
      <c r="D38" s="1042">
        <v>1300</v>
      </c>
      <c r="E38" s="1043"/>
      <c r="F38" s="1042">
        <v>1940</v>
      </c>
      <c r="G38" s="1043"/>
      <c r="H38" s="1042">
        <v>455</v>
      </c>
      <c r="I38" s="1043"/>
      <c r="J38" s="1042">
        <v>935</v>
      </c>
      <c r="K38" s="1043"/>
      <c r="L38" s="1042">
        <v>469</v>
      </c>
      <c r="M38" s="1043"/>
      <c r="N38" s="1042">
        <v>884</v>
      </c>
      <c r="O38" s="1043"/>
      <c r="P38" s="1042">
        <v>901</v>
      </c>
      <c r="Q38" s="1043"/>
      <c r="R38" s="1042">
        <v>1453</v>
      </c>
      <c r="S38" s="1043"/>
      <c r="T38" s="1042">
        <v>140</v>
      </c>
      <c r="U38" s="1043"/>
      <c r="V38" s="1042">
        <v>186</v>
      </c>
      <c r="W38" s="1045"/>
      <c r="X38" s="1046">
        <v>825</v>
      </c>
      <c r="Y38" s="1047"/>
    </row>
    <row r="39" spans="2:25" ht="21" customHeight="1">
      <c r="B39" s="225" t="s">
        <v>497</v>
      </c>
      <c r="C39" s="3"/>
    </row>
    <row r="40" spans="2:25" ht="21" customHeight="1">
      <c r="B40" s="225" t="s">
        <v>498</v>
      </c>
      <c r="C40" s="3"/>
      <c r="D40" s="222"/>
      <c r="E40" s="212"/>
      <c r="F40" s="222"/>
      <c r="G40" s="212"/>
      <c r="H40" s="212"/>
      <c r="I40" s="212"/>
      <c r="J40" s="212"/>
      <c r="K40" s="212"/>
      <c r="L40" s="212"/>
      <c r="M40" s="212"/>
      <c r="N40" s="212"/>
      <c r="O40" s="212"/>
      <c r="P40" s="222"/>
      <c r="Q40" s="212"/>
      <c r="R40" s="222"/>
      <c r="S40" s="212"/>
      <c r="T40" s="222"/>
      <c r="U40" s="212"/>
    </row>
    <row r="41" spans="2:25" ht="21" customHeight="1">
      <c r="B41" s="225" t="s">
        <v>499</v>
      </c>
      <c r="C41" s="3"/>
      <c r="D41" s="222"/>
      <c r="E41" s="212"/>
      <c r="F41" s="222"/>
      <c r="G41" s="212"/>
      <c r="H41" s="212"/>
      <c r="I41" s="212"/>
      <c r="J41" s="212"/>
      <c r="K41" s="212"/>
      <c r="L41" s="212"/>
      <c r="M41" s="212"/>
      <c r="N41" s="212"/>
      <c r="O41" s="212"/>
      <c r="P41" s="222"/>
      <c r="Q41" s="212"/>
      <c r="R41" s="222"/>
      <c r="S41" s="212"/>
      <c r="T41" s="222"/>
      <c r="U41" s="212"/>
    </row>
    <row r="42" spans="2:25" ht="21" customHeight="1">
      <c r="B42" s="225" t="s">
        <v>1523</v>
      </c>
      <c r="C42" s="3"/>
      <c r="D42" s="222"/>
      <c r="E42" s="212"/>
      <c r="F42" s="222"/>
      <c r="G42" s="212"/>
      <c r="H42" s="212"/>
      <c r="I42" s="212"/>
      <c r="J42" s="212"/>
      <c r="K42" s="212"/>
      <c r="L42" s="212"/>
      <c r="M42" s="212"/>
      <c r="N42" s="212"/>
      <c r="O42" s="212"/>
      <c r="P42" s="222"/>
      <c r="Q42" s="212"/>
      <c r="R42" s="222"/>
      <c r="S42" s="212"/>
      <c r="T42" s="222"/>
      <c r="U42" s="212"/>
    </row>
    <row r="43" spans="2:25" ht="21" customHeight="1">
      <c r="B43" s="225" t="s">
        <v>1524</v>
      </c>
      <c r="C43" s="3"/>
      <c r="D43" s="222"/>
      <c r="E43" s="212"/>
      <c r="F43" s="222"/>
      <c r="G43" s="212"/>
      <c r="H43" s="212"/>
      <c r="I43" s="212"/>
      <c r="J43" s="212"/>
      <c r="K43" s="212"/>
      <c r="L43" s="212"/>
      <c r="M43" s="212"/>
      <c r="N43" s="212"/>
      <c r="O43" s="212"/>
      <c r="P43" s="222"/>
      <c r="Q43" s="212"/>
      <c r="R43" s="222"/>
      <c r="S43" s="212"/>
      <c r="T43" s="222"/>
      <c r="U43" s="212"/>
    </row>
    <row r="44" spans="2:25" ht="21" customHeight="1">
      <c r="B44" s="590" t="s">
        <v>70</v>
      </c>
      <c r="D44" s="226"/>
      <c r="E44" s="226"/>
      <c r="F44" s="226"/>
      <c r="G44" s="226"/>
      <c r="H44" s="226"/>
      <c r="I44" s="226"/>
      <c r="J44" s="226"/>
      <c r="K44" s="226"/>
      <c r="L44" s="226"/>
      <c r="M44" s="226"/>
      <c r="N44" s="226"/>
      <c r="O44" s="226"/>
      <c r="P44" s="226"/>
      <c r="Q44" s="226"/>
      <c r="R44" s="226"/>
      <c r="S44" s="226"/>
      <c r="T44" s="226"/>
      <c r="U44" s="226"/>
      <c r="V44" s="226"/>
      <c r="W44" s="333"/>
      <c r="X44" s="333"/>
    </row>
    <row r="46" spans="2:25" ht="18" customHeight="1">
      <c r="D46" s="63"/>
    </row>
    <row r="47" spans="2:25" ht="18" customHeight="1">
      <c r="D47" s="63"/>
    </row>
    <row r="48" spans="2:25" ht="18" customHeight="1">
      <c r="D48" s="63"/>
    </row>
    <row r="49" spans="4:4" ht="18" customHeight="1">
      <c r="D49" s="63"/>
    </row>
    <row r="50" spans="4:4" ht="18" customHeight="1">
      <c r="D50" s="63"/>
    </row>
  </sheetData>
  <mergeCells count="299">
    <mergeCell ref="X37:Y37"/>
    <mergeCell ref="D38:E38"/>
    <mergeCell ref="F38:G38"/>
    <mergeCell ref="H38:I38"/>
    <mergeCell ref="J38:K38"/>
    <mergeCell ref="L38:M38"/>
    <mergeCell ref="N38:O38"/>
    <mergeCell ref="V36:W36"/>
    <mergeCell ref="X36:Y36"/>
    <mergeCell ref="B37:B38"/>
    <mergeCell ref="D37:E37"/>
    <mergeCell ref="F37:G37"/>
    <mergeCell ref="H37:I37"/>
    <mergeCell ref="J37:K37"/>
    <mergeCell ref="L37:M37"/>
    <mergeCell ref="N37:O37"/>
    <mergeCell ref="P37:Q37"/>
    <mergeCell ref="P38:Q38"/>
    <mergeCell ref="R38:S38"/>
    <mergeCell ref="T38:U38"/>
    <mergeCell ref="V38:W38"/>
    <mergeCell ref="X38:Y38"/>
    <mergeCell ref="R37:S37"/>
    <mergeCell ref="T37:U37"/>
    <mergeCell ref="V37:W37"/>
    <mergeCell ref="B35:B36"/>
    <mergeCell ref="D35:E35"/>
    <mergeCell ref="F35:G35"/>
    <mergeCell ref="H35:I35"/>
    <mergeCell ref="J35:K35"/>
    <mergeCell ref="X35:Y35"/>
    <mergeCell ref="D36:E36"/>
    <mergeCell ref="F36:G36"/>
    <mergeCell ref="H36:I36"/>
    <mergeCell ref="J36:K36"/>
    <mergeCell ref="L36:M36"/>
    <mergeCell ref="N36:O36"/>
    <mergeCell ref="P36:Q36"/>
    <mergeCell ref="R36:S36"/>
    <mergeCell ref="T36:U36"/>
    <mergeCell ref="L35:M35"/>
    <mergeCell ref="N35:O35"/>
    <mergeCell ref="P35:Q35"/>
    <mergeCell ref="R35:S35"/>
    <mergeCell ref="T35:U35"/>
    <mergeCell ref="V35:W35"/>
    <mergeCell ref="T33:U33"/>
    <mergeCell ref="V33:W33"/>
    <mergeCell ref="X33:Y33"/>
    <mergeCell ref="D34:E34"/>
    <mergeCell ref="F34:G34"/>
    <mergeCell ref="H34:I34"/>
    <mergeCell ref="J34:K34"/>
    <mergeCell ref="L34:M34"/>
    <mergeCell ref="N34:O34"/>
    <mergeCell ref="P34:Q34"/>
    <mergeCell ref="R34:S34"/>
    <mergeCell ref="T34:U34"/>
    <mergeCell ref="V34:W34"/>
    <mergeCell ref="X34:Y34"/>
    <mergeCell ref="B33:B34"/>
    <mergeCell ref="D33:E33"/>
    <mergeCell ref="F33:G33"/>
    <mergeCell ref="H33:I33"/>
    <mergeCell ref="J33:K33"/>
    <mergeCell ref="L33:M33"/>
    <mergeCell ref="N33:O33"/>
    <mergeCell ref="P33:Q33"/>
    <mergeCell ref="R33:S33"/>
    <mergeCell ref="X30:Y30"/>
    <mergeCell ref="B31:B32"/>
    <mergeCell ref="D31:E31"/>
    <mergeCell ref="F31:G31"/>
    <mergeCell ref="H31:I31"/>
    <mergeCell ref="J31:K31"/>
    <mergeCell ref="X31:Y31"/>
    <mergeCell ref="D32:E32"/>
    <mergeCell ref="F32:G32"/>
    <mergeCell ref="H32:I32"/>
    <mergeCell ref="J32:K32"/>
    <mergeCell ref="L32:M32"/>
    <mergeCell ref="N32:O32"/>
    <mergeCell ref="P32:Q32"/>
    <mergeCell ref="R32:S32"/>
    <mergeCell ref="T32:U32"/>
    <mergeCell ref="L31:M31"/>
    <mergeCell ref="N31:O31"/>
    <mergeCell ref="P31:Q31"/>
    <mergeCell ref="R31:S31"/>
    <mergeCell ref="T31:U31"/>
    <mergeCell ref="V31:W31"/>
    <mergeCell ref="V32:W32"/>
    <mergeCell ref="X32:Y32"/>
    <mergeCell ref="V28:W28"/>
    <mergeCell ref="X28:Y28"/>
    <mergeCell ref="B29:B30"/>
    <mergeCell ref="D29:E29"/>
    <mergeCell ref="F29:G29"/>
    <mergeCell ref="H29:I29"/>
    <mergeCell ref="J29:K29"/>
    <mergeCell ref="L29:M29"/>
    <mergeCell ref="N29:O29"/>
    <mergeCell ref="P29:Q29"/>
    <mergeCell ref="R29:S29"/>
    <mergeCell ref="T29:U29"/>
    <mergeCell ref="V29:W29"/>
    <mergeCell ref="X29:Y29"/>
    <mergeCell ref="D30:E30"/>
    <mergeCell ref="F30:G30"/>
    <mergeCell ref="H30:I30"/>
    <mergeCell ref="J30:K30"/>
    <mergeCell ref="L30:M30"/>
    <mergeCell ref="N30:O30"/>
    <mergeCell ref="P30:Q30"/>
    <mergeCell ref="R30:S30"/>
    <mergeCell ref="T30:U30"/>
    <mergeCell ref="V30:W30"/>
    <mergeCell ref="D28:E28"/>
    <mergeCell ref="F28:G28"/>
    <mergeCell ref="H28:I28"/>
    <mergeCell ref="J28:K28"/>
    <mergeCell ref="L28:M28"/>
    <mergeCell ref="N28:O28"/>
    <mergeCell ref="P28:Q28"/>
    <mergeCell ref="R28:S28"/>
    <mergeCell ref="T28:U28"/>
    <mergeCell ref="P26:Q26"/>
    <mergeCell ref="R26:S26"/>
    <mergeCell ref="T26:U26"/>
    <mergeCell ref="V26:W26"/>
    <mergeCell ref="X26:Y26"/>
    <mergeCell ref="B27:C27"/>
    <mergeCell ref="D27:E27"/>
    <mergeCell ref="F27:G27"/>
    <mergeCell ref="H27:I27"/>
    <mergeCell ref="J27:K27"/>
    <mergeCell ref="D26:E26"/>
    <mergeCell ref="F26:G26"/>
    <mergeCell ref="H26:I26"/>
    <mergeCell ref="J26:K26"/>
    <mergeCell ref="L26:M26"/>
    <mergeCell ref="N26:O26"/>
    <mergeCell ref="X27:Y27"/>
    <mergeCell ref="L27:M27"/>
    <mergeCell ref="N27:O27"/>
    <mergeCell ref="P27:Q27"/>
    <mergeCell ref="R27:S27"/>
    <mergeCell ref="T27:U27"/>
    <mergeCell ref="V27:W27"/>
    <mergeCell ref="N25:O25"/>
    <mergeCell ref="P25:Q25"/>
    <mergeCell ref="R25:S25"/>
    <mergeCell ref="T25:U25"/>
    <mergeCell ref="V25:W25"/>
    <mergeCell ref="X25:Y25"/>
    <mergeCell ref="B25:C25"/>
    <mergeCell ref="D25:E25"/>
    <mergeCell ref="F25:G25"/>
    <mergeCell ref="H25:I25"/>
    <mergeCell ref="J25:K25"/>
    <mergeCell ref="L25:M25"/>
    <mergeCell ref="N24:O24"/>
    <mergeCell ref="P24:Q24"/>
    <mergeCell ref="R24:S24"/>
    <mergeCell ref="T24:U24"/>
    <mergeCell ref="V24:W24"/>
    <mergeCell ref="X24:Y24"/>
    <mergeCell ref="P23:Q23"/>
    <mergeCell ref="R23:S23"/>
    <mergeCell ref="T23:U23"/>
    <mergeCell ref="V23:W23"/>
    <mergeCell ref="X23:Y23"/>
    <mergeCell ref="N23:O23"/>
    <mergeCell ref="D24:E24"/>
    <mergeCell ref="F24:G24"/>
    <mergeCell ref="H24:I24"/>
    <mergeCell ref="J24:K24"/>
    <mergeCell ref="L24:M24"/>
    <mergeCell ref="D23:E23"/>
    <mergeCell ref="F23:G23"/>
    <mergeCell ref="H23:I23"/>
    <mergeCell ref="J23:K23"/>
    <mergeCell ref="L23:M23"/>
    <mergeCell ref="N22:O22"/>
    <mergeCell ref="P22:Q22"/>
    <mergeCell ref="R22:S22"/>
    <mergeCell ref="T22:U22"/>
    <mergeCell ref="V22:W22"/>
    <mergeCell ref="X22:Y22"/>
    <mergeCell ref="B22:C22"/>
    <mergeCell ref="D22:E22"/>
    <mergeCell ref="F22:G22"/>
    <mergeCell ref="H22:I22"/>
    <mergeCell ref="J22:K22"/>
    <mergeCell ref="L22:M22"/>
    <mergeCell ref="X20:Y21"/>
    <mergeCell ref="D21:E21"/>
    <mergeCell ref="F21:G21"/>
    <mergeCell ref="H21:I21"/>
    <mergeCell ref="J21:K21"/>
    <mergeCell ref="N11:O11"/>
    <mergeCell ref="P11:Q11"/>
    <mergeCell ref="R11:S11"/>
    <mergeCell ref="T11:U11"/>
    <mergeCell ref="V11:W11"/>
    <mergeCell ref="V19:Y19"/>
    <mergeCell ref="L21:M21"/>
    <mergeCell ref="N21:O21"/>
    <mergeCell ref="P21:Q21"/>
    <mergeCell ref="R21:S21"/>
    <mergeCell ref="T21:U21"/>
    <mergeCell ref="V21:W21"/>
    <mergeCell ref="D20:G20"/>
    <mergeCell ref="H20:K20"/>
    <mergeCell ref="L20:O20"/>
    <mergeCell ref="P20:S20"/>
    <mergeCell ref="T20:W20"/>
    <mergeCell ref="B11:C11"/>
    <mergeCell ref="D11:E11"/>
    <mergeCell ref="F11:G11"/>
    <mergeCell ref="H11:I11"/>
    <mergeCell ref="J11:K11"/>
    <mergeCell ref="L11:M11"/>
    <mergeCell ref="L10:M10"/>
    <mergeCell ref="N10:O10"/>
    <mergeCell ref="P10:Q10"/>
    <mergeCell ref="B9:C9"/>
    <mergeCell ref="D9:E9"/>
    <mergeCell ref="F9:G9"/>
    <mergeCell ref="H9:I9"/>
    <mergeCell ref="J9:K9"/>
    <mergeCell ref="L9:M9"/>
    <mergeCell ref="R10:S10"/>
    <mergeCell ref="T10:U10"/>
    <mergeCell ref="V10:W10"/>
    <mergeCell ref="N9:O9"/>
    <mergeCell ref="P9:Q9"/>
    <mergeCell ref="R9:S9"/>
    <mergeCell ref="T9:U9"/>
    <mergeCell ref="V9:W9"/>
    <mergeCell ref="B10:C10"/>
    <mergeCell ref="D10:E10"/>
    <mergeCell ref="F10:G10"/>
    <mergeCell ref="H10:I10"/>
    <mergeCell ref="J10:K10"/>
    <mergeCell ref="V7:W7"/>
    <mergeCell ref="D8:E8"/>
    <mergeCell ref="F8:G8"/>
    <mergeCell ref="H8:I8"/>
    <mergeCell ref="J8:K8"/>
    <mergeCell ref="L8:M8"/>
    <mergeCell ref="N8:O8"/>
    <mergeCell ref="P8:Q8"/>
    <mergeCell ref="R8:S8"/>
    <mergeCell ref="T8:U8"/>
    <mergeCell ref="V8:W8"/>
    <mergeCell ref="D7:E7"/>
    <mergeCell ref="F7:G7"/>
    <mergeCell ref="H7:I7"/>
    <mergeCell ref="J7:K7"/>
    <mergeCell ref="L7:M7"/>
    <mergeCell ref="N7:O7"/>
    <mergeCell ref="P7:Q7"/>
    <mergeCell ref="R7:S7"/>
    <mergeCell ref="T7:U7"/>
    <mergeCell ref="T5:U5"/>
    <mergeCell ref="V5:W5"/>
    <mergeCell ref="D6:E6"/>
    <mergeCell ref="F6:G6"/>
    <mergeCell ref="H6:I6"/>
    <mergeCell ref="J6:K6"/>
    <mergeCell ref="L6:M6"/>
    <mergeCell ref="N6:O6"/>
    <mergeCell ref="P6:Q6"/>
    <mergeCell ref="R6:S6"/>
    <mergeCell ref="T6:U6"/>
    <mergeCell ref="V6:W6"/>
    <mergeCell ref="B5:C5"/>
    <mergeCell ref="D5:E5"/>
    <mergeCell ref="F5:G5"/>
    <mergeCell ref="H5:I5"/>
    <mergeCell ref="J5:K5"/>
    <mergeCell ref="L5:M5"/>
    <mergeCell ref="N5:O5"/>
    <mergeCell ref="P5:Q5"/>
    <mergeCell ref="R5:S5"/>
    <mergeCell ref="T2:W2"/>
    <mergeCell ref="D3:E4"/>
    <mergeCell ref="F3:G4"/>
    <mergeCell ref="H3:Q3"/>
    <mergeCell ref="R3:W3"/>
    <mergeCell ref="H4:I4"/>
    <mergeCell ref="J4:K4"/>
    <mergeCell ref="L4:M4"/>
    <mergeCell ref="N4:O4"/>
    <mergeCell ref="P4:Q4"/>
    <mergeCell ref="R4:S4"/>
    <mergeCell ref="T4:U4"/>
    <mergeCell ref="V4:W4"/>
  </mergeCells>
  <phoneticPr fontId="3"/>
  <printOptions horizontalCentered="1" gridLinesSet="0"/>
  <pageMargins left="0.51181102362204722" right="0.31496062992125984" top="0.55118110236220474" bottom="0.39370078740157483" header="0.51181102362204722" footer="0.39370078740157483"/>
  <pageSetup paperSize="9" scale="54" firstPageNumber="168"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
  <dimension ref="B1:S44"/>
  <sheetViews>
    <sheetView showGridLines="0" zoomScaleNormal="100" zoomScaleSheetLayoutView="100" workbookViewId="0"/>
  </sheetViews>
  <sheetFormatPr defaultColWidth="10.625" defaultRowHeight="18" customHeight="1"/>
  <cols>
    <col min="1" max="1" width="2.625" style="2" customWidth="1"/>
    <col min="2" max="2" width="5.25" style="2" customWidth="1"/>
    <col min="3" max="3" width="14.875" style="2" customWidth="1"/>
    <col min="4" max="5" width="7.125" style="2" customWidth="1"/>
    <col min="6" max="6" width="7.875" style="2" customWidth="1"/>
    <col min="7" max="7" width="7.125" style="2" customWidth="1"/>
    <col min="8" max="8" width="7.875" style="2" customWidth="1"/>
    <col min="9" max="17" width="7.125" style="2" customWidth="1"/>
    <col min="18" max="18" width="6.625" style="2" customWidth="1"/>
    <col min="19" max="16384" width="10.625" style="2"/>
  </cols>
  <sheetData>
    <row r="1" spans="2:19" ht="18" customHeight="1">
      <c r="B1" s="1" t="s">
        <v>500</v>
      </c>
    </row>
    <row r="2" spans="2:19" ht="18" customHeight="1" thickBot="1">
      <c r="C2" s="3"/>
      <c r="D2" s="38"/>
      <c r="E2" s="38"/>
      <c r="F2" s="38"/>
      <c r="G2" s="38"/>
      <c r="H2" s="38"/>
      <c r="I2" s="38"/>
      <c r="J2" s="38"/>
      <c r="K2" s="38"/>
      <c r="L2" s="38"/>
      <c r="M2" s="38"/>
      <c r="N2" s="38"/>
      <c r="O2" s="1048" t="s">
        <v>1</v>
      </c>
      <c r="P2" s="1048"/>
      <c r="Q2" s="1048"/>
    </row>
    <row r="3" spans="2:19" ht="22.5" customHeight="1">
      <c r="B3" s="213"/>
      <c r="C3" s="214"/>
      <c r="D3" s="1049" t="s">
        <v>472</v>
      </c>
      <c r="E3" s="1050"/>
      <c r="F3" s="1049" t="s">
        <v>473</v>
      </c>
      <c r="G3" s="1050"/>
      <c r="H3" s="1049" t="s">
        <v>501</v>
      </c>
      <c r="I3" s="1053"/>
      <c r="J3" s="1054" t="s">
        <v>502</v>
      </c>
      <c r="K3" s="1055"/>
      <c r="L3" s="1049" t="s">
        <v>493</v>
      </c>
      <c r="M3" s="1053"/>
      <c r="N3" s="1049" t="s">
        <v>494</v>
      </c>
      <c r="O3" s="1058"/>
      <c r="P3" s="1049" t="s">
        <v>503</v>
      </c>
      <c r="Q3" s="1061"/>
    </row>
    <row r="4" spans="2:19" ht="22.5" customHeight="1">
      <c r="B4" s="223"/>
      <c r="C4" s="238"/>
      <c r="D4" s="1051"/>
      <c r="E4" s="1052"/>
      <c r="F4" s="1051"/>
      <c r="G4" s="1052"/>
      <c r="H4" s="908" t="s">
        <v>504</v>
      </c>
      <c r="I4" s="1063"/>
      <c r="J4" s="1056"/>
      <c r="K4" s="1057"/>
      <c r="L4" s="1064" t="s">
        <v>505</v>
      </c>
      <c r="M4" s="1065"/>
      <c r="N4" s="1059"/>
      <c r="O4" s="1060"/>
      <c r="P4" s="1059"/>
      <c r="Q4" s="1062"/>
    </row>
    <row r="5" spans="2:19" ht="22.5" customHeight="1">
      <c r="B5" s="216"/>
      <c r="C5" s="217"/>
      <c r="D5" s="239" t="s">
        <v>444</v>
      </c>
      <c r="E5" s="239" t="s">
        <v>445</v>
      </c>
      <c r="F5" s="239" t="s">
        <v>444</v>
      </c>
      <c r="G5" s="239" t="s">
        <v>445</v>
      </c>
      <c r="H5" s="239" t="s">
        <v>444</v>
      </c>
      <c r="I5" s="239" t="s">
        <v>445</v>
      </c>
      <c r="J5" s="239" t="s">
        <v>444</v>
      </c>
      <c r="K5" s="239" t="s">
        <v>445</v>
      </c>
      <c r="L5" s="239" t="s">
        <v>444</v>
      </c>
      <c r="M5" s="239" t="s">
        <v>445</v>
      </c>
      <c r="N5" s="239" t="s">
        <v>444</v>
      </c>
      <c r="O5" s="240" t="s">
        <v>445</v>
      </c>
      <c r="P5" s="239" t="s">
        <v>444</v>
      </c>
      <c r="Q5" s="241" t="s">
        <v>445</v>
      </c>
    </row>
    <row r="6" spans="2:19" ht="22.5" customHeight="1">
      <c r="B6" s="960" t="s">
        <v>56</v>
      </c>
      <c r="C6" s="1067"/>
      <c r="D6" s="242">
        <f>SUM(D7:D8)</f>
        <v>224</v>
      </c>
      <c r="E6" s="243">
        <f t="shared" ref="E6:O6" si="0">SUM(E7:E8)</f>
        <v>378</v>
      </c>
      <c r="F6" s="242">
        <f t="shared" si="0"/>
        <v>3751</v>
      </c>
      <c r="G6" s="243">
        <f t="shared" si="0"/>
        <v>4663</v>
      </c>
      <c r="H6" s="242">
        <f t="shared" si="0"/>
        <v>689</v>
      </c>
      <c r="I6" s="243">
        <f>SUM(I7:I8)</f>
        <v>793</v>
      </c>
      <c r="J6" s="242">
        <f t="shared" si="0"/>
        <v>189</v>
      </c>
      <c r="K6" s="243">
        <f t="shared" si="0"/>
        <v>248</v>
      </c>
      <c r="L6" s="242">
        <f t="shared" si="0"/>
        <v>3144</v>
      </c>
      <c r="M6" s="243">
        <f t="shared" si="0"/>
        <v>4079</v>
      </c>
      <c r="N6" s="242">
        <f t="shared" si="0"/>
        <v>1244</v>
      </c>
      <c r="O6" s="244">
        <f t="shared" si="0"/>
        <v>1994</v>
      </c>
      <c r="P6" s="242">
        <f>SUM(P7:P8)</f>
        <v>379</v>
      </c>
      <c r="Q6" s="245">
        <f>SUM(Q7:Q8)</f>
        <v>1023</v>
      </c>
      <c r="S6" s="63"/>
    </row>
    <row r="7" spans="2:19" ht="22.5" customHeight="1">
      <c r="B7" s="51"/>
      <c r="C7" s="246" t="s">
        <v>57</v>
      </c>
      <c r="D7" s="247">
        <f>D13+D15+D17+D19+D21</f>
        <v>8</v>
      </c>
      <c r="E7" s="247">
        <f t="shared" ref="E7:Q8" si="1">E13+E15+E17+E19+E21</f>
        <v>18</v>
      </c>
      <c r="F7" s="247">
        <f t="shared" si="1"/>
        <v>35</v>
      </c>
      <c r="G7" s="247">
        <f t="shared" si="1"/>
        <v>63</v>
      </c>
      <c r="H7" s="247">
        <f t="shared" si="1"/>
        <v>19</v>
      </c>
      <c r="I7" s="247">
        <f t="shared" si="1"/>
        <v>20</v>
      </c>
      <c r="J7" s="247">
        <f t="shared" si="1"/>
        <v>1</v>
      </c>
      <c r="K7" s="247">
        <f t="shared" si="1"/>
        <v>7</v>
      </c>
      <c r="L7" s="247">
        <f t="shared" si="1"/>
        <v>27</v>
      </c>
      <c r="M7" s="247">
        <f t="shared" si="1"/>
        <v>55</v>
      </c>
      <c r="N7" s="247">
        <f t="shared" si="1"/>
        <v>44</v>
      </c>
      <c r="O7" s="247">
        <f t="shared" si="1"/>
        <v>75</v>
      </c>
      <c r="P7" s="247">
        <f t="shared" si="1"/>
        <v>39</v>
      </c>
      <c r="Q7" s="248">
        <f t="shared" si="1"/>
        <v>156</v>
      </c>
    </row>
    <row r="8" spans="2:19" ht="22.5" customHeight="1">
      <c r="B8" s="51"/>
      <c r="C8" s="249" t="s">
        <v>58</v>
      </c>
      <c r="D8" s="247">
        <f>D14+D16+D18+D20+D22</f>
        <v>216</v>
      </c>
      <c r="E8" s="247">
        <f t="shared" si="1"/>
        <v>360</v>
      </c>
      <c r="F8" s="247">
        <f t="shared" si="1"/>
        <v>3716</v>
      </c>
      <c r="G8" s="247">
        <f t="shared" si="1"/>
        <v>4600</v>
      </c>
      <c r="H8" s="247">
        <f t="shared" si="1"/>
        <v>670</v>
      </c>
      <c r="I8" s="247">
        <f t="shared" si="1"/>
        <v>773</v>
      </c>
      <c r="J8" s="247">
        <f t="shared" si="1"/>
        <v>188</v>
      </c>
      <c r="K8" s="247">
        <f t="shared" si="1"/>
        <v>241</v>
      </c>
      <c r="L8" s="247">
        <f>L14+L16+L18+L20+L22</f>
        <v>3117</v>
      </c>
      <c r="M8" s="247">
        <f t="shared" si="1"/>
        <v>4024</v>
      </c>
      <c r="N8" s="247">
        <f t="shared" si="1"/>
        <v>1200</v>
      </c>
      <c r="O8" s="247">
        <f t="shared" si="1"/>
        <v>1919</v>
      </c>
      <c r="P8" s="247">
        <f t="shared" si="1"/>
        <v>340</v>
      </c>
      <c r="Q8" s="248">
        <f>Q14+Q16+Q18+Q20+Q22</f>
        <v>867</v>
      </c>
    </row>
    <row r="9" spans="2:19" ht="22.5" customHeight="1">
      <c r="B9" s="967" t="s">
        <v>64</v>
      </c>
      <c r="C9" s="968"/>
      <c r="D9" s="247">
        <v>170</v>
      </c>
      <c r="E9" s="247">
        <v>255</v>
      </c>
      <c r="F9" s="247">
        <v>1370</v>
      </c>
      <c r="G9" s="247">
        <v>1824</v>
      </c>
      <c r="H9" s="247">
        <v>288</v>
      </c>
      <c r="I9" s="247">
        <v>319</v>
      </c>
      <c r="J9" s="247">
        <v>146</v>
      </c>
      <c r="K9" s="247">
        <v>175</v>
      </c>
      <c r="L9" s="247">
        <v>1630</v>
      </c>
      <c r="M9" s="247">
        <v>2118</v>
      </c>
      <c r="N9" s="247">
        <v>957</v>
      </c>
      <c r="O9" s="247">
        <v>1369</v>
      </c>
      <c r="P9" s="247">
        <v>614</v>
      </c>
      <c r="Q9" s="248">
        <v>1670</v>
      </c>
      <c r="R9" s="200"/>
    </row>
    <row r="10" spans="2:19" ht="22.5" customHeight="1">
      <c r="B10" s="66"/>
      <c r="C10" s="250" t="s">
        <v>65</v>
      </c>
      <c r="D10" s="247">
        <f>D9</f>
        <v>170</v>
      </c>
      <c r="E10" s="247">
        <f t="shared" ref="E10:Q10" si="2">E9</f>
        <v>255</v>
      </c>
      <c r="F10" s="247">
        <f t="shared" si="2"/>
        <v>1370</v>
      </c>
      <c r="G10" s="247">
        <f t="shared" si="2"/>
        <v>1824</v>
      </c>
      <c r="H10" s="247">
        <f t="shared" si="2"/>
        <v>288</v>
      </c>
      <c r="I10" s="247">
        <f t="shared" si="2"/>
        <v>319</v>
      </c>
      <c r="J10" s="247">
        <f t="shared" si="2"/>
        <v>146</v>
      </c>
      <c r="K10" s="247">
        <f t="shared" si="2"/>
        <v>175</v>
      </c>
      <c r="L10" s="247">
        <f t="shared" si="2"/>
        <v>1630</v>
      </c>
      <c r="M10" s="247">
        <f t="shared" si="2"/>
        <v>2118</v>
      </c>
      <c r="N10" s="247">
        <f t="shared" si="2"/>
        <v>957</v>
      </c>
      <c r="O10" s="247">
        <f t="shared" si="2"/>
        <v>1369</v>
      </c>
      <c r="P10" s="247">
        <f t="shared" si="2"/>
        <v>614</v>
      </c>
      <c r="Q10" s="248">
        <f t="shared" si="2"/>
        <v>1670</v>
      </c>
      <c r="R10" s="200"/>
    </row>
    <row r="11" spans="2:19" ht="22.5" customHeight="1">
      <c r="B11" s="967" t="s">
        <v>448</v>
      </c>
      <c r="C11" s="968"/>
      <c r="D11" s="247">
        <v>106</v>
      </c>
      <c r="E11" s="247">
        <v>170</v>
      </c>
      <c r="F11" s="247">
        <v>682</v>
      </c>
      <c r="G11" s="247">
        <v>1024</v>
      </c>
      <c r="H11" s="106">
        <v>304</v>
      </c>
      <c r="I11" s="247">
        <v>350</v>
      </c>
      <c r="J11" s="247">
        <v>229</v>
      </c>
      <c r="K11" s="247">
        <v>229</v>
      </c>
      <c r="L11" s="247">
        <v>632</v>
      </c>
      <c r="M11" s="247">
        <v>1176</v>
      </c>
      <c r="N11" s="247">
        <v>471</v>
      </c>
      <c r="O11" s="247">
        <v>957</v>
      </c>
      <c r="P11" s="247">
        <v>176</v>
      </c>
      <c r="Q11" s="248">
        <v>365</v>
      </c>
      <c r="R11" s="200"/>
    </row>
    <row r="12" spans="2:19" ht="22.5" customHeight="1">
      <c r="B12" s="66"/>
      <c r="C12" s="250" t="s">
        <v>65</v>
      </c>
      <c r="D12" s="247">
        <f>D11</f>
        <v>106</v>
      </c>
      <c r="E12" s="247">
        <f t="shared" ref="E12:Q12" si="3">E11</f>
        <v>170</v>
      </c>
      <c r="F12" s="247">
        <f t="shared" si="3"/>
        <v>682</v>
      </c>
      <c r="G12" s="247">
        <f t="shared" si="3"/>
        <v>1024</v>
      </c>
      <c r="H12" s="247">
        <f t="shared" si="3"/>
        <v>304</v>
      </c>
      <c r="I12" s="247">
        <f t="shared" si="3"/>
        <v>350</v>
      </c>
      <c r="J12" s="247">
        <f t="shared" si="3"/>
        <v>229</v>
      </c>
      <c r="K12" s="247">
        <f t="shared" si="3"/>
        <v>229</v>
      </c>
      <c r="L12" s="247">
        <f t="shared" si="3"/>
        <v>632</v>
      </c>
      <c r="M12" s="247">
        <f t="shared" si="3"/>
        <v>1176</v>
      </c>
      <c r="N12" s="247">
        <f t="shared" si="3"/>
        <v>471</v>
      </c>
      <c r="O12" s="247">
        <f t="shared" si="3"/>
        <v>957</v>
      </c>
      <c r="P12" s="247">
        <f t="shared" si="3"/>
        <v>176</v>
      </c>
      <c r="Q12" s="248">
        <f t="shared" si="3"/>
        <v>365</v>
      </c>
      <c r="R12" s="200"/>
    </row>
    <row r="13" spans="2:19" ht="22.5" customHeight="1">
      <c r="B13" s="925" t="s">
        <v>59</v>
      </c>
      <c r="C13" s="52" t="s">
        <v>57</v>
      </c>
      <c r="D13" s="247">
        <v>1</v>
      </c>
      <c r="E13" s="247">
        <v>7</v>
      </c>
      <c r="F13" s="247">
        <v>5</v>
      </c>
      <c r="G13" s="247">
        <v>7</v>
      </c>
      <c r="H13" s="247">
        <v>1</v>
      </c>
      <c r="I13" s="247">
        <v>1</v>
      </c>
      <c r="J13" s="247">
        <v>0</v>
      </c>
      <c r="K13" s="247">
        <v>0</v>
      </c>
      <c r="L13" s="247">
        <v>3</v>
      </c>
      <c r="M13" s="247">
        <v>3</v>
      </c>
      <c r="N13" s="247">
        <v>10</v>
      </c>
      <c r="O13" s="247">
        <v>32</v>
      </c>
      <c r="P13" s="247">
        <v>27</v>
      </c>
      <c r="Q13" s="248">
        <v>115</v>
      </c>
      <c r="R13" s="200"/>
    </row>
    <row r="14" spans="2:19" ht="22.5" customHeight="1">
      <c r="B14" s="924"/>
      <c r="C14" s="64" t="s">
        <v>58</v>
      </c>
      <c r="D14" s="247">
        <v>74</v>
      </c>
      <c r="E14" s="247">
        <v>145</v>
      </c>
      <c r="F14" s="247">
        <v>936</v>
      </c>
      <c r="G14" s="247">
        <v>1294</v>
      </c>
      <c r="H14" s="247">
        <v>141</v>
      </c>
      <c r="I14" s="247">
        <v>158</v>
      </c>
      <c r="J14" s="247">
        <v>40</v>
      </c>
      <c r="K14" s="247">
        <v>47</v>
      </c>
      <c r="L14" s="247">
        <v>825</v>
      </c>
      <c r="M14" s="247">
        <v>1296</v>
      </c>
      <c r="N14" s="247">
        <v>418</v>
      </c>
      <c r="O14" s="247">
        <v>754</v>
      </c>
      <c r="P14" s="247">
        <v>116</v>
      </c>
      <c r="Q14" s="248">
        <v>365</v>
      </c>
      <c r="R14" s="200"/>
    </row>
    <row r="15" spans="2:19" ht="22.5" customHeight="1">
      <c r="B15" s="925" t="s">
        <v>60</v>
      </c>
      <c r="C15" s="52" t="s">
        <v>57</v>
      </c>
      <c r="D15" s="247">
        <v>2</v>
      </c>
      <c r="E15" s="247">
        <v>2</v>
      </c>
      <c r="F15" s="247">
        <v>17</v>
      </c>
      <c r="G15" s="247">
        <v>18</v>
      </c>
      <c r="H15" s="247">
        <v>4</v>
      </c>
      <c r="I15" s="247">
        <v>4</v>
      </c>
      <c r="J15" s="247">
        <v>0</v>
      </c>
      <c r="K15" s="247">
        <v>0</v>
      </c>
      <c r="L15" s="247">
        <v>15</v>
      </c>
      <c r="M15" s="247">
        <v>17</v>
      </c>
      <c r="N15" s="247">
        <v>18</v>
      </c>
      <c r="O15" s="247">
        <v>26</v>
      </c>
      <c r="P15" s="247">
        <v>8</v>
      </c>
      <c r="Q15" s="248">
        <v>34</v>
      </c>
      <c r="R15" s="200"/>
    </row>
    <row r="16" spans="2:19" ht="22.5" customHeight="1">
      <c r="B16" s="925"/>
      <c r="C16" s="52" t="s">
        <v>58</v>
      </c>
      <c r="D16" s="247">
        <v>49</v>
      </c>
      <c r="E16" s="247">
        <v>76</v>
      </c>
      <c r="F16" s="247">
        <v>1308</v>
      </c>
      <c r="G16" s="247">
        <v>1537</v>
      </c>
      <c r="H16" s="247">
        <v>218</v>
      </c>
      <c r="I16" s="247">
        <v>251</v>
      </c>
      <c r="J16" s="247">
        <v>90</v>
      </c>
      <c r="K16" s="247">
        <v>111</v>
      </c>
      <c r="L16" s="247">
        <v>1036</v>
      </c>
      <c r="M16" s="247">
        <v>1231</v>
      </c>
      <c r="N16" s="247">
        <v>395</v>
      </c>
      <c r="O16" s="247">
        <v>521</v>
      </c>
      <c r="P16" s="247">
        <v>75</v>
      </c>
      <c r="Q16" s="248">
        <v>189</v>
      </c>
      <c r="R16" s="200"/>
    </row>
    <row r="17" spans="2:18" ht="22.5" customHeight="1">
      <c r="B17" s="925" t="s">
        <v>61</v>
      </c>
      <c r="C17" s="52" t="s">
        <v>57</v>
      </c>
      <c r="D17" s="247">
        <v>3</v>
      </c>
      <c r="E17" s="247">
        <v>6</v>
      </c>
      <c r="F17" s="247">
        <v>5</v>
      </c>
      <c r="G17" s="247">
        <v>14</v>
      </c>
      <c r="H17" s="247">
        <v>1</v>
      </c>
      <c r="I17" s="247">
        <v>1</v>
      </c>
      <c r="J17" s="247">
        <v>0</v>
      </c>
      <c r="K17" s="247">
        <v>0</v>
      </c>
      <c r="L17" s="247">
        <v>5</v>
      </c>
      <c r="M17" s="247">
        <v>17</v>
      </c>
      <c r="N17" s="247">
        <v>3</v>
      </c>
      <c r="O17" s="247">
        <v>3</v>
      </c>
      <c r="P17" s="247">
        <v>0</v>
      </c>
      <c r="Q17" s="248">
        <v>0</v>
      </c>
      <c r="R17" s="200"/>
    </row>
    <row r="18" spans="2:18" ht="22.5" customHeight="1">
      <c r="B18" s="925"/>
      <c r="C18" s="52" t="s">
        <v>58</v>
      </c>
      <c r="D18" s="247">
        <v>27</v>
      </c>
      <c r="E18" s="247">
        <v>42</v>
      </c>
      <c r="F18" s="247">
        <v>227</v>
      </c>
      <c r="G18" s="247">
        <v>292</v>
      </c>
      <c r="H18" s="247">
        <v>50</v>
      </c>
      <c r="I18" s="247">
        <v>55</v>
      </c>
      <c r="J18" s="247">
        <v>10</v>
      </c>
      <c r="K18" s="247">
        <v>11</v>
      </c>
      <c r="L18" s="247">
        <v>194</v>
      </c>
      <c r="M18" s="247">
        <v>256</v>
      </c>
      <c r="N18" s="247">
        <v>109</v>
      </c>
      <c r="O18" s="247">
        <v>164</v>
      </c>
      <c r="P18" s="247">
        <v>67</v>
      </c>
      <c r="Q18" s="248">
        <v>94</v>
      </c>
      <c r="R18" s="200"/>
    </row>
    <row r="19" spans="2:18" ht="22.5" customHeight="1">
      <c r="B19" s="925" t="s">
        <v>62</v>
      </c>
      <c r="C19" s="52" t="s">
        <v>57</v>
      </c>
      <c r="D19" s="247">
        <v>0</v>
      </c>
      <c r="E19" s="247">
        <v>0</v>
      </c>
      <c r="F19" s="247">
        <v>0</v>
      </c>
      <c r="G19" s="247">
        <v>0</v>
      </c>
      <c r="H19" s="247">
        <v>2</v>
      </c>
      <c r="I19" s="247">
        <v>2</v>
      </c>
      <c r="J19" s="247">
        <v>0</v>
      </c>
      <c r="K19" s="247">
        <v>0</v>
      </c>
      <c r="L19" s="247">
        <v>1</v>
      </c>
      <c r="M19" s="247">
        <v>1</v>
      </c>
      <c r="N19" s="247">
        <v>2</v>
      </c>
      <c r="O19" s="247">
        <v>3</v>
      </c>
      <c r="P19" s="247">
        <v>1</v>
      </c>
      <c r="Q19" s="248">
        <v>1</v>
      </c>
      <c r="R19" s="200"/>
    </row>
    <row r="20" spans="2:18" ht="22.5" customHeight="1">
      <c r="B20" s="925"/>
      <c r="C20" s="52" t="s">
        <v>58</v>
      </c>
      <c r="D20" s="247">
        <v>29</v>
      </c>
      <c r="E20" s="247">
        <v>29</v>
      </c>
      <c r="F20" s="247">
        <v>156</v>
      </c>
      <c r="G20" s="247">
        <v>156</v>
      </c>
      <c r="H20" s="247">
        <v>139</v>
      </c>
      <c r="I20" s="247">
        <v>151</v>
      </c>
      <c r="J20" s="247">
        <v>11</v>
      </c>
      <c r="K20" s="247">
        <v>14</v>
      </c>
      <c r="L20" s="247">
        <v>100</v>
      </c>
      <c r="M20" s="247">
        <v>126</v>
      </c>
      <c r="N20" s="247">
        <v>38</v>
      </c>
      <c r="O20" s="247">
        <v>62</v>
      </c>
      <c r="P20" s="247">
        <v>15</v>
      </c>
      <c r="Q20" s="248">
        <v>26</v>
      </c>
      <c r="R20" s="200"/>
    </row>
    <row r="21" spans="2:18" ht="22.5" customHeight="1">
      <c r="B21" s="925" t="s">
        <v>63</v>
      </c>
      <c r="C21" s="52" t="s">
        <v>57</v>
      </c>
      <c r="D21" s="247">
        <v>2</v>
      </c>
      <c r="E21" s="247">
        <v>3</v>
      </c>
      <c r="F21" s="247">
        <v>8</v>
      </c>
      <c r="G21" s="247">
        <v>24</v>
      </c>
      <c r="H21" s="247">
        <v>11</v>
      </c>
      <c r="I21" s="247">
        <v>12</v>
      </c>
      <c r="J21" s="247">
        <v>1</v>
      </c>
      <c r="K21" s="247">
        <v>7</v>
      </c>
      <c r="L21" s="247">
        <v>3</v>
      </c>
      <c r="M21" s="247">
        <v>17</v>
      </c>
      <c r="N21" s="247">
        <v>11</v>
      </c>
      <c r="O21" s="247">
        <v>11</v>
      </c>
      <c r="P21" s="247">
        <v>3</v>
      </c>
      <c r="Q21" s="248">
        <v>6</v>
      </c>
      <c r="R21" s="200"/>
    </row>
    <row r="22" spans="2:18" ht="22.5" customHeight="1" thickBot="1">
      <c r="B22" s="1069"/>
      <c r="C22" s="69" t="s">
        <v>58</v>
      </c>
      <c r="D22" s="251">
        <v>37</v>
      </c>
      <c r="E22" s="251">
        <v>68</v>
      </c>
      <c r="F22" s="251">
        <v>1089</v>
      </c>
      <c r="G22" s="251">
        <v>1321</v>
      </c>
      <c r="H22" s="251">
        <v>122</v>
      </c>
      <c r="I22" s="251">
        <v>158</v>
      </c>
      <c r="J22" s="251">
        <v>37</v>
      </c>
      <c r="K22" s="251">
        <v>58</v>
      </c>
      <c r="L22" s="251">
        <v>962</v>
      </c>
      <c r="M22" s="251">
        <v>1115</v>
      </c>
      <c r="N22" s="251">
        <v>240</v>
      </c>
      <c r="O22" s="251">
        <v>418</v>
      </c>
      <c r="P22" s="251">
        <v>67</v>
      </c>
      <c r="Q22" s="252">
        <v>193</v>
      </c>
      <c r="R22" s="200"/>
    </row>
    <row r="23" spans="2:18" ht="18" customHeight="1">
      <c r="B23" s="75" t="s">
        <v>506</v>
      </c>
      <c r="C23" s="215"/>
      <c r="D23" s="222"/>
      <c r="E23" s="219"/>
      <c r="F23" s="222"/>
      <c r="G23" s="219"/>
      <c r="H23" s="222"/>
      <c r="I23" s="219"/>
      <c r="J23" s="222"/>
      <c r="K23" s="219"/>
      <c r="L23" s="222"/>
      <c r="M23" s="219"/>
    </row>
    <row r="24" spans="2:18" ht="18" customHeight="1">
      <c r="B24" s="75" t="s">
        <v>507</v>
      </c>
      <c r="D24" s="226"/>
      <c r="E24" s="226"/>
      <c r="F24" s="226"/>
      <c r="G24" s="226"/>
      <c r="H24" s="226"/>
      <c r="I24" s="226"/>
      <c r="J24" s="226"/>
      <c r="K24" s="226"/>
      <c r="L24" s="226"/>
      <c r="M24" s="226"/>
    </row>
    <row r="25" spans="2:18" ht="18" customHeight="1">
      <c r="B25" s="75" t="s">
        <v>499</v>
      </c>
      <c r="D25" s="226"/>
      <c r="E25" s="226"/>
      <c r="F25" s="226"/>
      <c r="G25" s="226"/>
      <c r="H25" s="226"/>
      <c r="I25" s="226"/>
      <c r="J25" s="226"/>
      <c r="K25" s="226"/>
      <c r="L25" s="226"/>
      <c r="M25" s="226"/>
    </row>
    <row r="26" spans="2:18" ht="18" customHeight="1">
      <c r="B26" s="75" t="s">
        <v>508</v>
      </c>
      <c r="D26" s="226"/>
      <c r="E26" s="226"/>
      <c r="F26" s="226"/>
      <c r="G26" s="226"/>
      <c r="H26" s="226"/>
      <c r="I26" s="226"/>
      <c r="J26" s="226"/>
      <c r="K26" s="226"/>
      <c r="L26" s="226"/>
      <c r="M26" s="226"/>
    </row>
    <row r="27" spans="2:18" ht="18" customHeight="1">
      <c r="B27" s="75" t="s">
        <v>509</v>
      </c>
      <c r="D27" s="226"/>
      <c r="E27" s="226"/>
      <c r="F27" s="226"/>
      <c r="G27" s="226"/>
      <c r="H27" s="226"/>
      <c r="I27" s="226"/>
      <c r="J27" s="226"/>
      <c r="K27" s="226"/>
      <c r="L27" s="226"/>
      <c r="M27" s="226"/>
    </row>
    <row r="28" spans="2:18" ht="18" customHeight="1">
      <c r="B28" s="9" t="s">
        <v>70</v>
      </c>
      <c r="D28" s="10"/>
      <c r="E28" s="10"/>
      <c r="F28" s="10"/>
      <c r="G28" s="10"/>
      <c r="H28" s="10"/>
      <c r="I28" s="10"/>
      <c r="J28" s="10"/>
      <c r="K28" s="10"/>
      <c r="L28" s="10"/>
      <c r="M28" s="10"/>
    </row>
    <row r="32" spans="2:18" ht="18" customHeight="1">
      <c r="B32" s="1" t="s">
        <v>510</v>
      </c>
    </row>
    <row r="33" spans="2:15" ht="18" customHeight="1" thickBot="1">
      <c r="B33" s="1"/>
      <c r="E33" s="842" t="s">
        <v>511</v>
      </c>
      <c r="F33" s="842"/>
      <c r="G33" s="842"/>
      <c r="H33" s="842"/>
      <c r="L33" s="12"/>
    </row>
    <row r="34" spans="2:15" ht="18" customHeight="1">
      <c r="C34" s="253"/>
      <c r="D34" s="1070" t="s">
        <v>512</v>
      </c>
      <c r="E34" s="1071"/>
      <c r="F34" s="1071"/>
      <c r="G34" s="1072"/>
      <c r="H34" s="1073" t="s">
        <v>513</v>
      </c>
      <c r="J34" s="254"/>
    </row>
    <row r="35" spans="2:15" ht="49.5" customHeight="1">
      <c r="B35" s="3"/>
      <c r="C35" s="255"/>
      <c r="D35" s="256" t="s">
        <v>36</v>
      </c>
      <c r="E35" s="256" t="s">
        <v>58</v>
      </c>
      <c r="F35" s="44" t="s">
        <v>514</v>
      </c>
      <c r="G35" s="257" t="s">
        <v>86</v>
      </c>
      <c r="H35" s="1074"/>
      <c r="I35" s="3"/>
      <c r="J35" s="3"/>
      <c r="K35" s="3"/>
      <c r="L35" s="1066"/>
    </row>
    <row r="36" spans="2:15" ht="22.5" customHeight="1">
      <c r="B36" s="3"/>
      <c r="C36" s="258" t="s">
        <v>36</v>
      </c>
      <c r="D36" s="259">
        <f>SUM(D37:D43)</f>
        <v>168</v>
      </c>
      <c r="E36" s="259">
        <f>SUM(E37:E43)</f>
        <v>0</v>
      </c>
      <c r="F36" s="260">
        <f>SUM(F37:F43)</f>
        <v>121</v>
      </c>
      <c r="G36" s="259">
        <f>SUM(G37:G43)</f>
        <v>47</v>
      </c>
      <c r="H36" s="261">
        <f>SUM(H37:H43)</f>
        <v>1011</v>
      </c>
      <c r="I36" s="3"/>
      <c r="J36" s="3"/>
      <c r="K36" s="3"/>
      <c r="L36" s="1066"/>
    </row>
    <row r="37" spans="2:15" ht="22.5" customHeight="1">
      <c r="B37" s="1068"/>
      <c r="C37" s="258" t="s">
        <v>515</v>
      </c>
      <c r="D37" s="262">
        <f>SUM(E37:G37)</f>
        <v>100</v>
      </c>
      <c r="E37" s="263" t="s">
        <v>485</v>
      </c>
      <c r="F37" s="264">
        <v>94</v>
      </c>
      <c r="G37" s="262">
        <v>6</v>
      </c>
      <c r="H37" s="265">
        <v>915</v>
      </c>
      <c r="I37" s="266"/>
      <c r="J37" s="266"/>
      <c r="K37" s="266"/>
      <c r="L37" s="266"/>
      <c r="O37" s="200"/>
    </row>
    <row r="38" spans="2:15" ht="22.5" customHeight="1">
      <c r="B38" s="1068"/>
      <c r="C38" s="258" t="s">
        <v>516</v>
      </c>
      <c r="D38" s="202">
        <f t="shared" ref="D38:D43" si="4">SUM(E38:G38)</f>
        <v>20</v>
      </c>
      <c r="E38" s="263" t="s">
        <v>485</v>
      </c>
      <c r="F38" s="264">
        <v>0</v>
      </c>
      <c r="G38" s="262">
        <v>20</v>
      </c>
      <c r="H38" s="265">
        <v>0</v>
      </c>
      <c r="I38" s="266"/>
      <c r="J38" s="266"/>
      <c r="K38" s="266"/>
      <c r="L38" s="266"/>
    </row>
    <row r="39" spans="2:15" ht="22.5" customHeight="1">
      <c r="B39" s="1068"/>
      <c r="C39" s="258" t="s">
        <v>517</v>
      </c>
      <c r="D39" s="267">
        <f t="shared" si="4"/>
        <v>6</v>
      </c>
      <c r="E39" s="262">
        <v>0</v>
      </c>
      <c r="F39" s="264">
        <v>3</v>
      </c>
      <c r="G39" s="262">
        <v>3</v>
      </c>
      <c r="H39" s="265">
        <v>14</v>
      </c>
      <c r="I39" s="266"/>
      <c r="J39" s="266"/>
      <c r="K39" s="266"/>
      <c r="L39" s="266"/>
    </row>
    <row r="40" spans="2:15" ht="22.5" customHeight="1">
      <c r="B40" s="1068"/>
      <c r="C40" s="258" t="s">
        <v>518</v>
      </c>
      <c r="D40" s="267">
        <f t="shared" si="4"/>
        <v>29</v>
      </c>
      <c r="E40" s="262">
        <v>0</v>
      </c>
      <c r="F40" s="264">
        <v>15</v>
      </c>
      <c r="G40" s="262">
        <v>14</v>
      </c>
      <c r="H40" s="265">
        <v>31</v>
      </c>
      <c r="I40" s="266"/>
      <c r="J40" s="266"/>
      <c r="K40" s="266"/>
      <c r="L40" s="266"/>
    </row>
    <row r="41" spans="2:15" ht="22.5" customHeight="1">
      <c r="B41" s="1068"/>
      <c r="C41" s="258" t="s">
        <v>519</v>
      </c>
      <c r="D41" s="267">
        <f t="shared" si="4"/>
        <v>5</v>
      </c>
      <c r="E41" s="262">
        <v>0</v>
      </c>
      <c r="F41" s="262">
        <v>1</v>
      </c>
      <c r="G41" s="262">
        <v>4</v>
      </c>
      <c r="H41" s="265">
        <v>5</v>
      </c>
      <c r="I41" s="266"/>
      <c r="J41" s="266"/>
      <c r="K41" s="266"/>
      <c r="L41" s="266"/>
    </row>
    <row r="42" spans="2:15" ht="22.5" customHeight="1">
      <c r="B42" s="1068"/>
      <c r="C42" s="258" t="s">
        <v>520</v>
      </c>
      <c r="D42" s="267">
        <f t="shared" si="4"/>
        <v>4</v>
      </c>
      <c r="E42" s="262">
        <v>0</v>
      </c>
      <c r="F42" s="262">
        <v>4</v>
      </c>
      <c r="G42" s="262">
        <v>0</v>
      </c>
      <c r="H42" s="265">
        <v>12</v>
      </c>
      <c r="I42" s="266"/>
      <c r="J42" s="266"/>
      <c r="K42" s="266"/>
      <c r="L42" s="266"/>
    </row>
    <row r="43" spans="2:15" ht="20.25" customHeight="1" thickBot="1">
      <c r="B43" s="268"/>
      <c r="C43" s="269" t="s">
        <v>521</v>
      </c>
      <c r="D43" s="270">
        <f t="shared" si="4"/>
        <v>4</v>
      </c>
      <c r="E43" s="271">
        <v>0</v>
      </c>
      <c r="F43" s="271">
        <v>4</v>
      </c>
      <c r="G43" s="271">
        <v>0</v>
      </c>
      <c r="H43" s="272">
        <v>34</v>
      </c>
      <c r="I43" s="266"/>
      <c r="J43" s="266"/>
      <c r="K43" s="266"/>
      <c r="L43" s="266"/>
    </row>
    <row r="44" spans="2:15" ht="18" customHeight="1">
      <c r="B44" s="9" t="s">
        <v>70</v>
      </c>
    </row>
  </sheetData>
  <mergeCells count="23">
    <mergeCell ref="B37:B42"/>
    <mergeCell ref="B19:B20"/>
    <mergeCell ref="B21:B22"/>
    <mergeCell ref="E33:H33"/>
    <mergeCell ref="D34:G34"/>
    <mergeCell ref="H34:H35"/>
    <mergeCell ref="L35:L36"/>
    <mergeCell ref="B6:C6"/>
    <mergeCell ref="B9:C9"/>
    <mergeCell ref="B11:C11"/>
    <mergeCell ref="B13:B14"/>
    <mergeCell ref="B15:B16"/>
    <mergeCell ref="B17:B18"/>
    <mergeCell ref="O2:Q2"/>
    <mergeCell ref="D3:E4"/>
    <mergeCell ref="F3:G4"/>
    <mergeCell ref="H3:I3"/>
    <mergeCell ref="J3:K4"/>
    <mergeCell ref="L3:M3"/>
    <mergeCell ref="N3:O4"/>
    <mergeCell ref="P3:Q4"/>
    <mergeCell ref="H4:I4"/>
    <mergeCell ref="L4:M4"/>
  </mergeCells>
  <phoneticPr fontId="3"/>
  <printOptions horizontalCentered="1" gridLinesSet="0"/>
  <pageMargins left="0.51181102362204722" right="0.15748031496062992" top="0.55118110236220474" bottom="0.39370078740157483" header="0.51181102362204722" footer="0.39370078740157483"/>
  <pageSetup paperSize="9" scale="70" firstPageNumber="168" fitToHeight="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88"/>
  <sheetViews>
    <sheetView showGridLines="0" zoomScaleNormal="100" zoomScaleSheetLayoutView="100" workbookViewId="0"/>
  </sheetViews>
  <sheetFormatPr defaultColWidth="10.625" defaultRowHeight="15.95" customHeight="1"/>
  <cols>
    <col min="1" max="1" width="2.625" style="2" customWidth="1"/>
    <col min="2" max="12" width="9.875" style="2" customWidth="1"/>
    <col min="13" max="13" width="2.625" style="2" customWidth="1"/>
    <col min="14" max="16384" width="10.625" style="2"/>
  </cols>
  <sheetData>
    <row r="1" spans="2:12" ht="15.95" customHeight="1">
      <c r="B1" s="1" t="s">
        <v>522</v>
      </c>
    </row>
    <row r="2" spans="2:12" ht="15.95" customHeight="1" thickBot="1">
      <c r="C2" s="603"/>
      <c r="D2" s="603"/>
      <c r="E2" s="603"/>
      <c r="F2" s="603"/>
      <c r="G2" s="603"/>
      <c r="H2" s="603"/>
      <c r="I2" s="4"/>
      <c r="L2" s="254"/>
    </row>
    <row r="3" spans="2:12" ht="18" customHeight="1">
      <c r="B3" s="273"/>
      <c r="C3" s="274"/>
      <c r="D3" s="1054" t="s">
        <v>523</v>
      </c>
      <c r="E3" s="1055"/>
      <c r="F3" s="929"/>
      <c r="G3" s="1054" t="s">
        <v>524</v>
      </c>
      <c r="H3" s="1055"/>
      <c r="I3" s="929"/>
      <c r="J3" s="1054" t="s">
        <v>525</v>
      </c>
      <c r="K3" s="1055"/>
      <c r="L3" s="1153"/>
    </row>
    <row r="4" spans="2:12" ht="18" customHeight="1">
      <c r="B4" s="275"/>
      <c r="C4" s="276"/>
      <c r="D4" s="277" t="s">
        <v>526</v>
      </c>
      <c r="E4" s="1154" t="s">
        <v>527</v>
      </c>
      <c r="F4" s="1154"/>
      <c r="G4" s="277" t="s">
        <v>526</v>
      </c>
      <c r="H4" s="1154" t="s">
        <v>527</v>
      </c>
      <c r="I4" s="1154"/>
      <c r="J4" s="277" t="s">
        <v>526</v>
      </c>
      <c r="K4" s="1154" t="s">
        <v>527</v>
      </c>
      <c r="L4" s="1155"/>
    </row>
    <row r="5" spans="2:12" ht="14.1" customHeight="1">
      <c r="B5" s="278"/>
      <c r="C5" s="279"/>
      <c r="D5" s="280"/>
      <c r="E5" s="1132" t="s">
        <v>528</v>
      </c>
      <c r="F5" s="1133"/>
      <c r="G5" s="281"/>
      <c r="H5" s="1132" t="s">
        <v>528</v>
      </c>
      <c r="I5" s="1133"/>
      <c r="J5" s="281"/>
      <c r="K5" s="1132" t="s">
        <v>528</v>
      </c>
      <c r="L5" s="1135"/>
    </row>
    <row r="6" spans="2:12" ht="15.95" customHeight="1">
      <c r="B6" s="1151" t="s">
        <v>529</v>
      </c>
      <c r="C6" s="1152"/>
      <c r="D6" s="105">
        <v>856</v>
      </c>
      <c r="E6" s="603"/>
      <c r="F6" s="282">
        <v>31502</v>
      </c>
      <c r="G6" s="282">
        <v>405</v>
      </c>
      <c r="H6" s="283"/>
      <c r="I6" s="282">
        <v>39984</v>
      </c>
      <c r="J6" s="282" t="s">
        <v>530</v>
      </c>
      <c r="K6" s="283"/>
      <c r="L6" s="284" t="s">
        <v>530</v>
      </c>
    </row>
    <row r="7" spans="2:12" ht="15.95" customHeight="1">
      <c r="B7" s="1151" t="s">
        <v>531</v>
      </c>
      <c r="C7" s="1152"/>
      <c r="D7" s="105">
        <v>763</v>
      </c>
      <c r="E7" s="603"/>
      <c r="F7" s="282">
        <v>28833</v>
      </c>
      <c r="G7" s="282">
        <v>434</v>
      </c>
      <c r="H7" s="283"/>
      <c r="I7" s="282">
        <v>46881</v>
      </c>
      <c r="J7" s="282" t="s">
        <v>532</v>
      </c>
      <c r="K7" s="283"/>
      <c r="L7" s="284" t="s">
        <v>532</v>
      </c>
    </row>
    <row r="8" spans="2:12" ht="15.95" customHeight="1">
      <c r="B8" s="1151" t="s">
        <v>533</v>
      </c>
      <c r="C8" s="1152"/>
      <c r="D8" s="105">
        <v>693</v>
      </c>
      <c r="E8" s="603"/>
      <c r="F8" s="282">
        <v>28840</v>
      </c>
      <c r="G8" s="282">
        <v>429</v>
      </c>
      <c r="H8" s="283"/>
      <c r="I8" s="282">
        <v>32186</v>
      </c>
      <c r="J8" s="282" t="s">
        <v>532</v>
      </c>
      <c r="K8" s="283"/>
      <c r="L8" s="284" t="s">
        <v>532</v>
      </c>
    </row>
    <row r="9" spans="2:12" ht="15.95" customHeight="1">
      <c r="B9" s="1151" t="s">
        <v>534</v>
      </c>
      <c r="C9" s="1152"/>
      <c r="D9" s="105">
        <v>1159</v>
      </c>
      <c r="E9" s="603"/>
      <c r="F9" s="285">
        <v>16240</v>
      </c>
      <c r="G9" s="105">
        <v>379</v>
      </c>
      <c r="H9" s="285"/>
      <c r="I9" s="285">
        <v>30852</v>
      </c>
      <c r="J9" s="105" t="s">
        <v>532</v>
      </c>
      <c r="K9" s="285"/>
      <c r="L9" s="284" t="s">
        <v>530</v>
      </c>
    </row>
    <row r="10" spans="2:12" ht="15.95" customHeight="1">
      <c r="B10" s="1151" t="s">
        <v>535</v>
      </c>
      <c r="C10" s="1152"/>
      <c r="D10" s="105">
        <v>1245</v>
      </c>
      <c r="E10" s="38"/>
      <c r="F10" s="285">
        <v>24495</v>
      </c>
      <c r="G10" s="105">
        <v>601</v>
      </c>
      <c r="H10" s="285"/>
      <c r="I10" s="285">
        <v>36018</v>
      </c>
      <c r="J10" s="58" t="s">
        <v>530</v>
      </c>
      <c r="K10" s="286"/>
      <c r="L10" s="65" t="s">
        <v>530</v>
      </c>
    </row>
    <row r="11" spans="2:12" ht="15.95" customHeight="1">
      <c r="B11" s="1151" t="s">
        <v>536</v>
      </c>
      <c r="C11" s="1152"/>
      <c r="D11" s="105">
        <v>921</v>
      </c>
      <c r="E11" s="38"/>
      <c r="F11" s="285">
        <v>29122</v>
      </c>
      <c r="G11" s="105">
        <v>301</v>
      </c>
      <c r="H11" s="285"/>
      <c r="I11" s="285">
        <v>27027</v>
      </c>
      <c r="J11" s="58" t="s">
        <v>530</v>
      </c>
      <c r="K11" s="286"/>
      <c r="L11" s="65" t="s">
        <v>530</v>
      </c>
    </row>
    <row r="12" spans="2:12" ht="15.95" customHeight="1">
      <c r="B12" s="1151" t="s">
        <v>537</v>
      </c>
      <c r="C12" s="1152"/>
      <c r="D12" s="105">
        <v>643</v>
      </c>
      <c r="E12" s="38"/>
      <c r="F12" s="285">
        <v>8012</v>
      </c>
      <c r="G12" s="105">
        <v>392</v>
      </c>
      <c r="H12" s="285"/>
      <c r="I12" s="285">
        <v>44863</v>
      </c>
      <c r="J12" s="58" t="s">
        <v>530</v>
      </c>
      <c r="K12" s="286"/>
      <c r="L12" s="65" t="s">
        <v>530</v>
      </c>
    </row>
    <row r="13" spans="2:12" ht="15.95" customHeight="1">
      <c r="B13" s="1151" t="s">
        <v>538</v>
      </c>
      <c r="C13" s="1152"/>
      <c r="D13" s="105">
        <v>637</v>
      </c>
      <c r="E13" s="38"/>
      <c r="F13" s="285">
        <v>9793</v>
      </c>
      <c r="G13" s="105">
        <v>438</v>
      </c>
      <c r="H13" s="285"/>
      <c r="I13" s="285">
        <v>53665</v>
      </c>
      <c r="J13" s="58">
        <v>0</v>
      </c>
      <c r="K13" s="286"/>
      <c r="L13" s="65">
        <v>0</v>
      </c>
    </row>
    <row r="14" spans="2:12" ht="15.95" customHeight="1">
      <c r="B14" s="1151" t="s">
        <v>539</v>
      </c>
      <c r="C14" s="1152"/>
      <c r="D14" s="105">
        <v>526</v>
      </c>
      <c r="E14" s="38"/>
      <c r="F14" s="285">
        <v>23349</v>
      </c>
      <c r="G14" s="105">
        <v>343</v>
      </c>
      <c r="H14" s="285"/>
      <c r="I14" s="285">
        <v>34125</v>
      </c>
      <c r="J14" s="58">
        <v>0</v>
      </c>
      <c r="K14" s="286"/>
      <c r="L14" s="65">
        <v>0</v>
      </c>
    </row>
    <row r="15" spans="2:12" ht="15.95" customHeight="1">
      <c r="B15" s="1151" t="s">
        <v>540</v>
      </c>
      <c r="C15" s="1152"/>
      <c r="D15" s="105">
        <v>459</v>
      </c>
      <c r="E15" s="38"/>
      <c r="F15" s="285">
        <v>8702</v>
      </c>
      <c r="G15" s="105">
        <v>328</v>
      </c>
      <c r="H15" s="285"/>
      <c r="I15" s="285">
        <v>31030</v>
      </c>
      <c r="J15" s="58">
        <v>0</v>
      </c>
      <c r="K15" s="286"/>
      <c r="L15" s="65">
        <v>0</v>
      </c>
    </row>
    <row r="16" spans="2:12" ht="14.25" customHeight="1">
      <c r="B16" s="1151" t="s">
        <v>541</v>
      </c>
      <c r="C16" s="1152"/>
      <c r="D16" s="105">
        <v>1564</v>
      </c>
      <c r="E16" s="38"/>
      <c r="F16" s="285">
        <v>27974</v>
      </c>
      <c r="G16" s="105">
        <v>1116</v>
      </c>
      <c r="H16" s="285"/>
      <c r="I16" s="285">
        <v>119939</v>
      </c>
      <c r="J16" s="58">
        <v>0</v>
      </c>
      <c r="K16" s="286"/>
      <c r="L16" s="65">
        <v>0</v>
      </c>
    </row>
    <row r="17" spans="2:13" ht="14.25" customHeight="1">
      <c r="B17" s="1151" t="s">
        <v>542</v>
      </c>
      <c r="C17" s="1152"/>
      <c r="D17" s="105">
        <v>1781</v>
      </c>
      <c r="E17" s="38"/>
      <c r="F17" s="285">
        <v>39580</v>
      </c>
      <c r="G17" s="105">
        <v>1192</v>
      </c>
      <c r="H17" s="285"/>
      <c r="I17" s="285">
        <v>132952</v>
      </c>
      <c r="J17" s="58">
        <v>0</v>
      </c>
      <c r="K17" s="286"/>
      <c r="L17" s="65">
        <v>0</v>
      </c>
    </row>
    <row r="18" spans="2:13" ht="14.25" customHeight="1">
      <c r="B18" s="1151" t="s">
        <v>543</v>
      </c>
      <c r="C18" s="1152"/>
      <c r="D18" s="105">
        <v>1606</v>
      </c>
      <c r="E18" s="38"/>
      <c r="F18" s="285">
        <v>33538</v>
      </c>
      <c r="G18" s="105">
        <v>1209</v>
      </c>
      <c r="H18" s="285"/>
      <c r="I18" s="285">
        <v>134182</v>
      </c>
      <c r="J18" s="58">
        <v>0</v>
      </c>
      <c r="K18" s="286"/>
      <c r="L18" s="65">
        <v>0</v>
      </c>
    </row>
    <row r="19" spans="2:13" ht="14.25" customHeight="1">
      <c r="B19" s="1151" t="s">
        <v>544</v>
      </c>
      <c r="C19" s="1152"/>
      <c r="D19" s="105">
        <v>1427</v>
      </c>
      <c r="E19" s="38"/>
      <c r="F19" s="285">
        <v>26894</v>
      </c>
      <c r="G19" s="105">
        <v>1411</v>
      </c>
      <c r="H19" s="285"/>
      <c r="I19" s="285">
        <v>113766</v>
      </c>
      <c r="J19" s="58">
        <v>0</v>
      </c>
      <c r="K19" s="286"/>
      <c r="L19" s="65">
        <v>0</v>
      </c>
    </row>
    <row r="20" spans="2:13" ht="14.25" customHeight="1">
      <c r="B20" s="1151" t="s">
        <v>545</v>
      </c>
      <c r="C20" s="1152"/>
      <c r="D20" s="105">
        <v>1400</v>
      </c>
      <c r="E20" s="38"/>
      <c r="F20" s="285">
        <v>40191</v>
      </c>
      <c r="G20" s="105">
        <v>1263</v>
      </c>
      <c r="H20" s="285"/>
      <c r="I20" s="285">
        <v>106781</v>
      </c>
      <c r="J20" s="58">
        <v>0</v>
      </c>
      <c r="K20" s="286"/>
      <c r="L20" s="65">
        <v>0</v>
      </c>
    </row>
    <row r="21" spans="2:13" ht="14.25" customHeight="1">
      <c r="B21" s="1141" t="s">
        <v>546</v>
      </c>
      <c r="C21" s="1142"/>
      <c r="D21" s="105">
        <v>1141</v>
      </c>
      <c r="E21" s="38"/>
      <c r="F21" s="285">
        <v>30776</v>
      </c>
      <c r="G21" s="105">
        <v>967</v>
      </c>
      <c r="H21" s="285"/>
      <c r="I21" s="285">
        <v>98999</v>
      </c>
      <c r="J21" s="58">
        <v>0</v>
      </c>
      <c r="K21" s="287"/>
      <c r="L21" s="65">
        <v>0</v>
      </c>
    </row>
    <row r="22" spans="2:13" ht="14.25" customHeight="1">
      <c r="B22" s="1141" t="s">
        <v>547</v>
      </c>
      <c r="C22" s="1142"/>
      <c r="D22" s="105">
        <v>1101</v>
      </c>
      <c r="E22" s="38"/>
      <c r="F22" s="282">
        <v>17445</v>
      </c>
      <c r="G22" s="105">
        <v>832</v>
      </c>
      <c r="H22" s="285"/>
      <c r="I22" s="282">
        <v>99621</v>
      </c>
      <c r="J22" s="58">
        <v>0</v>
      </c>
      <c r="K22" s="287"/>
      <c r="L22" s="65">
        <v>0</v>
      </c>
    </row>
    <row r="23" spans="2:13" ht="14.25" customHeight="1" thickBot="1">
      <c r="B23" s="1143" t="s">
        <v>548</v>
      </c>
      <c r="C23" s="1144"/>
      <c r="D23" s="288">
        <v>1022</v>
      </c>
      <c r="E23" s="289"/>
      <c r="F23" s="290">
        <v>17463</v>
      </c>
      <c r="G23" s="288">
        <v>1008</v>
      </c>
      <c r="H23" s="290"/>
      <c r="I23" s="290">
        <v>107738</v>
      </c>
      <c r="J23" s="70">
        <v>0</v>
      </c>
      <c r="K23" s="291"/>
      <c r="L23" s="292">
        <v>0</v>
      </c>
    </row>
    <row r="24" spans="2:13" ht="14.25" customHeight="1"/>
    <row r="25" spans="2:13" ht="14.1" customHeight="1">
      <c r="B25" s="293" t="s">
        <v>549</v>
      </c>
      <c r="C25" s="603"/>
      <c r="D25" s="212"/>
      <c r="E25" s="212"/>
      <c r="F25" s="212"/>
      <c r="G25" s="212"/>
      <c r="H25" s="212"/>
      <c r="I25" s="212"/>
      <c r="J25" s="212"/>
      <c r="K25" s="212"/>
      <c r="L25" s="603"/>
    </row>
    <row r="26" spans="2:13" ht="14.1" customHeight="1">
      <c r="B26" s="293" t="s">
        <v>550</v>
      </c>
      <c r="C26" s="603"/>
      <c r="D26" s="212"/>
      <c r="E26" s="212"/>
      <c r="F26" s="212"/>
      <c r="G26" s="212"/>
      <c r="H26" s="212"/>
      <c r="I26" s="212"/>
      <c r="J26" s="212"/>
      <c r="K26" s="212"/>
      <c r="L26" s="603"/>
    </row>
    <row r="27" spans="2:13" ht="14.1" customHeight="1">
      <c r="B27" s="294" t="s">
        <v>551</v>
      </c>
      <c r="C27" s="295"/>
      <c r="D27" s="295"/>
      <c r="E27" s="10"/>
      <c r="F27" s="10"/>
      <c r="H27" s="10"/>
      <c r="I27" s="10"/>
      <c r="J27" s="10"/>
      <c r="K27" s="10"/>
      <c r="L27" s="10"/>
      <c r="M27" s="10"/>
    </row>
    <row r="28" spans="2:13" ht="14.1" customHeight="1">
      <c r="B28" s="1145" t="s">
        <v>552</v>
      </c>
      <c r="C28" s="1146"/>
      <c r="D28" s="295"/>
      <c r="E28" s="10"/>
      <c r="F28" s="10"/>
      <c r="H28" s="10"/>
      <c r="I28" s="10"/>
      <c r="J28" s="10"/>
      <c r="K28" s="10"/>
      <c r="L28" s="10"/>
      <c r="M28" s="10"/>
    </row>
    <row r="29" spans="2:13" ht="14.1" customHeight="1">
      <c r="B29" s="294" t="s">
        <v>553</v>
      </c>
      <c r="C29" s="295"/>
      <c r="D29" s="295"/>
      <c r="E29" s="10"/>
      <c r="F29" s="10"/>
      <c r="H29" s="10"/>
      <c r="I29" s="10"/>
      <c r="J29" s="10"/>
      <c r="K29" s="10"/>
      <c r="L29" s="10"/>
      <c r="M29" s="10"/>
    </row>
    <row r="30" spans="2:13" ht="18.75" customHeight="1">
      <c r="B30" s="296" t="s">
        <v>554</v>
      </c>
      <c r="D30" s="10"/>
      <c r="E30" s="10"/>
      <c r="F30" s="10"/>
      <c r="G30" s="10"/>
      <c r="H30" s="10"/>
      <c r="I30" s="10"/>
      <c r="J30" s="10"/>
      <c r="K30" s="10"/>
      <c r="L30" s="10"/>
      <c r="M30" s="10"/>
    </row>
    <row r="31" spans="2:13" ht="18.75" customHeight="1">
      <c r="B31" s="296"/>
      <c r="D31" s="10"/>
      <c r="E31" s="10"/>
      <c r="F31" s="10"/>
      <c r="G31" s="10"/>
      <c r="H31" s="10"/>
      <c r="I31" s="10"/>
      <c r="J31" s="10"/>
      <c r="K31" s="10"/>
      <c r="L31" s="10"/>
      <c r="M31" s="10"/>
    </row>
    <row r="32" spans="2:13" ht="15.95" customHeight="1">
      <c r="B32" s="1" t="s">
        <v>555</v>
      </c>
    </row>
    <row r="33" spans="1:13" ht="12.75" customHeight="1" thickBot="1">
      <c r="B33" s="9"/>
      <c r="D33" s="10"/>
      <c r="E33" s="10"/>
      <c r="F33" s="10"/>
      <c r="G33" s="10"/>
      <c r="H33" s="10"/>
      <c r="I33" s="10"/>
      <c r="J33" s="1147" t="s">
        <v>556</v>
      </c>
      <c r="K33" s="1147"/>
      <c r="L33" s="10"/>
      <c r="M33" s="10"/>
    </row>
    <row r="34" spans="1:13" s="106" customFormat="1" ht="30" customHeight="1">
      <c r="B34" s="1148" t="s">
        <v>557</v>
      </c>
      <c r="C34" s="955"/>
      <c r="D34" s="297" t="s">
        <v>558</v>
      </c>
      <c r="E34" s="1149" t="s">
        <v>559</v>
      </c>
      <c r="F34" s="1149"/>
      <c r="G34" s="955" t="s">
        <v>557</v>
      </c>
      <c r="H34" s="955"/>
      <c r="I34" s="297" t="s">
        <v>558</v>
      </c>
      <c r="J34" s="1149" t="s">
        <v>559</v>
      </c>
      <c r="K34" s="1150"/>
      <c r="L34" s="298"/>
      <c r="M34" s="298"/>
    </row>
    <row r="35" spans="1:13" s="106" customFormat="1" ht="13.5" customHeight="1">
      <c r="B35" s="1131"/>
      <c r="C35" s="1099"/>
      <c r="D35" s="299"/>
      <c r="E35" s="1132" t="s">
        <v>528</v>
      </c>
      <c r="F35" s="1133"/>
      <c r="G35" s="1134"/>
      <c r="H35" s="1134"/>
      <c r="I35" s="300"/>
      <c r="J35" s="1132" t="s">
        <v>528</v>
      </c>
      <c r="K35" s="1135"/>
      <c r="L35" s="298"/>
      <c r="M35" s="298"/>
    </row>
    <row r="36" spans="1:13" ht="15.95" customHeight="1">
      <c r="B36" s="1136" t="s">
        <v>560</v>
      </c>
      <c r="C36" s="1122"/>
      <c r="D36" s="301">
        <v>85</v>
      </c>
      <c r="E36" s="1137">
        <v>14415</v>
      </c>
      <c r="F36" s="1138"/>
      <c r="G36" s="1139" t="s">
        <v>561</v>
      </c>
      <c r="H36" s="1111"/>
      <c r="I36" s="301">
        <v>10</v>
      </c>
      <c r="J36" s="1137">
        <v>2451</v>
      </c>
      <c r="K36" s="1140"/>
      <c r="L36" s="10"/>
      <c r="M36" s="10"/>
    </row>
    <row r="37" spans="1:13" ht="15.95" customHeight="1">
      <c r="B37" s="1118" t="s">
        <v>562</v>
      </c>
      <c r="C37" s="1119"/>
      <c r="D37" s="301">
        <v>41</v>
      </c>
      <c r="E37" s="1120">
        <v>5429</v>
      </c>
      <c r="F37" s="1121"/>
      <c r="G37" s="1129" t="s">
        <v>563</v>
      </c>
      <c r="H37" s="1130"/>
      <c r="I37" s="301">
        <v>7</v>
      </c>
      <c r="J37" s="1123">
        <v>1525</v>
      </c>
      <c r="K37" s="1124"/>
      <c r="L37" s="10"/>
      <c r="M37" s="10"/>
    </row>
    <row r="38" spans="1:13" ht="15.95" customHeight="1">
      <c r="B38" s="1118" t="s">
        <v>564</v>
      </c>
      <c r="C38" s="1119"/>
      <c r="D38" s="301">
        <v>16</v>
      </c>
      <c r="E38" s="1120">
        <v>4507</v>
      </c>
      <c r="F38" s="1121"/>
      <c r="G38" s="1129" t="s">
        <v>565</v>
      </c>
      <c r="H38" s="1130"/>
      <c r="I38" s="301">
        <v>54</v>
      </c>
      <c r="J38" s="1123">
        <v>17777</v>
      </c>
      <c r="K38" s="1124"/>
      <c r="L38" s="10"/>
      <c r="M38" s="10"/>
    </row>
    <row r="39" spans="1:13" ht="15.95" customHeight="1">
      <c r="B39" s="1118" t="s">
        <v>566</v>
      </c>
      <c r="C39" s="1119"/>
      <c r="D39" s="301">
        <v>50</v>
      </c>
      <c r="E39" s="1120">
        <v>6839</v>
      </c>
      <c r="F39" s="1121"/>
      <c r="G39" s="1129" t="s">
        <v>567</v>
      </c>
      <c r="H39" s="1130"/>
      <c r="I39" s="301">
        <v>37</v>
      </c>
      <c r="J39" s="1123">
        <v>6903</v>
      </c>
      <c r="K39" s="1124"/>
      <c r="L39" s="10"/>
      <c r="M39" s="10"/>
    </row>
    <row r="40" spans="1:13" ht="18.75" customHeight="1">
      <c r="B40" s="1118" t="s">
        <v>568</v>
      </c>
      <c r="C40" s="1119"/>
      <c r="D40" s="301">
        <v>200</v>
      </c>
      <c r="E40" s="1120">
        <v>55426</v>
      </c>
      <c r="F40" s="1121"/>
      <c r="G40" s="1127" t="s">
        <v>569</v>
      </c>
      <c r="H40" s="1128"/>
      <c r="I40" s="301">
        <v>9</v>
      </c>
      <c r="J40" s="1123">
        <v>1021</v>
      </c>
      <c r="K40" s="1124"/>
      <c r="L40" s="302"/>
      <c r="M40" s="10"/>
    </row>
    <row r="41" spans="1:13" s="603" customFormat="1" ht="15.75" customHeight="1">
      <c r="B41" s="1118" t="s">
        <v>570</v>
      </c>
      <c r="C41" s="1119"/>
      <c r="D41" s="303">
        <v>23</v>
      </c>
      <c r="E41" s="1120">
        <v>6127</v>
      </c>
      <c r="F41" s="1121"/>
      <c r="G41" s="1119" t="s">
        <v>571</v>
      </c>
      <c r="H41" s="1119"/>
      <c r="I41" s="304">
        <v>6</v>
      </c>
      <c r="J41" s="1125">
        <v>61</v>
      </c>
      <c r="K41" s="1126"/>
      <c r="L41" s="39"/>
      <c r="M41" s="225"/>
    </row>
    <row r="42" spans="1:13" s="603" customFormat="1" ht="15.95" customHeight="1">
      <c r="B42" s="1118" t="s">
        <v>572</v>
      </c>
      <c r="C42" s="1119"/>
      <c r="D42" s="303">
        <v>36</v>
      </c>
      <c r="E42" s="1120">
        <v>3739</v>
      </c>
      <c r="F42" s="1121"/>
      <c r="G42" s="1122" t="s">
        <v>573</v>
      </c>
      <c r="H42" s="1122"/>
      <c r="I42" s="305">
        <v>12</v>
      </c>
      <c r="J42" s="1123">
        <v>4251</v>
      </c>
      <c r="K42" s="1124"/>
      <c r="L42" s="225"/>
      <c r="M42" s="225"/>
    </row>
    <row r="43" spans="1:13" s="603" customFormat="1" ht="15.95" customHeight="1" thickBot="1">
      <c r="A43" s="306"/>
      <c r="B43" s="1110" t="s">
        <v>574</v>
      </c>
      <c r="C43" s="1111"/>
      <c r="D43" s="307">
        <v>15</v>
      </c>
      <c r="E43" s="1112">
        <v>10382</v>
      </c>
      <c r="F43" s="1113"/>
      <c r="G43" s="1114" t="s">
        <v>575</v>
      </c>
      <c r="H43" s="1115"/>
      <c r="I43" s="308">
        <v>6</v>
      </c>
      <c r="J43" s="1116">
        <v>1551</v>
      </c>
      <c r="K43" s="1117"/>
      <c r="L43" s="225"/>
      <c r="M43" s="225"/>
    </row>
    <row r="44" spans="1:13" s="603" customFormat="1" ht="15.95" customHeight="1" thickTop="1" thickBot="1">
      <c r="B44" s="309"/>
      <c r="C44" s="309"/>
      <c r="D44" s="310"/>
      <c r="E44" s="311"/>
      <c r="F44" s="311"/>
      <c r="G44" s="1101" t="s">
        <v>576</v>
      </c>
      <c r="H44" s="1102"/>
      <c r="I44" s="312">
        <f>SUM(D36:D43,I36:I43)</f>
        <v>607</v>
      </c>
      <c r="J44" s="1103">
        <f>SUM(E36:E43,J36:J43)</f>
        <v>142404</v>
      </c>
      <c r="K44" s="1104"/>
      <c r="L44" s="225"/>
      <c r="M44" s="225"/>
    </row>
    <row r="45" spans="1:13" ht="14.1" customHeight="1">
      <c r="B45" s="293" t="s">
        <v>577</v>
      </c>
      <c r="C45" s="313"/>
      <c r="D45" s="225"/>
      <c r="E45" s="314"/>
      <c r="F45" s="314"/>
      <c r="G45" s="313"/>
      <c r="H45" s="313"/>
      <c r="I45" s="225"/>
      <c r="J45" s="314"/>
      <c r="K45" s="314"/>
      <c r="L45" s="10"/>
      <c r="M45" s="10"/>
    </row>
    <row r="46" spans="1:13" s="295" customFormat="1" ht="14.1" customHeight="1">
      <c r="B46" s="315" t="s">
        <v>578</v>
      </c>
      <c r="C46" s="316"/>
      <c r="F46" s="317"/>
      <c r="G46" s="316"/>
      <c r="H46" s="316"/>
      <c r="I46" s="293"/>
      <c r="J46" s="317"/>
      <c r="K46" s="317"/>
      <c r="L46" s="294"/>
      <c r="M46" s="294"/>
    </row>
    <row r="47" spans="1:13" ht="14.1" customHeight="1">
      <c r="B47" s="296" t="s">
        <v>554</v>
      </c>
      <c r="C47" s="313"/>
      <c r="D47" s="225"/>
      <c r="E47" s="314"/>
      <c r="F47" s="314"/>
      <c r="G47" s="313"/>
      <c r="H47" s="313"/>
      <c r="I47" s="225"/>
      <c r="J47" s="314"/>
      <c r="K47" s="314"/>
      <c r="L47" s="10"/>
      <c r="M47" s="10"/>
    </row>
    <row r="48" spans="1:13" ht="14.1" customHeight="1">
      <c r="B48" s="296"/>
      <c r="C48" s="313"/>
      <c r="D48" s="225"/>
      <c r="E48" s="314"/>
      <c r="F48" s="314"/>
      <c r="G48" s="313"/>
      <c r="H48" s="313"/>
      <c r="I48" s="225"/>
      <c r="J48" s="314"/>
      <c r="K48" s="314"/>
      <c r="L48" s="10"/>
      <c r="M48" s="10"/>
    </row>
    <row r="49" spans="1:13" ht="15.95" customHeight="1">
      <c r="B49" s="1" t="s">
        <v>579</v>
      </c>
    </row>
    <row r="50" spans="1:13" ht="15.95" customHeight="1" thickBot="1">
      <c r="C50" s="603"/>
      <c r="D50" s="603"/>
      <c r="E50" s="603"/>
      <c r="F50" s="603"/>
      <c r="G50" s="603"/>
      <c r="H50" s="603"/>
      <c r="I50" s="4"/>
      <c r="K50" s="1078" t="s">
        <v>1</v>
      </c>
      <c r="L50" s="1078"/>
    </row>
    <row r="51" spans="1:13" ht="12" customHeight="1">
      <c r="B51" s="273"/>
      <c r="C51" s="274"/>
      <c r="D51" s="955" t="s">
        <v>580</v>
      </c>
      <c r="E51" s="955"/>
      <c r="F51" s="955"/>
      <c r="G51" s="932" t="s">
        <v>581</v>
      </c>
      <c r="H51" s="955"/>
      <c r="I51" s="1054"/>
      <c r="J51" s="1049" t="s">
        <v>582</v>
      </c>
      <c r="K51" s="1058"/>
      <c r="L51" s="1061"/>
    </row>
    <row r="52" spans="1:13" ht="12" customHeight="1">
      <c r="B52" s="275"/>
      <c r="C52" s="276"/>
      <c r="D52" s="956"/>
      <c r="E52" s="956"/>
      <c r="F52" s="956"/>
      <c r="G52" s="1105"/>
      <c r="H52" s="956"/>
      <c r="I52" s="1106"/>
      <c r="J52" s="1107"/>
      <c r="K52" s="1108"/>
      <c r="L52" s="1109"/>
    </row>
    <row r="53" spans="1:13" ht="2.1" customHeight="1">
      <c r="B53" s="1088"/>
      <c r="C53" s="1089"/>
      <c r="D53" s="1090"/>
      <c r="E53" s="1089"/>
      <c r="F53" s="1091"/>
      <c r="G53" s="1092"/>
      <c r="H53" s="1093"/>
      <c r="I53" s="1094"/>
      <c r="J53" s="953"/>
      <c r="K53" s="1095"/>
      <c r="L53" s="1096"/>
    </row>
    <row r="54" spans="1:13" ht="10.5" customHeight="1">
      <c r="A54" s="306"/>
      <c r="B54" s="963"/>
      <c r="C54" s="1097"/>
      <c r="D54" s="1098"/>
      <c r="E54" s="1099"/>
      <c r="F54" s="1099"/>
      <c r="G54" s="1098"/>
      <c r="H54" s="1099"/>
      <c r="I54" s="1099"/>
      <c r="J54" s="1098"/>
      <c r="K54" s="1099"/>
      <c r="L54" s="1100"/>
    </row>
    <row r="55" spans="1:13" ht="15.95" customHeight="1">
      <c r="A55" s="306"/>
      <c r="B55" s="1083" t="s">
        <v>574</v>
      </c>
      <c r="C55" s="1084"/>
      <c r="D55" s="1085">
        <v>14665</v>
      </c>
      <c r="E55" s="1086"/>
      <c r="F55" s="1086"/>
      <c r="G55" s="1085">
        <f>55-G56</f>
        <v>23</v>
      </c>
      <c r="H55" s="1086"/>
      <c r="I55" s="1086"/>
      <c r="J55" s="1085">
        <f>20-J56</f>
        <v>3</v>
      </c>
      <c r="K55" s="1086"/>
      <c r="L55" s="1087"/>
    </row>
    <row r="56" spans="1:13" ht="15" customHeight="1">
      <c r="A56" s="306"/>
      <c r="B56" s="1083" t="s">
        <v>583</v>
      </c>
      <c r="C56" s="1084"/>
      <c r="D56" s="1085">
        <v>14665</v>
      </c>
      <c r="E56" s="1086"/>
      <c r="F56" s="1086"/>
      <c r="G56" s="1085">
        <v>32</v>
      </c>
      <c r="H56" s="1086"/>
      <c r="I56" s="1086"/>
      <c r="J56" s="1085">
        <v>17</v>
      </c>
      <c r="K56" s="1086"/>
      <c r="L56" s="1087"/>
    </row>
    <row r="57" spans="1:13" ht="10.5" customHeight="1" thickBot="1">
      <c r="B57" s="1076"/>
      <c r="C57" s="1077"/>
      <c r="D57" s="318"/>
      <c r="E57" s="574"/>
      <c r="F57" s="574"/>
      <c r="G57" s="318"/>
      <c r="H57" s="574"/>
      <c r="I57" s="319"/>
      <c r="J57" s="318"/>
      <c r="K57" s="574"/>
      <c r="L57" s="320"/>
    </row>
    <row r="58" spans="1:13" ht="14.1" customHeight="1">
      <c r="B58" s="293" t="s">
        <v>584</v>
      </c>
      <c r="D58" s="10"/>
      <c r="E58" s="10"/>
      <c r="F58" s="10"/>
      <c r="G58" s="10"/>
      <c r="H58" s="10"/>
      <c r="I58" s="10"/>
      <c r="J58" s="10"/>
      <c r="K58" s="10"/>
      <c r="L58" s="10"/>
      <c r="M58" s="10"/>
    </row>
    <row r="59" spans="1:13" ht="14.1" customHeight="1">
      <c r="B59" s="293" t="s">
        <v>585</v>
      </c>
      <c r="D59" s="10"/>
      <c r="E59" s="10"/>
      <c r="F59" s="10"/>
      <c r="G59" s="10"/>
      <c r="H59" s="10"/>
      <c r="I59" s="10"/>
      <c r="J59" s="10"/>
      <c r="K59" s="10"/>
      <c r="L59" s="10"/>
      <c r="M59" s="10"/>
    </row>
    <row r="60" spans="1:13" ht="14.1" customHeight="1">
      <c r="B60" s="296" t="s">
        <v>554</v>
      </c>
    </row>
    <row r="61" spans="1:13" ht="14.1" customHeight="1"/>
    <row r="62" spans="1:13" ht="15.95" customHeight="1">
      <c r="B62" s="1" t="s">
        <v>586</v>
      </c>
    </row>
    <row r="63" spans="1:13" ht="15.95" customHeight="1" thickBot="1">
      <c r="C63" s="603"/>
      <c r="D63" s="38"/>
      <c r="E63" s="38"/>
      <c r="F63" s="38"/>
      <c r="G63" s="38"/>
      <c r="H63" s="38"/>
      <c r="I63" s="38"/>
      <c r="J63" s="1078" t="s">
        <v>1</v>
      </c>
      <c r="K63" s="1078"/>
      <c r="L63" s="254"/>
    </row>
    <row r="64" spans="1:13" ht="18" customHeight="1">
      <c r="B64" s="273"/>
      <c r="C64" s="274"/>
      <c r="D64" s="1079" t="s">
        <v>587</v>
      </c>
      <c r="E64" s="1080"/>
      <c r="F64" s="1079" t="s">
        <v>588</v>
      </c>
      <c r="G64" s="1081"/>
      <c r="H64" s="1080"/>
      <c r="I64" s="1079" t="s">
        <v>589</v>
      </c>
      <c r="J64" s="1081"/>
      <c r="K64" s="1082"/>
    </row>
    <row r="65" spans="2:11" ht="18" customHeight="1">
      <c r="B65" s="321"/>
      <c r="C65" s="322"/>
      <c r="D65" s="323" t="s">
        <v>590</v>
      </c>
      <c r="E65" s="323" t="s">
        <v>591</v>
      </c>
      <c r="F65" s="323" t="s">
        <v>592</v>
      </c>
      <c r="G65" s="323" t="s">
        <v>593</v>
      </c>
      <c r="H65" s="323" t="s">
        <v>86</v>
      </c>
      <c r="I65" s="323" t="s">
        <v>592</v>
      </c>
      <c r="J65" s="323" t="s">
        <v>593</v>
      </c>
      <c r="K65" s="324" t="s">
        <v>86</v>
      </c>
    </row>
    <row r="66" spans="2:11" ht="15.95" customHeight="1">
      <c r="B66" s="960" t="s">
        <v>56</v>
      </c>
      <c r="C66" s="964"/>
      <c r="D66" s="325">
        <f t="shared" ref="D66:K66" si="0">SUM(D67:D68)</f>
        <v>5584</v>
      </c>
      <c r="E66" s="325">
        <f t="shared" si="0"/>
        <v>12336</v>
      </c>
      <c r="F66" s="325">
        <f t="shared" si="0"/>
        <v>872</v>
      </c>
      <c r="G66" s="325">
        <f t="shared" si="0"/>
        <v>4158</v>
      </c>
      <c r="H66" s="325">
        <f t="shared" si="0"/>
        <v>554</v>
      </c>
      <c r="I66" s="325">
        <f t="shared" si="0"/>
        <v>56</v>
      </c>
      <c r="J66" s="325">
        <f t="shared" si="0"/>
        <v>11929</v>
      </c>
      <c r="K66" s="326">
        <f t="shared" si="0"/>
        <v>351</v>
      </c>
    </row>
    <row r="67" spans="2:11" ht="15.95" customHeight="1">
      <c r="B67" s="207"/>
      <c r="C67" s="246" t="s">
        <v>57</v>
      </c>
      <c r="D67" s="653">
        <f>SUM(D73,D75,D77,D79,D81)</f>
        <v>0</v>
      </c>
      <c r="E67" s="653">
        <f>SUM(E73,E75,E77,E79,E81)</f>
        <v>0</v>
      </c>
      <c r="F67" s="653">
        <f t="shared" ref="F67:K67" si="1">SUM(F73,F75,F77,F79,F81)</f>
        <v>0</v>
      </c>
      <c r="G67" s="653">
        <f t="shared" si="1"/>
        <v>0</v>
      </c>
      <c r="H67" s="653">
        <f t="shared" si="1"/>
        <v>0</v>
      </c>
      <c r="I67" s="653">
        <f t="shared" si="1"/>
        <v>0</v>
      </c>
      <c r="J67" s="653">
        <f t="shared" si="1"/>
        <v>0</v>
      </c>
      <c r="K67" s="654">
        <f t="shared" si="1"/>
        <v>0</v>
      </c>
    </row>
    <row r="68" spans="2:11" ht="15.95" customHeight="1">
      <c r="B68" s="207"/>
      <c r="C68" s="249" t="s">
        <v>58</v>
      </c>
      <c r="D68" s="653">
        <f>SUM(D74,D76,D78,D80,D82)</f>
        <v>5584</v>
      </c>
      <c r="E68" s="653">
        <f t="shared" ref="E68:K68" si="2">SUM(E74,E76,E78,E80,E82)</f>
        <v>12336</v>
      </c>
      <c r="F68" s="653">
        <f t="shared" si="2"/>
        <v>872</v>
      </c>
      <c r="G68" s="653">
        <f t="shared" si="2"/>
        <v>4158</v>
      </c>
      <c r="H68" s="653">
        <f t="shared" si="2"/>
        <v>554</v>
      </c>
      <c r="I68" s="653">
        <f t="shared" si="2"/>
        <v>56</v>
      </c>
      <c r="J68" s="653">
        <f t="shared" si="2"/>
        <v>11929</v>
      </c>
      <c r="K68" s="654">
        <f t="shared" si="2"/>
        <v>351</v>
      </c>
    </row>
    <row r="69" spans="2:11" ht="15.95" customHeight="1">
      <c r="B69" s="960" t="s">
        <v>64</v>
      </c>
      <c r="C69" s="964"/>
      <c r="D69" s="58">
        <f>SUM(F69:H69)</f>
        <v>2787</v>
      </c>
      <c r="E69" s="58">
        <f>SUM(I69:K69)</f>
        <v>11853</v>
      </c>
      <c r="F69" s="58">
        <v>1877</v>
      </c>
      <c r="G69" s="58">
        <v>0</v>
      </c>
      <c r="H69" s="58">
        <v>910</v>
      </c>
      <c r="I69" s="58">
        <v>0</v>
      </c>
      <c r="J69" s="58">
        <v>11407</v>
      </c>
      <c r="K69" s="62">
        <v>446</v>
      </c>
    </row>
    <row r="70" spans="2:11" ht="15.95" customHeight="1">
      <c r="B70" s="329"/>
      <c r="C70" s="330" t="s">
        <v>65</v>
      </c>
      <c r="D70" s="58">
        <f>SUM(F70:H70)</f>
        <v>2787</v>
      </c>
      <c r="E70" s="58">
        <f>SUM(I70:K70)</f>
        <v>11853</v>
      </c>
      <c r="F70" s="58">
        <f t="shared" ref="F70:K70" si="3">F69</f>
        <v>1877</v>
      </c>
      <c r="G70" s="58">
        <f t="shared" si="3"/>
        <v>0</v>
      </c>
      <c r="H70" s="58">
        <f t="shared" si="3"/>
        <v>910</v>
      </c>
      <c r="I70" s="58">
        <f t="shared" si="3"/>
        <v>0</v>
      </c>
      <c r="J70" s="58">
        <f t="shared" si="3"/>
        <v>11407</v>
      </c>
      <c r="K70" s="62">
        <f t="shared" si="3"/>
        <v>446</v>
      </c>
    </row>
    <row r="71" spans="2:11" ht="15.95" customHeight="1">
      <c r="B71" s="960" t="s">
        <v>448</v>
      </c>
      <c r="C71" s="964"/>
      <c r="D71" s="58">
        <f>SUM(F71:H71)</f>
        <v>1706</v>
      </c>
      <c r="E71" s="58">
        <f>SUM(I71:K71)</f>
        <v>11208</v>
      </c>
      <c r="F71" s="58">
        <v>1706</v>
      </c>
      <c r="G71" s="58">
        <v>0</v>
      </c>
      <c r="H71" s="58">
        <v>0</v>
      </c>
      <c r="I71" s="58">
        <v>0</v>
      </c>
      <c r="J71" s="58">
        <v>11208</v>
      </c>
      <c r="K71" s="62">
        <v>0</v>
      </c>
    </row>
    <row r="72" spans="2:11" ht="15.95" customHeight="1">
      <c r="B72" s="329"/>
      <c r="C72" s="330" t="s">
        <v>65</v>
      </c>
      <c r="D72" s="58">
        <f>SUM(F72:H72)</f>
        <v>1706</v>
      </c>
      <c r="E72" s="58">
        <f>SUM(I72:K72)</f>
        <v>11208</v>
      </c>
      <c r="F72" s="58">
        <f t="shared" ref="F72:K72" si="4">F71</f>
        <v>1706</v>
      </c>
      <c r="G72" s="58">
        <f t="shared" si="4"/>
        <v>0</v>
      </c>
      <c r="H72" s="58">
        <f t="shared" si="4"/>
        <v>0</v>
      </c>
      <c r="I72" s="58">
        <f t="shared" si="4"/>
        <v>0</v>
      </c>
      <c r="J72" s="58">
        <f t="shared" si="4"/>
        <v>11208</v>
      </c>
      <c r="K72" s="62">
        <f t="shared" si="4"/>
        <v>0</v>
      </c>
    </row>
    <row r="73" spans="2:11" ht="15.95" customHeight="1">
      <c r="B73" s="924" t="s">
        <v>59</v>
      </c>
      <c r="C73" s="246" t="s">
        <v>57</v>
      </c>
      <c r="D73" s="58">
        <f>SUM(F73:H73)</f>
        <v>0</v>
      </c>
      <c r="E73" s="58">
        <f>SUM(I73:K73)</f>
        <v>0</v>
      </c>
      <c r="F73" s="58">
        <v>0</v>
      </c>
      <c r="G73" s="58">
        <v>0</v>
      </c>
      <c r="H73" s="58">
        <v>0</v>
      </c>
      <c r="I73" s="58">
        <v>0</v>
      </c>
      <c r="J73" s="58">
        <v>0</v>
      </c>
      <c r="K73" s="62">
        <v>0</v>
      </c>
    </row>
    <row r="74" spans="2:11" ht="15.95" customHeight="1">
      <c r="B74" s="923"/>
      <c r="C74" s="331" t="s">
        <v>58</v>
      </c>
      <c r="D74" s="58">
        <f t="shared" ref="D74:D82" si="5">SUM(F74:H74)</f>
        <v>1744</v>
      </c>
      <c r="E74" s="58">
        <f t="shared" ref="E74:E82" si="6">SUM(I74:K74)</f>
        <v>3473</v>
      </c>
      <c r="F74" s="58">
        <v>142</v>
      </c>
      <c r="G74" s="58">
        <v>1585</v>
      </c>
      <c r="H74" s="58">
        <v>17</v>
      </c>
      <c r="I74" s="58">
        <v>35</v>
      </c>
      <c r="J74" s="58">
        <v>3411</v>
      </c>
      <c r="K74" s="62">
        <v>27</v>
      </c>
    </row>
    <row r="75" spans="2:11" ht="15.95" customHeight="1">
      <c r="B75" s="924" t="s">
        <v>60</v>
      </c>
      <c r="C75" s="246" t="s">
        <v>57</v>
      </c>
      <c r="D75" s="58">
        <f t="shared" si="5"/>
        <v>0</v>
      </c>
      <c r="E75" s="58">
        <f t="shared" si="6"/>
        <v>0</v>
      </c>
      <c r="F75" s="58">
        <v>0</v>
      </c>
      <c r="G75" s="58">
        <v>0</v>
      </c>
      <c r="H75" s="58">
        <v>0</v>
      </c>
      <c r="I75" s="58">
        <v>0</v>
      </c>
      <c r="J75" s="58">
        <v>0</v>
      </c>
      <c r="K75" s="62">
        <v>0</v>
      </c>
    </row>
    <row r="76" spans="2:11" ht="15.95" customHeight="1">
      <c r="B76" s="923"/>
      <c r="C76" s="331" t="s">
        <v>58</v>
      </c>
      <c r="D76" s="58">
        <f t="shared" si="5"/>
        <v>937</v>
      </c>
      <c r="E76" s="58">
        <f t="shared" si="6"/>
        <v>3842</v>
      </c>
      <c r="F76" s="58">
        <v>186</v>
      </c>
      <c r="G76" s="58">
        <v>343</v>
      </c>
      <c r="H76" s="58">
        <v>408</v>
      </c>
      <c r="I76" s="58">
        <v>8</v>
      </c>
      <c r="J76" s="58">
        <v>3792</v>
      </c>
      <c r="K76" s="62">
        <v>42</v>
      </c>
    </row>
    <row r="77" spans="2:11" ht="15.95" customHeight="1">
      <c r="B77" s="924" t="s">
        <v>61</v>
      </c>
      <c r="C77" s="246" t="s">
        <v>57</v>
      </c>
      <c r="D77" s="58">
        <f t="shared" si="5"/>
        <v>0</v>
      </c>
      <c r="E77" s="58">
        <f t="shared" si="6"/>
        <v>0</v>
      </c>
      <c r="F77" s="58">
        <v>0</v>
      </c>
      <c r="G77" s="58">
        <v>0</v>
      </c>
      <c r="H77" s="58">
        <v>0</v>
      </c>
      <c r="I77" s="58">
        <v>0</v>
      </c>
      <c r="J77" s="58">
        <v>0</v>
      </c>
      <c r="K77" s="62">
        <v>0</v>
      </c>
    </row>
    <row r="78" spans="2:11" ht="15.95" customHeight="1">
      <c r="B78" s="923"/>
      <c r="C78" s="246" t="s">
        <v>58</v>
      </c>
      <c r="D78" s="58">
        <f t="shared" si="5"/>
        <v>734</v>
      </c>
      <c r="E78" s="58">
        <f t="shared" si="6"/>
        <v>793</v>
      </c>
      <c r="F78" s="58">
        <v>151</v>
      </c>
      <c r="G78" s="58">
        <v>550</v>
      </c>
      <c r="H78" s="58">
        <v>33</v>
      </c>
      <c r="I78" s="58">
        <v>13</v>
      </c>
      <c r="J78" s="58">
        <v>507</v>
      </c>
      <c r="K78" s="62">
        <v>273</v>
      </c>
    </row>
    <row r="79" spans="2:11" ht="15.95" customHeight="1">
      <c r="B79" s="924" t="s">
        <v>62</v>
      </c>
      <c r="C79" s="246" t="s">
        <v>57</v>
      </c>
      <c r="D79" s="58">
        <f t="shared" si="5"/>
        <v>0</v>
      </c>
      <c r="E79" s="58">
        <f t="shared" si="6"/>
        <v>0</v>
      </c>
      <c r="F79" s="58">
        <v>0</v>
      </c>
      <c r="G79" s="58">
        <v>0</v>
      </c>
      <c r="H79" s="58">
        <v>0</v>
      </c>
      <c r="I79" s="58">
        <v>0</v>
      </c>
      <c r="J79" s="58">
        <v>0</v>
      </c>
      <c r="K79" s="62">
        <v>0</v>
      </c>
    </row>
    <row r="80" spans="2:11" ht="15.95" customHeight="1">
      <c r="B80" s="923"/>
      <c r="C80" s="246" t="s">
        <v>58</v>
      </c>
      <c r="D80" s="58">
        <f t="shared" si="5"/>
        <v>334</v>
      </c>
      <c r="E80" s="58">
        <f t="shared" si="6"/>
        <v>1451</v>
      </c>
      <c r="F80" s="58">
        <v>238</v>
      </c>
      <c r="G80" s="58">
        <v>0</v>
      </c>
      <c r="H80" s="58">
        <v>96</v>
      </c>
      <c r="I80" s="58">
        <v>0</v>
      </c>
      <c r="J80" s="58">
        <v>1451</v>
      </c>
      <c r="K80" s="62">
        <v>0</v>
      </c>
    </row>
    <row r="81" spans="2:13" ht="15.95" customHeight="1">
      <c r="B81" s="924" t="s">
        <v>63</v>
      </c>
      <c r="C81" s="246" t="s">
        <v>57</v>
      </c>
      <c r="D81" s="58">
        <f t="shared" si="5"/>
        <v>0</v>
      </c>
      <c r="E81" s="58">
        <f t="shared" si="6"/>
        <v>0</v>
      </c>
      <c r="F81" s="58">
        <v>0</v>
      </c>
      <c r="G81" s="58">
        <v>0</v>
      </c>
      <c r="H81" s="58">
        <v>0</v>
      </c>
      <c r="I81" s="58">
        <v>0</v>
      </c>
      <c r="J81" s="58">
        <v>0</v>
      </c>
      <c r="K81" s="62">
        <v>0</v>
      </c>
    </row>
    <row r="82" spans="2:13" ht="15.95" customHeight="1" thickBot="1">
      <c r="B82" s="1075"/>
      <c r="C82" s="332" t="s">
        <v>58</v>
      </c>
      <c r="D82" s="70">
        <f t="shared" si="5"/>
        <v>1835</v>
      </c>
      <c r="E82" s="70">
        <f t="shared" si="6"/>
        <v>2777</v>
      </c>
      <c r="F82" s="70">
        <v>155</v>
      </c>
      <c r="G82" s="70">
        <v>1680</v>
      </c>
      <c r="H82" s="70">
        <v>0</v>
      </c>
      <c r="I82" s="70">
        <v>0</v>
      </c>
      <c r="J82" s="70">
        <v>2768</v>
      </c>
      <c r="K82" s="74">
        <v>9</v>
      </c>
    </row>
    <row r="83" spans="2:13" ht="14.1" customHeight="1">
      <c r="B83" s="293" t="s">
        <v>594</v>
      </c>
      <c r="C83" s="603"/>
      <c r="D83" s="603"/>
      <c r="E83" s="603"/>
    </row>
    <row r="84" spans="2:13" ht="14.1" customHeight="1">
      <c r="B84" s="293" t="s">
        <v>595</v>
      </c>
      <c r="C84" s="603"/>
      <c r="D84" s="603"/>
      <c r="E84" s="603"/>
      <c r="F84" s="222"/>
      <c r="G84" s="212"/>
      <c r="H84" s="222"/>
      <c r="I84" s="212"/>
      <c r="J84" s="222"/>
      <c r="K84" s="212"/>
    </row>
    <row r="85" spans="2:13" ht="14.1" customHeight="1">
      <c r="B85" s="293" t="s">
        <v>596</v>
      </c>
      <c r="C85" s="603"/>
      <c r="D85" s="603"/>
      <c r="E85" s="603"/>
      <c r="F85" s="222"/>
      <c r="G85" s="212"/>
      <c r="H85" s="222"/>
      <c r="I85" s="212"/>
      <c r="J85" s="222"/>
      <c r="K85" s="212"/>
    </row>
    <row r="86" spans="2:13" ht="14.1" customHeight="1">
      <c r="B86" s="293" t="s">
        <v>597</v>
      </c>
      <c r="C86" s="603"/>
      <c r="D86" s="603"/>
      <c r="E86" s="603"/>
      <c r="F86" s="222"/>
      <c r="G86" s="212"/>
      <c r="H86" s="222"/>
      <c r="I86" s="212"/>
      <c r="J86" s="222"/>
      <c r="K86" s="212"/>
    </row>
    <row r="87" spans="2:13" ht="14.1" customHeight="1">
      <c r="B87" s="293" t="s">
        <v>598</v>
      </c>
      <c r="C87" s="603"/>
      <c r="D87" s="603"/>
      <c r="E87" s="603"/>
      <c r="F87" s="222"/>
      <c r="G87" s="212"/>
      <c r="H87" s="222"/>
      <c r="I87" s="212"/>
      <c r="J87" s="222"/>
      <c r="K87" s="212"/>
    </row>
    <row r="88" spans="2:13" ht="14.1" customHeight="1">
      <c r="B88" s="296" t="s">
        <v>599</v>
      </c>
      <c r="F88" s="226"/>
      <c r="G88" s="226"/>
      <c r="H88" s="226"/>
      <c r="I88" s="226"/>
      <c r="J88" s="226"/>
      <c r="K88" s="226"/>
      <c r="L88" s="226"/>
      <c r="M88" s="333"/>
    </row>
  </sheetData>
  <mergeCells count="104">
    <mergeCell ref="E5:F5"/>
    <mergeCell ref="H5:I5"/>
    <mergeCell ref="K5:L5"/>
    <mergeCell ref="B6:C6"/>
    <mergeCell ref="B7:C7"/>
    <mergeCell ref="B8:C8"/>
    <mergeCell ref="D3:F3"/>
    <mergeCell ref="G3:I3"/>
    <mergeCell ref="J3:L3"/>
    <mergeCell ref="E4:F4"/>
    <mergeCell ref="H4:I4"/>
    <mergeCell ref="K4:L4"/>
    <mergeCell ref="B15:C15"/>
    <mergeCell ref="B16:C16"/>
    <mergeCell ref="B17:C17"/>
    <mergeCell ref="B18:C18"/>
    <mergeCell ref="B19:C19"/>
    <mergeCell ref="B20:C20"/>
    <mergeCell ref="B9:C9"/>
    <mergeCell ref="B10:C10"/>
    <mergeCell ref="B11:C11"/>
    <mergeCell ref="B12:C12"/>
    <mergeCell ref="B13:C13"/>
    <mergeCell ref="B14:C14"/>
    <mergeCell ref="B35:C35"/>
    <mergeCell ref="E35:F35"/>
    <mergeCell ref="G35:H35"/>
    <mergeCell ref="J35:K35"/>
    <mergeCell ref="B36:C36"/>
    <mergeCell ref="E36:F36"/>
    <mergeCell ref="G36:H36"/>
    <mergeCell ref="J36:K36"/>
    <mergeCell ref="B21:C21"/>
    <mergeCell ref="B22:C22"/>
    <mergeCell ref="B23:C23"/>
    <mergeCell ref="B28:C28"/>
    <mergeCell ref="J33:K33"/>
    <mergeCell ref="B34:C34"/>
    <mergeCell ref="E34:F34"/>
    <mergeCell ref="G34:H34"/>
    <mergeCell ref="J34:K34"/>
    <mergeCell ref="B39:C39"/>
    <mergeCell ref="E39:F39"/>
    <mergeCell ref="G39:H39"/>
    <mergeCell ref="J39:K39"/>
    <mergeCell ref="B38:C38"/>
    <mergeCell ref="E38:F38"/>
    <mergeCell ref="G38:H38"/>
    <mergeCell ref="J38:K38"/>
    <mergeCell ref="B37:C37"/>
    <mergeCell ref="E37:F37"/>
    <mergeCell ref="G37:H37"/>
    <mergeCell ref="J37:K37"/>
    <mergeCell ref="B42:C42"/>
    <mergeCell ref="E42:F42"/>
    <mergeCell ref="G42:H42"/>
    <mergeCell ref="J42:K42"/>
    <mergeCell ref="B41:C41"/>
    <mergeCell ref="E41:F41"/>
    <mergeCell ref="G41:H41"/>
    <mergeCell ref="J41:K41"/>
    <mergeCell ref="B40:C40"/>
    <mergeCell ref="E40:F40"/>
    <mergeCell ref="G40:H40"/>
    <mergeCell ref="J40:K40"/>
    <mergeCell ref="G44:H44"/>
    <mergeCell ref="J44:K44"/>
    <mergeCell ref="K50:L50"/>
    <mergeCell ref="D51:F52"/>
    <mergeCell ref="G51:I52"/>
    <mergeCell ref="J51:L52"/>
    <mergeCell ref="B43:C43"/>
    <mergeCell ref="E43:F43"/>
    <mergeCell ref="G43:H43"/>
    <mergeCell ref="J43:K43"/>
    <mergeCell ref="B55:C55"/>
    <mergeCell ref="D55:F55"/>
    <mergeCell ref="G55:I55"/>
    <mergeCell ref="J55:L55"/>
    <mergeCell ref="B56:C56"/>
    <mergeCell ref="D56:F56"/>
    <mergeCell ref="G56:I56"/>
    <mergeCell ref="J56:L56"/>
    <mergeCell ref="B53:C53"/>
    <mergeCell ref="D53:F53"/>
    <mergeCell ref="G53:I53"/>
    <mergeCell ref="J53:L53"/>
    <mergeCell ref="B54:C54"/>
    <mergeCell ref="D54:F54"/>
    <mergeCell ref="G54:I54"/>
    <mergeCell ref="J54:L54"/>
    <mergeCell ref="B81:B82"/>
    <mergeCell ref="B69:C69"/>
    <mergeCell ref="B71:C71"/>
    <mergeCell ref="B73:B74"/>
    <mergeCell ref="B75:B76"/>
    <mergeCell ref="B77:B78"/>
    <mergeCell ref="B79:B80"/>
    <mergeCell ref="B57:C57"/>
    <mergeCell ref="J63:K63"/>
    <mergeCell ref="D64:E64"/>
    <mergeCell ref="F64:H64"/>
    <mergeCell ref="I64:K64"/>
    <mergeCell ref="B66:C66"/>
  </mergeCells>
  <phoneticPr fontId="3"/>
  <pageMargins left="0.51181102362204722" right="0.51181102362204722" top="0.43307086614173229" bottom="0.39370078740157483" header="0.35433070866141736" footer="0.39370078740157483"/>
  <pageSetup paperSize="9" scale="59" firstPageNumber="168"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S37"/>
  <sheetViews>
    <sheetView showGridLines="0" zoomScaleNormal="100" zoomScaleSheetLayoutView="100" workbookViewId="0"/>
  </sheetViews>
  <sheetFormatPr defaultColWidth="10.625" defaultRowHeight="18" customHeight="1"/>
  <cols>
    <col min="1" max="1" width="2.625" style="2" customWidth="1"/>
    <col min="2" max="2" width="17.25" style="2" customWidth="1"/>
    <col min="3" max="4" width="4.75" style="2" customWidth="1"/>
    <col min="5" max="5" width="11.75" style="2" customWidth="1"/>
    <col min="6" max="13" width="12" style="2" customWidth="1"/>
    <col min="14" max="17" width="8.125" style="2" customWidth="1"/>
    <col min="18" max="18" width="2.625" style="2" customWidth="1"/>
    <col min="19" max="19" width="7.625" style="2" customWidth="1"/>
    <col min="20" max="16384" width="10.625" style="2"/>
  </cols>
  <sheetData>
    <row r="1" spans="2:18" ht="15.95" customHeight="1">
      <c r="B1" s="1" t="s">
        <v>600</v>
      </c>
    </row>
    <row r="2" spans="2:18" ht="15.95" customHeight="1" thickBot="1">
      <c r="D2" s="3"/>
      <c r="E2" s="3"/>
      <c r="F2" s="3"/>
      <c r="G2" s="3"/>
      <c r="H2" s="3"/>
      <c r="I2" s="3"/>
      <c r="J2" s="254"/>
      <c r="K2" s="3"/>
      <c r="L2" s="1156" t="s">
        <v>556</v>
      </c>
      <c r="M2" s="1156"/>
      <c r="N2" s="3"/>
      <c r="P2" s="3"/>
      <c r="R2" s="254"/>
    </row>
    <row r="3" spans="2:18" ht="33.75" customHeight="1">
      <c r="B3" s="1157"/>
      <c r="C3" s="1158"/>
      <c r="D3" s="1158"/>
      <c r="E3" s="1159"/>
      <c r="F3" s="334" t="s">
        <v>601</v>
      </c>
      <c r="G3" s="335" t="s">
        <v>602</v>
      </c>
      <c r="H3" s="335" t="s">
        <v>66</v>
      </c>
      <c r="I3" s="335" t="s">
        <v>59</v>
      </c>
      <c r="J3" s="335" t="s">
        <v>60</v>
      </c>
      <c r="K3" s="335" t="s">
        <v>61</v>
      </c>
      <c r="L3" s="335" t="s">
        <v>62</v>
      </c>
      <c r="M3" s="336" t="s">
        <v>63</v>
      </c>
    </row>
    <row r="4" spans="2:18" ht="39.75" hidden="1" customHeight="1">
      <c r="B4" s="1160" t="s">
        <v>603</v>
      </c>
      <c r="C4" s="1161"/>
      <c r="D4" s="1161"/>
      <c r="E4" s="1162"/>
      <c r="F4" s="337">
        <f>IF(SUM(G4:M4)=0,"－",SUM(G4:M4))</f>
        <v>89</v>
      </c>
      <c r="G4" s="327">
        <f>SUM(G5:G8)</f>
        <v>59</v>
      </c>
      <c r="H4" s="327">
        <f t="shared" ref="H4:M4" si="0">SUM(H5:H8)</f>
        <v>0</v>
      </c>
      <c r="I4" s="327">
        <f t="shared" si="0"/>
        <v>2</v>
      </c>
      <c r="J4" s="327">
        <f t="shared" si="0"/>
        <v>0</v>
      </c>
      <c r="K4" s="327">
        <f t="shared" si="0"/>
        <v>0</v>
      </c>
      <c r="L4" s="327">
        <f t="shared" si="0"/>
        <v>25</v>
      </c>
      <c r="M4" s="328">
        <f t="shared" si="0"/>
        <v>3</v>
      </c>
    </row>
    <row r="5" spans="2:18" ht="39.950000000000003" customHeight="1">
      <c r="B5" s="1163" t="s">
        <v>604</v>
      </c>
      <c r="C5" s="961"/>
      <c r="D5" s="1167" t="s">
        <v>605</v>
      </c>
      <c r="E5" s="338" t="s">
        <v>606</v>
      </c>
      <c r="F5" s="337">
        <f>SUM(G5:M5)</f>
        <v>27</v>
      </c>
      <c r="G5" s="339">
        <v>18</v>
      </c>
      <c r="H5" s="340">
        <v>0</v>
      </c>
      <c r="I5" s="339">
        <v>0</v>
      </c>
      <c r="J5" s="340">
        <v>0</v>
      </c>
      <c r="K5" s="339">
        <v>0</v>
      </c>
      <c r="L5" s="339">
        <v>8</v>
      </c>
      <c r="M5" s="341">
        <v>1</v>
      </c>
    </row>
    <row r="6" spans="2:18" ht="39.950000000000003" customHeight="1">
      <c r="B6" s="1164"/>
      <c r="C6" s="1052"/>
      <c r="D6" s="1168"/>
      <c r="E6" s="342" t="s">
        <v>607</v>
      </c>
      <c r="F6" s="337">
        <f>SUM(G6:M6)</f>
        <v>21</v>
      </c>
      <c r="G6" s="343">
        <v>12</v>
      </c>
      <c r="H6" s="340">
        <v>0</v>
      </c>
      <c r="I6" s="343">
        <v>0</v>
      </c>
      <c r="J6" s="340">
        <v>0</v>
      </c>
      <c r="K6" s="343">
        <v>0</v>
      </c>
      <c r="L6" s="343">
        <v>8</v>
      </c>
      <c r="M6" s="341">
        <v>1</v>
      </c>
    </row>
    <row r="7" spans="2:18" ht="39.950000000000003" customHeight="1">
      <c r="B7" s="1164"/>
      <c r="C7" s="1052"/>
      <c r="D7" s="1169"/>
      <c r="E7" s="342" t="s">
        <v>608</v>
      </c>
      <c r="F7" s="337">
        <f t="shared" ref="F7:F28" si="1">SUM(G7:M7)</f>
        <v>20</v>
      </c>
      <c r="G7" s="343">
        <v>13</v>
      </c>
      <c r="H7" s="340">
        <v>0</v>
      </c>
      <c r="I7" s="343">
        <v>1</v>
      </c>
      <c r="J7" s="340">
        <v>0</v>
      </c>
      <c r="K7" s="343">
        <v>0</v>
      </c>
      <c r="L7" s="343">
        <v>5</v>
      </c>
      <c r="M7" s="341">
        <v>1</v>
      </c>
    </row>
    <row r="8" spans="2:18" ht="39.950000000000003" customHeight="1" thickBot="1">
      <c r="B8" s="1165"/>
      <c r="C8" s="1166"/>
      <c r="D8" s="1170" t="s">
        <v>609</v>
      </c>
      <c r="E8" s="1171"/>
      <c r="F8" s="337">
        <f t="shared" si="1"/>
        <v>21</v>
      </c>
      <c r="G8" s="343">
        <v>16</v>
      </c>
      <c r="H8" s="340">
        <v>0</v>
      </c>
      <c r="I8" s="343">
        <v>1</v>
      </c>
      <c r="J8" s="340">
        <v>0</v>
      </c>
      <c r="K8" s="343">
        <v>0</v>
      </c>
      <c r="L8" s="343">
        <v>4</v>
      </c>
      <c r="M8" s="341">
        <v>0</v>
      </c>
    </row>
    <row r="9" spans="2:18" ht="39" customHeight="1" thickTop="1" thickBot="1">
      <c r="B9" s="1179" t="s">
        <v>610</v>
      </c>
      <c r="C9" s="1180"/>
      <c r="D9" s="1180"/>
      <c r="E9" s="1181"/>
      <c r="F9" s="337">
        <f t="shared" si="1"/>
        <v>13634</v>
      </c>
      <c r="G9" s="343">
        <v>5234</v>
      </c>
      <c r="H9" s="340">
        <v>3535</v>
      </c>
      <c r="I9" s="343">
        <v>1233</v>
      </c>
      <c r="J9" s="340">
        <v>1649</v>
      </c>
      <c r="K9" s="343">
        <v>371</v>
      </c>
      <c r="L9" s="343">
        <v>376</v>
      </c>
      <c r="M9" s="341">
        <v>1236</v>
      </c>
    </row>
    <row r="10" spans="2:18" ht="39.950000000000003" customHeight="1" thickTop="1">
      <c r="B10" s="1182" t="s">
        <v>611</v>
      </c>
      <c r="C10" s="1183"/>
      <c r="D10" s="1167" t="s">
        <v>605</v>
      </c>
      <c r="E10" s="344" t="s">
        <v>606</v>
      </c>
      <c r="F10" s="337">
        <f t="shared" si="1"/>
        <v>17</v>
      </c>
      <c r="G10" s="343">
        <v>17</v>
      </c>
      <c r="H10" s="340">
        <v>0</v>
      </c>
      <c r="I10" s="343">
        <v>0</v>
      </c>
      <c r="J10" s="340">
        <v>0</v>
      </c>
      <c r="K10" s="343">
        <v>0</v>
      </c>
      <c r="L10" s="343">
        <v>0</v>
      </c>
      <c r="M10" s="341">
        <v>0</v>
      </c>
    </row>
    <row r="11" spans="2:18" ht="39.950000000000003" customHeight="1">
      <c r="B11" s="1184"/>
      <c r="C11" s="1185"/>
      <c r="D11" s="1168"/>
      <c r="E11" s="345" t="s">
        <v>607</v>
      </c>
      <c r="F11" s="337">
        <f t="shared" si="1"/>
        <v>13</v>
      </c>
      <c r="G11" s="343">
        <v>13</v>
      </c>
      <c r="H11" s="340">
        <v>0</v>
      </c>
      <c r="I11" s="343">
        <v>0</v>
      </c>
      <c r="J11" s="340">
        <v>0</v>
      </c>
      <c r="K11" s="343">
        <v>0</v>
      </c>
      <c r="L11" s="343">
        <v>0</v>
      </c>
      <c r="M11" s="341">
        <v>0</v>
      </c>
    </row>
    <row r="12" spans="2:18" ht="39.950000000000003" customHeight="1">
      <c r="B12" s="1184"/>
      <c r="C12" s="1185"/>
      <c r="D12" s="1169"/>
      <c r="E12" s="345" t="s">
        <v>608</v>
      </c>
      <c r="F12" s="337">
        <f t="shared" si="1"/>
        <v>16</v>
      </c>
      <c r="G12" s="343">
        <v>15</v>
      </c>
      <c r="H12" s="340">
        <v>0</v>
      </c>
      <c r="I12" s="343">
        <v>1</v>
      </c>
      <c r="J12" s="340">
        <v>0</v>
      </c>
      <c r="K12" s="343">
        <v>0</v>
      </c>
      <c r="L12" s="343">
        <v>0</v>
      </c>
      <c r="M12" s="341">
        <v>0</v>
      </c>
    </row>
    <row r="13" spans="2:18" ht="39.950000000000003" customHeight="1" thickBot="1">
      <c r="B13" s="1186"/>
      <c r="C13" s="1187"/>
      <c r="D13" s="1188" t="s">
        <v>609</v>
      </c>
      <c r="E13" s="1189"/>
      <c r="F13" s="337">
        <f t="shared" si="1"/>
        <v>19</v>
      </c>
      <c r="G13" s="343">
        <v>17</v>
      </c>
      <c r="H13" s="340">
        <v>1</v>
      </c>
      <c r="I13" s="343">
        <v>1</v>
      </c>
      <c r="J13" s="340">
        <v>0</v>
      </c>
      <c r="K13" s="343">
        <v>0</v>
      </c>
      <c r="L13" s="343">
        <v>0</v>
      </c>
      <c r="M13" s="341">
        <v>0</v>
      </c>
    </row>
    <row r="14" spans="2:18" ht="39.950000000000003" customHeight="1" thickTop="1">
      <c r="B14" s="1163" t="s">
        <v>612</v>
      </c>
      <c r="C14" s="961"/>
      <c r="D14" s="1168" t="s">
        <v>605</v>
      </c>
      <c r="E14" s="338" t="s">
        <v>606</v>
      </c>
      <c r="F14" s="337">
        <f>SUM(G14:M14)</f>
        <v>13736</v>
      </c>
      <c r="G14" s="343">
        <v>5631</v>
      </c>
      <c r="H14" s="340">
        <v>3916</v>
      </c>
      <c r="I14" s="343">
        <v>1012</v>
      </c>
      <c r="J14" s="340">
        <v>1504</v>
      </c>
      <c r="K14" s="343">
        <v>235</v>
      </c>
      <c r="L14" s="343">
        <v>241</v>
      </c>
      <c r="M14" s="341">
        <v>1197</v>
      </c>
    </row>
    <row r="15" spans="2:18" ht="39.950000000000003" customHeight="1">
      <c r="B15" s="1164"/>
      <c r="C15" s="1052"/>
      <c r="D15" s="1168"/>
      <c r="E15" s="342" t="s">
        <v>607</v>
      </c>
      <c r="F15" s="337">
        <f>SUM(G15:M15)</f>
        <v>13874</v>
      </c>
      <c r="G15" s="343">
        <v>5712</v>
      </c>
      <c r="H15" s="340">
        <v>3943</v>
      </c>
      <c r="I15" s="343">
        <v>1026</v>
      </c>
      <c r="J15" s="340">
        <v>1506</v>
      </c>
      <c r="K15" s="343">
        <v>228</v>
      </c>
      <c r="L15" s="343">
        <v>242</v>
      </c>
      <c r="M15" s="341">
        <v>1217</v>
      </c>
    </row>
    <row r="16" spans="2:18" ht="39.950000000000003" customHeight="1">
      <c r="B16" s="1164"/>
      <c r="C16" s="1052"/>
      <c r="D16" s="1169"/>
      <c r="E16" s="342" t="s">
        <v>608</v>
      </c>
      <c r="F16" s="337">
        <f>SUM(G16:M16)</f>
        <v>13977</v>
      </c>
      <c r="G16" s="343">
        <v>5724</v>
      </c>
      <c r="H16" s="340">
        <v>3984</v>
      </c>
      <c r="I16" s="343">
        <v>1046</v>
      </c>
      <c r="J16" s="340">
        <v>1508</v>
      </c>
      <c r="K16" s="343">
        <v>238</v>
      </c>
      <c r="L16" s="343">
        <v>245</v>
      </c>
      <c r="M16" s="341">
        <v>1232</v>
      </c>
    </row>
    <row r="17" spans="2:13" ht="39.950000000000003" customHeight="1" thickBot="1">
      <c r="B17" s="1165"/>
      <c r="C17" s="1166"/>
      <c r="D17" s="1170" t="s">
        <v>609</v>
      </c>
      <c r="E17" s="1171"/>
      <c r="F17" s="337">
        <f>SUM(G17:M17)</f>
        <v>14838</v>
      </c>
      <c r="G17" s="343">
        <v>6007</v>
      </c>
      <c r="H17" s="340">
        <v>4127</v>
      </c>
      <c r="I17" s="343">
        <v>1261</v>
      </c>
      <c r="J17" s="340">
        <v>1634</v>
      </c>
      <c r="K17" s="343">
        <v>285</v>
      </c>
      <c r="L17" s="343">
        <v>265</v>
      </c>
      <c r="M17" s="341">
        <v>1259</v>
      </c>
    </row>
    <row r="18" spans="2:13" ht="39.950000000000003" customHeight="1" thickTop="1">
      <c r="B18" s="1190" t="s">
        <v>613</v>
      </c>
      <c r="C18" s="1193" t="s">
        <v>614</v>
      </c>
      <c r="D18" s="1196" t="s">
        <v>605</v>
      </c>
      <c r="E18" s="346" t="s">
        <v>606</v>
      </c>
      <c r="F18" s="337">
        <f t="shared" si="1"/>
        <v>18211</v>
      </c>
      <c r="G18" s="343">
        <v>7060</v>
      </c>
      <c r="H18" s="340">
        <v>4811</v>
      </c>
      <c r="I18" s="343">
        <v>1753</v>
      </c>
      <c r="J18" s="340">
        <v>2003</v>
      </c>
      <c r="K18" s="343">
        <v>461</v>
      </c>
      <c r="L18" s="343">
        <v>380</v>
      </c>
      <c r="M18" s="341">
        <v>1743</v>
      </c>
    </row>
    <row r="19" spans="2:13" ht="39.950000000000003" customHeight="1">
      <c r="B19" s="1191"/>
      <c r="C19" s="1194"/>
      <c r="D19" s="1197"/>
      <c r="E19" s="342" t="s">
        <v>607</v>
      </c>
      <c r="F19" s="337">
        <f t="shared" si="1"/>
        <v>18887</v>
      </c>
      <c r="G19" s="343">
        <v>7266</v>
      </c>
      <c r="H19" s="340">
        <v>4938</v>
      </c>
      <c r="I19" s="343">
        <v>1821</v>
      </c>
      <c r="J19" s="340">
        <v>2040</v>
      </c>
      <c r="K19" s="343">
        <v>471</v>
      </c>
      <c r="L19" s="343">
        <v>421</v>
      </c>
      <c r="M19" s="341">
        <v>1930</v>
      </c>
    </row>
    <row r="20" spans="2:13" ht="39.950000000000003" customHeight="1">
      <c r="B20" s="1191"/>
      <c r="C20" s="1195"/>
      <c r="D20" s="1198" t="s">
        <v>609</v>
      </c>
      <c r="E20" s="1199"/>
      <c r="F20" s="337">
        <f t="shared" si="1"/>
        <v>18486</v>
      </c>
      <c r="G20" s="343">
        <v>7092</v>
      </c>
      <c r="H20" s="340">
        <v>4712</v>
      </c>
      <c r="I20" s="343">
        <v>1575</v>
      </c>
      <c r="J20" s="340">
        <v>1953</v>
      </c>
      <c r="K20" s="343">
        <v>374</v>
      </c>
      <c r="L20" s="343">
        <v>436</v>
      </c>
      <c r="M20" s="341">
        <v>2344</v>
      </c>
    </row>
    <row r="21" spans="2:13" ht="39.950000000000003" customHeight="1" thickBot="1">
      <c r="B21" s="1192"/>
      <c r="C21" s="1200" t="s">
        <v>615</v>
      </c>
      <c r="D21" s="1201"/>
      <c r="E21" s="1171"/>
      <c r="F21" s="337">
        <f t="shared" si="1"/>
        <v>17053</v>
      </c>
      <c r="G21" s="343">
        <v>6561</v>
      </c>
      <c r="H21" s="340">
        <v>4456</v>
      </c>
      <c r="I21" s="343">
        <v>1645</v>
      </c>
      <c r="J21" s="340">
        <v>2209</v>
      </c>
      <c r="K21" s="343">
        <v>416</v>
      </c>
      <c r="L21" s="343">
        <v>448</v>
      </c>
      <c r="M21" s="341">
        <v>1318</v>
      </c>
    </row>
    <row r="22" spans="2:13" ht="39.950000000000003" customHeight="1" thickTop="1">
      <c r="B22" s="1172" t="s">
        <v>616</v>
      </c>
      <c r="C22" s="1174" t="s">
        <v>614</v>
      </c>
      <c r="D22" s="1174"/>
      <c r="E22" s="1175"/>
      <c r="F22" s="337">
        <f t="shared" si="1"/>
        <v>13940</v>
      </c>
      <c r="G22" s="343">
        <v>5721</v>
      </c>
      <c r="H22" s="340">
        <v>3947</v>
      </c>
      <c r="I22" s="343">
        <v>1082</v>
      </c>
      <c r="J22" s="340">
        <v>1530</v>
      </c>
      <c r="K22" s="343">
        <v>248</v>
      </c>
      <c r="L22" s="343">
        <v>251</v>
      </c>
      <c r="M22" s="341">
        <v>1161</v>
      </c>
    </row>
    <row r="23" spans="2:13" ht="39.950000000000003" customHeight="1" thickBot="1">
      <c r="B23" s="1173"/>
      <c r="C23" s="1176" t="s">
        <v>615</v>
      </c>
      <c r="D23" s="1177"/>
      <c r="E23" s="1178"/>
      <c r="F23" s="337">
        <f t="shared" si="1"/>
        <v>15468</v>
      </c>
      <c r="G23" s="343">
        <v>6062</v>
      </c>
      <c r="H23" s="340">
        <v>4263</v>
      </c>
      <c r="I23" s="343">
        <v>1369</v>
      </c>
      <c r="J23" s="340">
        <v>1738</v>
      </c>
      <c r="K23" s="343">
        <v>333</v>
      </c>
      <c r="L23" s="343">
        <v>341</v>
      </c>
      <c r="M23" s="341">
        <v>1362</v>
      </c>
    </row>
    <row r="24" spans="2:13" ht="39.950000000000003" customHeight="1" thickTop="1">
      <c r="B24" s="1172" t="s">
        <v>617</v>
      </c>
      <c r="C24" s="1174" t="s">
        <v>614</v>
      </c>
      <c r="D24" s="1174"/>
      <c r="E24" s="1175"/>
      <c r="F24" s="337">
        <f t="shared" si="1"/>
        <v>0</v>
      </c>
      <c r="G24" s="347">
        <v>0</v>
      </c>
      <c r="H24" s="348">
        <v>0</v>
      </c>
      <c r="I24" s="27">
        <v>0</v>
      </c>
      <c r="J24" s="28">
        <v>0</v>
      </c>
      <c r="K24" s="27">
        <v>0</v>
      </c>
      <c r="L24" s="27">
        <v>0</v>
      </c>
      <c r="M24" s="349">
        <v>0</v>
      </c>
    </row>
    <row r="25" spans="2:13" ht="39.950000000000003" customHeight="1" thickBot="1">
      <c r="B25" s="1173"/>
      <c r="C25" s="1176" t="s">
        <v>615</v>
      </c>
      <c r="D25" s="1177"/>
      <c r="E25" s="1178"/>
      <c r="F25" s="337">
        <f t="shared" si="1"/>
        <v>0</v>
      </c>
      <c r="G25" s="27">
        <v>0</v>
      </c>
      <c r="H25" s="28">
        <v>0</v>
      </c>
      <c r="I25" s="27">
        <v>0</v>
      </c>
      <c r="J25" s="28">
        <v>0</v>
      </c>
      <c r="K25" s="27">
        <v>0</v>
      </c>
      <c r="L25" s="27">
        <v>0</v>
      </c>
      <c r="M25" s="349">
        <v>0</v>
      </c>
    </row>
    <row r="26" spans="2:13" ht="39.950000000000003" customHeight="1" thickTop="1">
      <c r="B26" s="1172" t="s">
        <v>618</v>
      </c>
      <c r="C26" s="1174" t="s">
        <v>614</v>
      </c>
      <c r="D26" s="1174"/>
      <c r="E26" s="1175"/>
      <c r="F26" s="337">
        <f t="shared" si="1"/>
        <v>0</v>
      </c>
      <c r="G26" s="343">
        <v>0</v>
      </c>
      <c r="H26" s="350">
        <v>0</v>
      </c>
      <c r="I26" s="27">
        <v>0</v>
      </c>
      <c r="J26" s="28">
        <v>0</v>
      </c>
      <c r="K26" s="27">
        <v>0</v>
      </c>
      <c r="L26" s="27">
        <v>0</v>
      </c>
      <c r="M26" s="349">
        <v>0</v>
      </c>
    </row>
    <row r="27" spans="2:13" ht="39.950000000000003" customHeight="1" thickBot="1">
      <c r="B27" s="1173"/>
      <c r="C27" s="1205" t="s">
        <v>615</v>
      </c>
      <c r="D27" s="1177"/>
      <c r="E27" s="1178"/>
      <c r="F27" s="337">
        <f t="shared" si="1"/>
        <v>0</v>
      </c>
      <c r="G27" s="343">
        <v>0</v>
      </c>
      <c r="H27" s="350">
        <v>0</v>
      </c>
      <c r="I27" s="27">
        <v>0</v>
      </c>
      <c r="J27" s="28">
        <v>0</v>
      </c>
      <c r="K27" s="27">
        <v>0</v>
      </c>
      <c r="L27" s="27">
        <v>0</v>
      </c>
      <c r="M27" s="349">
        <v>0</v>
      </c>
    </row>
    <row r="28" spans="2:13" ht="39.950000000000003" customHeight="1" thickTop="1" thickBot="1">
      <c r="B28" s="1202" t="s">
        <v>619</v>
      </c>
      <c r="C28" s="1203"/>
      <c r="D28" s="1203"/>
      <c r="E28" s="1204"/>
      <c r="F28" s="351">
        <f t="shared" si="1"/>
        <v>409632</v>
      </c>
      <c r="G28" s="352">
        <v>133152</v>
      </c>
      <c r="H28" s="353">
        <v>101264</v>
      </c>
      <c r="I28" s="352">
        <v>47726</v>
      </c>
      <c r="J28" s="354">
        <v>53687</v>
      </c>
      <c r="K28" s="352">
        <v>16237</v>
      </c>
      <c r="L28" s="352">
        <v>12995</v>
      </c>
      <c r="M28" s="355">
        <v>44571</v>
      </c>
    </row>
    <row r="29" spans="2:13" ht="15.75" customHeight="1">
      <c r="B29" s="356" t="s">
        <v>620</v>
      </c>
      <c r="C29" s="357"/>
      <c r="D29" s="357"/>
      <c r="E29" s="357"/>
      <c r="F29" s="350"/>
      <c r="G29" s="340"/>
      <c r="H29" s="28"/>
      <c r="I29" s="340"/>
      <c r="J29" s="340"/>
      <c r="K29" s="340"/>
      <c r="L29" s="340"/>
      <c r="M29" s="340"/>
    </row>
    <row r="30" spans="2:13" ht="15.75" customHeight="1">
      <c r="B30" s="356" t="s">
        <v>621</v>
      </c>
      <c r="C30" s="357"/>
      <c r="D30" s="357"/>
      <c r="E30" s="357"/>
      <c r="F30" s="350"/>
      <c r="G30" s="340"/>
      <c r="H30" s="28"/>
      <c r="I30" s="340"/>
      <c r="J30" s="340"/>
      <c r="K30" s="340"/>
      <c r="L30" s="340"/>
      <c r="M30" s="340"/>
    </row>
    <row r="31" spans="2:13" ht="15.75" customHeight="1">
      <c r="B31" s="358" t="s">
        <v>622</v>
      </c>
      <c r="C31" s="357"/>
      <c r="D31" s="357"/>
      <c r="E31" s="357"/>
      <c r="F31" s="350"/>
      <c r="G31" s="340"/>
      <c r="H31" s="28"/>
      <c r="I31" s="340"/>
      <c r="J31" s="340"/>
      <c r="K31" s="340"/>
      <c r="L31" s="340"/>
      <c r="M31" s="340"/>
    </row>
    <row r="32" spans="2:13" ht="15.75" customHeight="1">
      <c r="B32" s="358" t="s">
        <v>623</v>
      </c>
      <c r="C32" s="357"/>
      <c r="D32" s="357"/>
      <c r="E32" s="357"/>
      <c r="F32" s="350"/>
      <c r="G32" s="340"/>
      <c r="H32" s="28"/>
      <c r="I32" s="340"/>
      <c r="J32" s="340"/>
      <c r="K32" s="340"/>
      <c r="L32" s="340"/>
      <c r="M32" s="340"/>
    </row>
    <row r="33" spans="2:19" ht="15.75" customHeight="1">
      <c r="B33" s="358" t="s">
        <v>624</v>
      </c>
      <c r="E33" s="10"/>
      <c r="F33" s="225"/>
      <c r="G33" s="10"/>
      <c r="H33" s="10"/>
      <c r="I33" s="10"/>
      <c r="J33" s="10"/>
      <c r="K33" s="10"/>
      <c r="L33" s="10"/>
      <c r="M33" s="10"/>
      <c r="N33" s="10"/>
      <c r="O33" s="10"/>
      <c r="P33" s="10"/>
      <c r="Q33" s="10"/>
      <c r="R33" s="10"/>
      <c r="S33" s="10"/>
    </row>
    <row r="34" spans="2:19" ht="15.75" customHeight="1">
      <c r="B34" s="358" t="s">
        <v>625</v>
      </c>
      <c r="E34" s="10"/>
      <c r="F34" s="10"/>
      <c r="G34" s="10"/>
      <c r="H34" s="10"/>
      <c r="I34" s="10"/>
      <c r="J34" s="10"/>
      <c r="K34" s="10"/>
      <c r="L34" s="10"/>
      <c r="M34" s="10"/>
      <c r="N34" s="10"/>
      <c r="O34" s="10"/>
      <c r="P34" s="10"/>
      <c r="Q34" s="10"/>
      <c r="R34" s="10"/>
      <c r="S34" s="10"/>
    </row>
    <row r="35" spans="2:19" ht="15.75" customHeight="1">
      <c r="B35" s="358" t="s">
        <v>626</v>
      </c>
      <c r="E35" s="10"/>
      <c r="F35" s="10"/>
      <c r="G35" s="10"/>
      <c r="H35" s="10"/>
      <c r="I35" s="10"/>
      <c r="J35" s="10"/>
      <c r="K35" s="10"/>
      <c r="L35" s="10"/>
      <c r="M35" s="10"/>
      <c r="N35" s="10"/>
      <c r="O35" s="10"/>
      <c r="P35" s="10"/>
      <c r="Q35" s="10"/>
      <c r="R35" s="10"/>
      <c r="S35" s="10"/>
    </row>
    <row r="36" spans="2:19" ht="15.75" customHeight="1">
      <c r="B36" s="9" t="s">
        <v>70</v>
      </c>
    </row>
    <row r="37" spans="2:19" ht="15.75" customHeight="1"/>
  </sheetData>
  <mergeCells count="28">
    <mergeCell ref="B28:E28"/>
    <mergeCell ref="B24:B25"/>
    <mergeCell ref="C24:E24"/>
    <mergeCell ref="C25:E25"/>
    <mergeCell ref="B26:B27"/>
    <mergeCell ref="C26:E26"/>
    <mergeCell ref="C27:E27"/>
    <mergeCell ref="B22:B23"/>
    <mergeCell ref="C22:E22"/>
    <mergeCell ref="C23:E23"/>
    <mergeCell ref="B9:E9"/>
    <mergeCell ref="B10:C13"/>
    <mergeCell ref="D10:D12"/>
    <mergeCell ref="D13:E13"/>
    <mergeCell ref="B14:C17"/>
    <mergeCell ref="D14:D16"/>
    <mergeCell ref="D17:E17"/>
    <mergeCell ref="B18:B21"/>
    <mergeCell ref="C18:C20"/>
    <mergeCell ref="D18:D19"/>
    <mergeCell ref="D20:E20"/>
    <mergeCell ref="C21:E21"/>
    <mergeCell ref="L2:M2"/>
    <mergeCell ref="B3:E3"/>
    <mergeCell ref="B4:E4"/>
    <mergeCell ref="B5:C8"/>
    <mergeCell ref="D5:D7"/>
    <mergeCell ref="D8:E8"/>
  </mergeCells>
  <phoneticPr fontId="3"/>
  <printOptions gridLinesSet="0"/>
  <pageMargins left="0.51181102362204722" right="0.51181102362204722" top="0.55118110236220474" bottom="0.39370078740157483" header="0.51181102362204722" footer="0.39370078740157483"/>
  <pageSetup paperSize="9" scale="58" firstPageNumber="168"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J67"/>
  <sheetViews>
    <sheetView showGridLines="0" showZeros="0" zoomScaleNormal="100" zoomScaleSheetLayoutView="100" workbookViewId="0"/>
  </sheetViews>
  <sheetFormatPr defaultColWidth="10.625" defaultRowHeight="15.95" customHeight="1"/>
  <cols>
    <col min="1" max="1" width="2.625" style="2" customWidth="1"/>
    <col min="2" max="3" width="3.25" style="2" customWidth="1"/>
    <col min="4" max="4" width="29.625" style="2" customWidth="1"/>
    <col min="5" max="5" width="15.625" style="2" customWidth="1"/>
    <col min="6" max="7" width="3.125" style="2" customWidth="1"/>
    <col min="8" max="8" width="29.625" style="2" customWidth="1"/>
    <col min="9" max="9" width="15.625" style="2" customWidth="1"/>
    <col min="10" max="10" width="2.625" style="2" customWidth="1"/>
    <col min="11" max="16384" width="10.625" style="2"/>
  </cols>
  <sheetData>
    <row r="1" spans="2:10" ht="18" customHeight="1">
      <c r="B1" s="1" t="s">
        <v>627</v>
      </c>
    </row>
    <row r="2" spans="2:10" ht="18" customHeight="1" thickBot="1">
      <c r="D2" s="3"/>
      <c r="E2" s="3"/>
      <c r="F2" s="3"/>
      <c r="G2" s="3"/>
      <c r="H2" s="3"/>
      <c r="I2" s="12" t="s">
        <v>556</v>
      </c>
      <c r="J2" s="12"/>
    </row>
    <row r="3" spans="2:10" ht="15.95" customHeight="1">
      <c r="B3" s="1206" t="s">
        <v>628</v>
      </c>
      <c r="C3" s="1207"/>
      <c r="D3" s="1208"/>
      <c r="E3" s="359" t="s">
        <v>629</v>
      </c>
      <c r="F3" s="944" t="s">
        <v>628</v>
      </c>
      <c r="G3" s="1207"/>
      <c r="H3" s="1208"/>
      <c r="I3" s="360" t="s">
        <v>629</v>
      </c>
      <c r="J3" s="361"/>
    </row>
    <row r="4" spans="2:10" ht="14.85" customHeight="1">
      <c r="B4" s="362"/>
      <c r="C4" s="363"/>
      <c r="D4" s="364"/>
      <c r="E4" s="365"/>
      <c r="F4" s="366"/>
      <c r="G4" s="367"/>
      <c r="H4" s="368"/>
      <c r="I4" s="369"/>
      <c r="J4" s="370"/>
    </row>
    <row r="5" spans="2:10" ht="14.85" customHeight="1">
      <c r="B5" s="1209" t="s">
        <v>36</v>
      </c>
      <c r="C5" s="1210"/>
      <c r="D5" s="1211"/>
      <c r="E5" s="371">
        <f>SUM(E6:I63)</f>
        <v>35900</v>
      </c>
      <c r="F5" s="372"/>
      <c r="G5" s="372"/>
      <c r="H5" s="373"/>
      <c r="I5" s="374"/>
      <c r="J5" s="375"/>
    </row>
    <row r="6" spans="2:10" ht="14.85" customHeight="1">
      <c r="B6" s="376"/>
      <c r="C6" s="377"/>
      <c r="D6" s="378"/>
      <c r="E6" s="371"/>
      <c r="F6" s="1212" t="s">
        <v>630</v>
      </c>
      <c r="G6" s="1210"/>
      <c r="H6" s="1211"/>
      <c r="I6" s="374"/>
      <c r="J6" s="375"/>
    </row>
    <row r="7" spans="2:10" ht="14.85" customHeight="1">
      <c r="B7" s="379"/>
      <c r="C7" s="1213"/>
      <c r="D7" s="858"/>
      <c r="E7" s="371"/>
      <c r="F7" s="372"/>
      <c r="G7" s="1212" t="s">
        <v>631</v>
      </c>
      <c r="H7" s="1211"/>
      <c r="I7" s="374">
        <v>1</v>
      </c>
      <c r="J7" s="375"/>
    </row>
    <row r="8" spans="2:10" ht="14.85" customHeight="1">
      <c r="B8" s="1209" t="s">
        <v>632</v>
      </c>
      <c r="C8" s="1210"/>
      <c r="D8" s="1211"/>
      <c r="E8" s="371"/>
      <c r="F8" s="372"/>
      <c r="G8" s="1212" t="s">
        <v>633</v>
      </c>
      <c r="H8" s="1211"/>
      <c r="I8" s="374">
        <v>0</v>
      </c>
      <c r="J8" s="375"/>
    </row>
    <row r="9" spans="2:10" ht="14.85" customHeight="1">
      <c r="B9" s="380"/>
      <c r="C9" s="1213" t="s">
        <v>634</v>
      </c>
      <c r="D9" s="858"/>
      <c r="E9" s="381">
        <v>0</v>
      </c>
      <c r="F9" s="372"/>
      <c r="G9" s="1212" t="s">
        <v>635</v>
      </c>
      <c r="H9" s="1211"/>
      <c r="I9" s="374">
        <v>0</v>
      </c>
      <c r="J9" s="375"/>
    </row>
    <row r="10" spans="2:10" ht="14.85" customHeight="1">
      <c r="B10" s="380"/>
      <c r="C10" s="1213" t="s">
        <v>636</v>
      </c>
      <c r="D10" s="858"/>
      <c r="E10" s="381">
        <v>46</v>
      </c>
      <c r="F10" s="372"/>
      <c r="G10" s="1212" t="s">
        <v>637</v>
      </c>
      <c r="H10" s="1211"/>
      <c r="I10" s="374">
        <v>0</v>
      </c>
      <c r="J10" s="375"/>
    </row>
    <row r="11" spans="2:10" ht="14.85" customHeight="1">
      <c r="B11" s="380"/>
      <c r="C11" s="1213" t="s">
        <v>638</v>
      </c>
      <c r="D11" s="858"/>
      <c r="E11" s="381">
        <v>0</v>
      </c>
      <c r="F11" s="372"/>
      <c r="G11" s="1212" t="s">
        <v>639</v>
      </c>
      <c r="H11" s="1211"/>
      <c r="I11" s="374">
        <v>0</v>
      </c>
      <c r="J11" s="375"/>
    </row>
    <row r="12" spans="2:10" ht="14.85" customHeight="1">
      <c r="B12" s="1209" t="s">
        <v>640</v>
      </c>
      <c r="C12" s="1210"/>
      <c r="D12" s="1211"/>
      <c r="E12" s="371"/>
      <c r="F12" s="372"/>
      <c r="G12" s="1212" t="s">
        <v>641</v>
      </c>
      <c r="H12" s="1211"/>
      <c r="I12" s="374">
        <v>65</v>
      </c>
      <c r="J12" s="375"/>
    </row>
    <row r="13" spans="2:10" ht="14.85" customHeight="1">
      <c r="B13" s="379"/>
      <c r="C13" s="1213" t="s">
        <v>642</v>
      </c>
      <c r="D13" s="858"/>
      <c r="E13" s="371">
        <v>0</v>
      </c>
      <c r="F13" s="382"/>
      <c r="G13" s="1212" t="s">
        <v>643</v>
      </c>
      <c r="H13" s="1211"/>
      <c r="I13" s="374">
        <v>0</v>
      </c>
      <c r="J13" s="375"/>
    </row>
    <row r="14" spans="2:10" ht="14.85" customHeight="1">
      <c r="B14" s="379"/>
      <c r="C14" s="1213" t="s">
        <v>643</v>
      </c>
      <c r="D14" s="858"/>
      <c r="E14" s="371">
        <v>0</v>
      </c>
      <c r="F14" s="1212" t="s">
        <v>644</v>
      </c>
      <c r="G14" s="1210"/>
      <c r="H14" s="1211"/>
      <c r="I14" s="374">
        <v>0</v>
      </c>
      <c r="J14" s="375"/>
    </row>
    <row r="15" spans="2:10" ht="14.85" customHeight="1">
      <c r="B15" s="1209" t="s">
        <v>645</v>
      </c>
      <c r="C15" s="1210"/>
      <c r="D15" s="1211"/>
      <c r="E15" s="371"/>
      <c r="F15" s="1212" t="s">
        <v>646</v>
      </c>
      <c r="G15" s="1210"/>
      <c r="H15" s="1211"/>
      <c r="I15" s="374"/>
      <c r="J15" s="375"/>
    </row>
    <row r="16" spans="2:10" ht="14.85" customHeight="1">
      <c r="B16" s="379"/>
      <c r="C16" s="1213" t="s">
        <v>634</v>
      </c>
      <c r="D16" s="858"/>
      <c r="E16" s="383"/>
      <c r="F16" s="372"/>
      <c r="G16" s="1212" t="s">
        <v>647</v>
      </c>
      <c r="H16" s="1211"/>
      <c r="I16" s="374"/>
      <c r="J16" s="375"/>
    </row>
    <row r="17" spans="2:10" ht="14.85" customHeight="1">
      <c r="B17" s="379"/>
      <c r="C17" s="218"/>
      <c r="D17" s="373" t="s">
        <v>648</v>
      </c>
      <c r="E17" s="383">
        <v>13702</v>
      </c>
      <c r="F17" s="372"/>
      <c r="G17" s="372"/>
      <c r="H17" s="384" t="s">
        <v>649</v>
      </c>
      <c r="I17" s="374">
        <v>0</v>
      </c>
      <c r="J17" s="375"/>
    </row>
    <row r="18" spans="2:10" ht="14.85" customHeight="1">
      <c r="B18" s="379"/>
      <c r="C18" s="218"/>
      <c r="D18" s="373" t="s">
        <v>650</v>
      </c>
      <c r="E18" s="383">
        <v>45</v>
      </c>
      <c r="F18" s="372"/>
      <c r="G18" s="372"/>
      <c r="H18" s="384" t="s">
        <v>651</v>
      </c>
      <c r="I18" s="374">
        <v>0</v>
      </c>
      <c r="J18" s="375"/>
    </row>
    <row r="19" spans="2:10" ht="14.85" customHeight="1">
      <c r="B19" s="379"/>
      <c r="C19" s="218"/>
      <c r="D19" s="373" t="s">
        <v>652</v>
      </c>
      <c r="E19" s="371">
        <v>0</v>
      </c>
      <c r="F19" s="372"/>
      <c r="G19" s="372"/>
      <c r="H19" s="384" t="s">
        <v>653</v>
      </c>
      <c r="I19" s="374">
        <v>0</v>
      </c>
      <c r="J19" s="375"/>
    </row>
    <row r="20" spans="2:10" ht="14.85" customHeight="1">
      <c r="B20" s="379"/>
      <c r="C20" s="1210" t="s">
        <v>654</v>
      </c>
      <c r="D20" s="1211"/>
      <c r="E20" s="383"/>
      <c r="F20" s="372"/>
      <c r="G20" s="1212" t="s">
        <v>655</v>
      </c>
      <c r="H20" s="1211"/>
      <c r="I20" s="374"/>
      <c r="J20" s="375"/>
    </row>
    <row r="21" spans="2:10" ht="14.85" customHeight="1">
      <c r="B21" s="379"/>
      <c r="C21" s="218"/>
      <c r="D21" s="373" t="s">
        <v>648</v>
      </c>
      <c r="E21" s="383">
        <v>129</v>
      </c>
      <c r="F21" s="372"/>
      <c r="G21" s="372"/>
      <c r="H21" s="384" t="s">
        <v>649</v>
      </c>
      <c r="I21" s="374">
        <v>0</v>
      </c>
      <c r="J21" s="375"/>
    </row>
    <row r="22" spans="2:10" ht="14.85" customHeight="1">
      <c r="B22" s="379"/>
      <c r="C22" s="218"/>
      <c r="D22" s="373" t="s">
        <v>650</v>
      </c>
      <c r="E22" s="383">
        <v>2</v>
      </c>
      <c r="F22" s="372"/>
      <c r="G22" s="372"/>
      <c r="H22" s="384" t="s">
        <v>651</v>
      </c>
      <c r="I22" s="374">
        <v>0</v>
      </c>
      <c r="J22" s="375"/>
    </row>
    <row r="23" spans="2:10" ht="14.85" customHeight="1">
      <c r="B23" s="379"/>
      <c r="C23" s="218"/>
      <c r="D23" s="373" t="s">
        <v>652</v>
      </c>
      <c r="E23" s="371">
        <v>0</v>
      </c>
      <c r="F23" s="372"/>
      <c r="G23" s="1212" t="s">
        <v>656</v>
      </c>
      <c r="H23" s="1211"/>
      <c r="I23" s="374"/>
      <c r="J23" s="375"/>
    </row>
    <row r="24" spans="2:10" ht="14.85" customHeight="1">
      <c r="B24" s="1209" t="s">
        <v>657</v>
      </c>
      <c r="C24" s="1210"/>
      <c r="D24" s="1211"/>
      <c r="E24" s="371">
        <v>0</v>
      </c>
      <c r="F24" s="372"/>
      <c r="G24" s="372"/>
      <c r="H24" s="384" t="s">
        <v>649</v>
      </c>
      <c r="I24" s="374">
        <v>0</v>
      </c>
      <c r="J24" s="375"/>
    </row>
    <row r="25" spans="2:10" ht="14.85" customHeight="1">
      <c r="B25" s="1209" t="s">
        <v>658</v>
      </c>
      <c r="C25" s="1210"/>
      <c r="D25" s="1211"/>
      <c r="E25" s="371"/>
      <c r="F25" s="372"/>
      <c r="G25" s="372"/>
      <c r="H25" s="384" t="s">
        <v>651</v>
      </c>
      <c r="I25" s="374">
        <v>0</v>
      </c>
      <c r="J25" s="375"/>
    </row>
    <row r="26" spans="2:10" ht="14.85" customHeight="1">
      <c r="B26" s="379"/>
      <c r="C26" s="1210" t="s">
        <v>659</v>
      </c>
      <c r="D26" s="1211"/>
      <c r="E26" s="381">
        <v>0</v>
      </c>
      <c r="F26" s="1212" t="s">
        <v>660</v>
      </c>
      <c r="G26" s="1210"/>
      <c r="H26" s="1211"/>
      <c r="I26" s="374"/>
      <c r="J26" s="375"/>
    </row>
    <row r="27" spans="2:10" ht="14.85" customHeight="1">
      <c r="B27" s="379"/>
      <c r="C27" s="1210" t="s">
        <v>661</v>
      </c>
      <c r="D27" s="1211"/>
      <c r="E27" s="381">
        <v>0</v>
      </c>
      <c r="F27" s="372"/>
      <c r="G27" s="1212" t="s">
        <v>662</v>
      </c>
      <c r="H27" s="1214"/>
      <c r="I27" s="374"/>
      <c r="J27" s="375"/>
    </row>
    <row r="28" spans="2:10" ht="14.85" customHeight="1">
      <c r="B28" s="379"/>
      <c r="C28" s="1210" t="s">
        <v>663</v>
      </c>
      <c r="D28" s="1211"/>
      <c r="E28" s="381">
        <v>0</v>
      </c>
      <c r="F28" s="372"/>
      <c r="G28" s="372"/>
      <c r="H28" s="384" t="s">
        <v>649</v>
      </c>
      <c r="I28" s="374">
        <v>0</v>
      </c>
      <c r="J28" s="375"/>
    </row>
    <row r="29" spans="2:10" ht="14.85" customHeight="1">
      <c r="B29" s="379"/>
      <c r="C29" s="1210" t="s">
        <v>664</v>
      </c>
      <c r="D29" s="1211"/>
      <c r="E29" s="381">
        <v>0</v>
      </c>
      <c r="F29" s="372"/>
      <c r="G29" s="372"/>
      <c r="H29" s="384" t="s">
        <v>651</v>
      </c>
      <c r="I29" s="374">
        <v>0</v>
      </c>
      <c r="J29" s="375"/>
    </row>
    <row r="30" spans="2:10" ht="14.85" customHeight="1">
      <c r="B30" s="1209" t="s">
        <v>665</v>
      </c>
      <c r="C30" s="1210"/>
      <c r="D30" s="1211"/>
      <c r="E30" s="371"/>
      <c r="F30" s="372"/>
      <c r="G30" s="372"/>
      <c r="H30" s="384" t="s">
        <v>653</v>
      </c>
      <c r="I30" s="374">
        <v>0</v>
      </c>
      <c r="J30" s="375"/>
    </row>
    <row r="31" spans="2:10" ht="14.85" customHeight="1">
      <c r="B31" s="379"/>
      <c r="C31" s="1210" t="s">
        <v>666</v>
      </c>
      <c r="D31" s="1211"/>
      <c r="E31" s="371"/>
      <c r="F31" s="372"/>
      <c r="G31" s="1212" t="s">
        <v>667</v>
      </c>
      <c r="H31" s="1211"/>
      <c r="I31" s="374"/>
      <c r="J31" s="375"/>
    </row>
    <row r="32" spans="2:10" ht="14.85" customHeight="1">
      <c r="B32" s="379"/>
      <c r="C32" s="218"/>
      <c r="D32" s="373" t="s">
        <v>668</v>
      </c>
      <c r="E32" s="381">
        <v>0</v>
      </c>
      <c r="F32" s="372"/>
      <c r="G32" s="372"/>
      <c r="H32" s="384" t="s">
        <v>649</v>
      </c>
      <c r="I32" s="374">
        <v>0</v>
      </c>
      <c r="J32" s="375"/>
    </row>
    <row r="33" spans="2:10" ht="14.85" customHeight="1">
      <c r="B33" s="379"/>
      <c r="C33" s="218"/>
      <c r="D33" s="373" t="s">
        <v>648</v>
      </c>
      <c r="E33" s="381">
        <v>1</v>
      </c>
      <c r="F33" s="372"/>
      <c r="G33" s="372"/>
      <c r="H33" s="384" t="s">
        <v>651</v>
      </c>
      <c r="I33" s="374">
        <v>66</v>
      </c>
      <c r="J33" s="375"/>
    </row>
    <row r="34" spans="2:10" ht="14.85" customHeight="1">
      <c r="B34" s="379"/>
      <c r="C34" s="218"/>
      <c r="D34" s="373" t="s">
        <v>636</v>
      </c>
      <c r="E34" s="381">
        <v>18</v>
      </c>
      <c r="F34" s="372"/>
      <c r="G34" s="372"/>
      <c r="H34" s="384" t="s">
        <v>653</v>
      </c>
      <c r="I34" s="374">
        <v>0</v>
      </c>
      <c r="J34" s="375"/>
    </row>
    <row r="35" spans="2:10" ht="14.85" customHeight="1">
      <c r="B35" s="379"/>
      <c r="C35" s="1210" t="s">
        <v>669</v>
      </c>
      <c r="D35" s="1211"/>
      <c r="E35" s="381">
        <v>4</v>
      </c>
      <c r="F35" s="1212" t="s">
        <v>670</v>
      </c>
      <c r="G35" s="1210"/>
      <c r="H35" s="1211"/>
      <c r="I35" s="374"/>
      <c r="J35" s="375"/>
    </row>
    <row r="36" spans="2:10" ht="14.85" customHeight="1">
      <c r="B36" s="379"/>
      <c r="C36" s="1210" t="s">
        <v>671</v>
      </c>
      <c r="D36" s="927"/>
      <c r="E36" s="381">
        <v>0</v>
      </c>
      <c r="F36" s="372"/>
      <c r="G36" s="1212" t="s">
        <v>672</v>
      </c>
      <c r="H36" s="1211"/>
      <c r="I36" s="374"/>
      <c r="J36" s="375"/>
    </row>
    <row r="37" spans="2:10" ht="14.85" customHeight="1">
      <c r="B37" s="379"/>
      <c r="C37" s="1213" t="s">
        <v>643</v>
      </c>
      <c r="D37" s="858"/>
      <c r="E37" s="381">
        <v>0</v>
      </c>
      <c r="F37" s="372"/>
      <c r="G37" s="385"/>
      <c r="H37" s="384" t="s">
        <v>673</v>
      </c>
      <c r="I37" s="374">
        <v>8395</v>
      </c>
      <c r="J37" s="375"/>
    </row>
    <row r="38" spans="2:10" ht="14.85" customHeight="1">
      <c r="B38" s="1209" t="s">
        <v>674</v>
      </c>
      <c r="C38" s="1210"/>
      <c r="D38" s="1211"/>
      <c r="E38" s="371"/>
      <c r="F38" s="372"/>
      <c r="G38" s="372"/>
      <c r="H38" s="384" t="s">
        <v>675</v>
      </c>
      <c r="I38" s="374">
        <v>6654</v>
      </c>
      <c r="J38" s="375"/>
    </row>
    <row r="39" spans="2:10" ht="14.85" customHeight="1">
      <c r="B39" s="379"/>
      <c r="C39" s="1210" t="s">
        <v>676</v>
      </c>
      <c r="D39" s="1211"/>
      <c r="E39" s="381">
        <v>0</v>
      </c>
      <c r="F39" s="372"/>
      <c r="G39" s="372"/>
      <c r="H39" s="384" t="s">
        <v>677</v>
      </c>
      <c r="I39" s="374">
        <v>0</v>
      </c>
      <c r="J39" s="375"/>
    </row>
    <row r="40" spans="2:10" ht="14.85" customHeight="1">
      <c r="B40" s="379"/>
      <c r="C40" s="1210" t="s">
        <v>678</v>
      </c>
      <c r="D40" s="1211"/>
      <c r="E40" s="381"/>
      <c r="F40" s="372"/>
      <c r="G40" s="372"/>
      <c r="H40" s="384" t="s">
        <v>679</v>
      </c>
      <c r="I40" s="374">
        <v>382</v>
      </c>
      <c r="J40" s="375"/>
    </row>
    <row r="41" spans="2:10" ht="14.85" customHeight="1">
      <c r="B41" s="223"/>
      <c r="C41" s="3"/>
      <c r="D41" s="373" t="s">
        <v>680</v>
      </c>
      <c r="E41" s="381">
        <v>1</v>
      </c>
      <c r="F41" s="372"/>
      <c r="G41" s="372"/>
      <c r="H41" s="384" t="s">
        <v>681</v>
      </c>
      <c r="I41" s="374">
        <v>44</v>
      </c>
      <c r="J41" s="375"/>
    </row>
    <row r="42" spans="2:10" ht="14.85" customHeight="1">
      <c r="B42" s="379"/>
      <c r="C42" s="218"/>
      <c r="D42" s="373" t="s">
        <v>682</v>
      </c>
      <c r="E42" s="381">
        <v>0</v>
      </c>
      <c r="F42" s="372"/>
      <c r="G42" s="372"/>
      <c r="H42" s="384" t="s">
        <v>643</v>
      </c>
      <c r="I42" s="374">
        <v>17</v>
      </c>
      <c r="J42" s="375"/>
    </row>
    <row r="43" spans="2:10" ht="14.85" customHeight="1">
      <c r="B43" s="379"/>
      <c r="C43" s="218"/>
      <c r="D43" s="373" t="s">
        <v>643</v>
      </c>
      <c r="E43" s="381">
        <v>0</v>
      </c>
      <c r="F43" s="372"/>
      <c r="G43" s="1212" t="s">
        <v>683</v>
      </c>
      <c r="H43" s="1214"/>
      <c r="I43" s="374"/>
      <c r="J43" s="375"/>
    </row>
    <row r="44" spans="2:10" ht="14.85" customHeight="1">
      <c r="B44" s="379"/>
      <c r="C44" s="1210" t="s">
        <v>684</v>
      </c>
      <c r="D44" s="1211"/>
      <c r="E44" s="371"/>
      <c r="F44" s="372"/>
      <c r="G44" s="385"/>
      <c r="H44" s="384" t="s">
        <v>685</v>
      </c>
      <c r="I44" s="374">
        <v>333</v>
      </c>
      <c r="J44" s="375"/>
    </row>
    <row r="45" spans="2:10" ht="14.85" customHeight="1">
      <c r="B45" s="379"/>
      <c r="C45" s="3"/>
      <c r="D45" s="373" t="s">
        <v>686</v>
      </c>
      <c r="E45" s="371">
        <v>0</v>
      </c>
      <c r="F45" s="372"/>
      <c r="G45" s="372"/>
      <c r="H45" s="384" t="s">
        <v>687</v>
      </c>
      <c r="I45" s="374">
        <v>521</v>
      </c>
      <c r="J45" s="375"/>
    </row>
    <row r="46" spans="2:10" ht="14.85" customHeight="1">
      <c r="B46" s="379"/>
      <c r="C46" s="218"/>
      <c r="D46" s="373" t="s">
        <v>643</v>
      </c>
      <c r="E46" s="371">
        <v>0</v>
      </c>
      <c r="F46" s="372"/>
      <c r="G46" s="372"/>
      <c r="H46" s="384" t="s">
        <v>688</v>
      </c>
      <c r="I46" s="374">
        <v>98</v>
      </c>
      <c r="J46" s="375"/>
    </row>
    <row r="47" spans="2:10" ht="14.85" customHeight="1">
      <c r="B47" s="379"/>
      <c r="C47" s="1210" t="s">
        <v>689</v>
      </c>
      <c r="D47" s="1211"/>
      <c r="E47" s="371"/>
      <c r="F47" s="372"/>
      <c r="G47" s="372"/>
      <c r="H47" s="384" t="s">
        <v>643</v>
      </c>
      <c r="I47" s="374">
        <v>127</v>
      </c>
      <c r="J47" s="375"/>
    </row>
    <row r="48" spans="2:10" ht="14.85" customHeight="1">
      <c r="B48" s="379"/>
      <c r="C48" s="3"/>
      <c r="D48" s="373" t="s">
        <v>690</v>
      </c>
      <c r="E48" s="371">
        <v>0</v>
      </c>
      <c r="F48" s="372"/>
      <c r="G48" s="1212" t="s">
        <v>691</v>
      </c>
      <c r="H48" s="1214"/>
      <c r="I48" s="374">
        <v>30</v>
      </c>
      <c r="J48" s="375"/>
    </row>
    <row r="49" spans="1:10" ht="14.85" customHeight="1">
      <c r="B49" s="379"/>
      <c r="C49" s="218"/>
      <c r="D49" s="373" t="s">
        <v>692</v>
      </c>
      <c r="E49" s="371">
        <v>0</v>
      </c>
      <c r="F49" s="372"/>
      <c r="G49" s="1212" t="s">
        <v>693</v>
      </c>
      <c r="H49" s="1214"/>
      <c r="I49" s="374">
        <v>0</v>
      </c>
      <c r="J49" s="375"/>
    </row>
    <row r="50" spans="1:10" ht="14.85" customHeight="1">
      <c r="B50" s="379"/>
      <c r="C50" s="218"/>
      <c r="D50" s="373" t="s">
        <v>643</v>
      </c>
      <c r="E50" s="371">
        <v>0</v>
      </c>
      <c r="F50" s="372"/>
      <c r="G50" s="1212" t="s">
        <v>694</v>
      </c>
      <c r="H50" s="927"/>
      <c r="I50" s="374">
        <v>14</v>
      </c>
      <c r="J50" s="375"/>
    </row>
    <row r="51" spans="1:10" ht="14.85" customHeight="1">
      <c r="B51" s="379"/>
      <c r="C51" s="1210" t="s">
        <v>695</v>
      </c>
      <c r="D51" s="1211"/>
      <c r="E51" s="371">
        <v>0</v>
      </c>
      <c r="F51" s="372"/>
      <c r="G51" s="1212" t="s">
        <v>696</v>
      </c>
      <c r="H51" s="1214"/>
      <c r="I51" s="374"/>
      <c r="J51" s="375"/>
    </row>
    <row r="52" spans="1:10" ht="14.85" customHeight="1">
      <c r="A52" s="3"/>
      <c r="B52" s="379"/>
      <c r="C52" s="1210" t="s">
        <v>643</v>
      </c>
      <c r="D52" s="1211"/>
      <c r="E52" s="371">
        <v>0</v>
      </c>
      <c r="F52" s="372"/>
      <c r="G52" s="385"/>
      <c r="H52" s="384" t="s">
        <v>697</v>
      </c>
      <c r="I52" s="374">
        <v>0</v>
      </c>
      <c r="J52" s="375"/>
    </row>
    <row r="53" spans="1:10" ht="14.85" customHeight="1">
      <c r="B53" s="1209" t="s">
        <v>698</v>
      </c>
      <c r="C53" s="1210"/>
      <c r="D53" s="1211"/>
      <c r="E53" s="371"/>
      <c r="F53" s="372"/>
      <c r="G53" s="3"/>
      <c r="H53" s="384" t="s">
        <v>643</v>
      </c>
      <c r="I53" s="374">
        <v>0</v>
      </c>
      <c r="J53" s="375"/>
    </row>
    <row r="54" spans="1:10" ht="14.85" customHeight="1">
      <c r="B54" s="223"/>
      <c r="C54" s="1210" t="s">
        <v>699</v>
      </c>
      <c r="D54" s="1211"/>
      <c r="E54" s="383">
        <v>111</v>
      </c>
      <c r="F54" s="372"/>
      <c r="G54" s="1212" t="s">
        <v>700</v>
      </c>
      <c r="H54" s="927"/>
      <c r="I54" s="374">
        <v>0</v>
      </c>
      <c r="J54" s="375"/>
    </row>
    <row r="55" spans="1:10" ht="14.85" customHeight="1">
      <c r="B55" s="379"/>
      <c r="C55" s="1215" t="s">
        <v>701</v>
      </c>
      <c r="D55" s="1216"/>
      <c r="E55" s="383">
        <v>215</v>
      </c>
      <c r="F55" s="372"/>
      <c r="G55" s="1212" t="s">
        <v>643</v>
      </c>
      <c r="H55" s="1211"/>
      <c r="I55" s="374">
        <v>0</v>
      </c>
      <c r="J55" s="375"/>
    </row>
    <row r="56" spans="1:10" ht="14.85" customHeight="1">
      <c r="B56" s="379"/>
      <c r="C56" s="1210" t="s">
        <v>671</v>
      </c>
      <c r="D56" s="927"/>
      <c r="E56" s="383">
        <v>19</v>
      </c>
      <c r="F56" s="1212" t="s">
        <v>702</v>
      </c>
      <c r="G56" s="1210"/>
      <c r="H56" s="1211"/>
      <c r="I56" s="374"/>
      <c r="J56" s="375"/>
    </row>
    <row r="57" spans="1:10" ht="14.85" customHeight="1">
      <c r="B57" s="379"/>
      <c r="C57" s="1210" t="s">
        <v>643</v>
      </c>
      <c r="D57" s="1211"/>
      <c r="E57" s="383">
        <v>0</v>
      </c>
      <c r="F57" s="385"/>
      <c r="G57" s="1212" t="s">
        <v>703</v>
      </c>
      <c r="H57" s="927"/>
      <c r="I57" s="374">
        <v>4281</v>
      </c>
      <c r="J57" s="375"/>
    </row>
    <row r="58" spans="1:10" ht="14.85" customHeight="1">
      <c r="B58" s="1209" t="s">
        <v>704</v>
      </c>
      <c r="C58" s="1210"/>
      <c r="D58" s="1211"/>
      <c r="E58" s="371"/>
      <c r="F58" s="385"/>
      <c r="G58" s="1212" t="s">
        <v>705</v>
      </c>
      <c r="H58" s="1211"/>
      <c r="I58" s="374">
        <v>31</v>
      </c>
      <c r="J58" s="375"/>
    </row>
    <row r="59" spans="1:10" ht="14.85" customHeight="1">
      <c r="B59" s="379"/>
      <c r="C59" s="1213" t="s">
        <v>634</v>
      </c>
      <c r="D59" s="858"/>
      <c r="E59" s="383">
        <v>319</v>
      </c>
      <c r="F59" s="385"/>
      <c r="G59" s="1212" t="s">
        <v>643</v>
      </c>
      <c r="H59" s="1211"/>
      <c r="I59" s="374">
        <v>9</v>
      </c>
      <c r="J59" s="375"/>
    </row>
    <row r="60" spans="1:10" ht="14.85" customHeight="1">
      <c r="B60" s="379"/>
      <c r="C60" s="1213" t="s">
        <v>636</v>
      </c>
      <c r="D60" s="858"/>
      <c r="E60" s="383">
        <v>140</v>
      </c>
      <c r="F60" s="1212" t="s">
        <v>706</v>
      </c>
      <c r="G60" s="1210"/>
      <c r="H60" s="1211"/>
      <c r="I60" s="374">
        <v>0</v>
      </c>
      <c r="J60" s="375"/>
    </row>
    <row r="61" spans="1:10" ht="14.85" customHeight="1">
      <c r="B61" s="379"/>
      <c r="C61" s="1213" t="s">
        <v>654</v>
      </c>
      <c r="D61" s="858"/>
      <c r="E61" s="383">
        <v>58</v>
      </c>
      <c r="F61" s="372"/>
      <c r="G61" s="3"/>
      <c r="H61" s="386"/>
      <c r="I61" s="374"/>
      <c r="J61" s="375"/>
    </row>
    <row r="62" spans="1:10" ht="14.85" customHeight="1">
      <c r="B62" s="379"/>
      <c r="C62" s="1213" t="s">
        <v>638</v>
      </c>
      <c r="D62" s="858"/>
      <c r="E62" s="371">
        <v>22</v>
      </c>
      <c r="F62" s="1212" t="s">
        <v>643</v>
      </c>
      <c r="G62" s="1210"/>
      <c r="H62" s="1211"/>
      <c r="I62" s="374">
        <v>0</v>
      </c>
      <c r="J62" s="375"/>
    </row>
    <row r="63" spans="1:10" ht="14.85" customHeight="1">
      <c r="B63" s="379"/>
      <c r="C63" s="218"/>
      <c r="D63" s="373"/>
      <c r="E63" s="387"/>
      <c r="F63" s="3"/>
      <c r="G63" s="3"/>
      <c r="H63" s="386"/>
      <c r="I63" s="374"/>
      <c r="J63" s="375"/>
    </row>
    <row r="64" spans="1:10" ht="14.85" customHeight="1">
      <c r="B64" s="388"/>
      <c r="C64" s="389"/>
      <c r="D64" s="386"/>
      <c r="E64" s="387"/>
      <c r="F64" s="1212"/>
      <c r="G64" s="1210"/>
      <c r="H64" s="1211"/>
      <c r="I64" s="390"/>
      <c r="J64" s="375"/>
    </row>
    <row r="65" spans="1:10" ht="14.85" customHeight="1" thickBot="1">
      <c r="B65" s="391"/>
      <c r="C65" s="319"/>
      <c r="D65" s="392"/>
      <c r="E65" s="393"/>
      <c r="F65" s="319"/>
      <c r="G65" s="319"/>
      <c r="H65" s="319"/>
      <c r="I65" s="394"/>
      <c r="J65" s="375"/>
    </row>
    <row r="66" spans="1:10" ht="14.85" customHeight="1">
      <c r="A66" s="3"/>
      <c r="B66" s="3"/>
      <c r="C66" s="3"/>
      <c r="D66" s="3"/>
      <c r="E66" s="375"/>
      <c r="F66" s="225"/>
      <c r="G66" s="225"/>
      <c r="H66" s="225"/>
      <c r="I66" s="225"/>
      <c r="J66" s="375"/>
    </row>
    <row r="67" spans="1:10" ht="15.95" customHeight="1">
      <c r="B67" s="9" t="s">
        <v>9</v>
      </c>
      <c r="J67" s="10"/>
    </row>
  </sheetData>
  <mergeCells count="74">
    <mergeCell ref="F64:H64"/>
    <mergeCell ref="C57:D57"/>
    <mergeCell ref="G57:H57"/>
    <mergeCell ref="B58:D58"/>
    <mergeCell ref="G58:H58"/>
    <mergeCell ref="C59:D59"/>
    <mergeCell ref="G59:H59"/>
    <mergeCell ref="C60:D60"/>
    <mergeCell ref="F60:H60"/>
    <mergeCell ref="C61:D61"/>
    <mergeCell ref="C62:D62"/>
    <mergeCell ref="F62:H62"/>
    <mergeCell ref="C54:D54"/>
    <mergeCell ref="G54:H54"/>
    <mergeCell ref="C55:D55"/>
    <mergeCell ref="G55:H55"/>
    <mergeCell ref="C56:D56"/>
    <mergeCell ref="F56:H56"/>
    <mergeCell ref="B53:D53"/>
    <mergeCell ref="C39:D39"/>
    <mergeCell ref="C40:D40"/>
    <mergeCell ref="G43:H43"/>
    <mergeCell ref="C44:D44"/>
    <mergeCell ref="C47:D47"/>
    <mergeCell ref="G48:H48"/>
    <mergeCell ref="G49:H49"/>
    <mergeCell ref="G50:H50"/>
    <mergeCell ref="C51:D51"/>
    <mergeCell ref="G51:H51"/>
    <mergeCell ref="C52:D52"/>
    <mergeCell ref="B38:D38"/>
    <mergeCell ref="C27:D27"/>
    <mergeCell ref="G27:H27"/>
    <mergeCell ref="C28:D28"/>
    <mergeCell ref="C29:D29"/>
    <mergeCell ref="B30:D30"/>
    <mergeCell ref="C31:D31"/>
    <mergeCell ref="G31:H31"/>
    <mergeCell ref="C35:D35"/>
    <mergeCell ref="F35:H35"/>
    <mergeCell ref="C36:D36"/>
    <mergeCell ref="G36:H36"/>
    <mergeCell ref="C37:D37"/>
    <mergeCell ref="C26:D26"/>
    <mergeCell ref="F26:H26"/>
    <mergeCell ref="C14:D14"/>
    <mergeCell ref="F14:H14"/>
    <mergeCell ref="B15:D15"/>
    <mergeCell ref="F15:H15"/>
    <mergeCell ref="C16:D16"/>
    <mergeCell ref="G16:H16"/>
    <mergeCell ref="C20:D20"/>
    <mergeCell ref="G20:H20"/>
    <mergeCell ref="G23:H23"/>
    <mergeCell ref="B24:D24"/>
    <mergeCell ref="B25:D25"/>
    <mergeCell ref="C11:D11"/>
    <mergeCell ref="G11:H11"/>
    <mergeCell ref="B12:D12"/>
    <mergeCell ref="G12:H12"/>
    <mergeCell ref="C13:D13"/>
    <mergeCell ref="G13:H13"/>
    <mergeCell ref="B8:D8"/>
    <mergeCell ref="G8:H8"/>
    <mergeCell ref="C9:D9"/>
    <mergeCell ref="G9:H9"/>
    <mergeCell ref="C10:D10"/>
    <mergeCell ref="G10:H10"/>
    <mergeCell ref="B3:D3"/>
    <mergeCell ref="F3:H3"/>
    <mergeCell ref="B5:D5"/>
    <mergeCell ref="F6:H6"/>
    <mergeCell ref="C7:D7"/>
    <mergeCell ref="G7:H7"/>
  </mergeCells>
  <phoneticPr fontId="3"/>
  <printOptions gridLinesSet="0"/>
  <pageMargins left="0.51181102362204722" right="0.51181102362204722" top="0.55118110236220474" bottom="0.39370078740157483" header="0.51181102362204722" footer="0.51181102362204722"/>
  <pageSetup paperSize="9" scale="76" firstPageNumber="168"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29</vt:i4>
      </vt:variant>
    </vt:vector>
  </HeadingPairs>
  <TitlesOfParts>
    <vt:vector size="53" baseType="lpstr">
      <vt:lpstr>8-1,2,3</vt:lpstr>
      <vt:lpstr>8-4,5</vt:lpstr>
      <vt:lpstr>8-6</vt:lpstr>
      <vt:lpstr>8-7,8</vt:lpstr>
      <vt:lpstr>8-9,10</vt:lpstr>
      <vt:lpstr>8-11,12</vt:lpstr>
      <vt:lpstr>8-13,14,15,16</vt:lpstr>
      <vt:lpstr>8-17</vt:lpstr>
      <vt:lpstr>8-18</vt:lpstr>
      <vt:lpstr>8-19,20</vt:lpstr>
      <vt:lpstr>8-21</vt:lpstr>
      <vt:lpstr>8-22</vt:lpstr>
      <vt:lpstr>8-23</vt:lpstr>
      <vt:lpstr>8-24</vt:lpstr>
      <vt:lpstr>8-25,26</vt:lpstr>
      <vt:lpstr>8-27,28</vt:lpstr>
      <vt:lpstr>8-29</vt:lpstr>
      <vt:lpstr>8-30,31</vt:lpstr>
      <vt:lpstr>8-32,33</vt:lpstr>
      <vt:lpstr>8-34,35</vt:lpstr>
      <vt:lpstr>8-36,37</vt:lpstr>
      <vt:lpstr>8-38</vt:lpstr>
      <vt:lpstr>8-39</vt:lpstr>
      <vt:lpstr>8-40,41</vt:lpstr>
      <vt:lpstr>'8-1,2,3'!Print_Area</vt:lpstr>
      <vt:lpstr>'8-11,12'!Print_Area</vt:lpstr>
      <vt:lpstr>'8-13,14,15,16'!Print_Area</vt:lpstr>
      <vt:lpstr>'8-17'!Print_Area</vt:lpstr>
      <vt:lpstr>'8-18'!Print_Area</vt:lpstr>
      <vt:lpstr>'8-19,20'!Print_Area</vt:lpstr>
      <vt:lpstr>'8-21'!Print_Area</vt:lpstr>
      <vt:lpstr>'8-22'!Print_Area</vt:lpstr>
      <vt:lpstr>'8-23'!Print_Area</vt:lpstr>
      <vt:lpstr>'8-24'!Print_Area</vt:lpstr>
      <vt:lpstr>'8-25,26'!Print_Area</vt:lpstr>
      <vt:lpstr>'8-27,28'!Print_Area</vt:lpstr>
      <vt:lpstr>'8-29'!Print_Area</vt:lpstr>
      <vt:lpstr>'8-30,31'!Print_Area</vt:lpstr>
      <vt:lpstr>'8-32,33'!Print_Area</vt:lpstr>
      <vt:lpstr>'8-34,35'!Print_Area</vt:lpstr>
      <vt:lpstr>'8-36,37'!Print_Area</vt:lpstr>
      <vt:lpstr>'8-38'!Print_Area</vt:lpstr>
      <vt:lpstr>'8-39'!Print_Area</vt:lpstr>
      <vt:lpstr>'8-4,5'!Print_Area</vt:lpstr>
      <vt:lpstr>'8-40,41'!Print_Area</vt:lpstr>
      <vt:lpstr>'8-6'!Print_Area</vt:lpstr>
      <vt:lpstr>'8-7,8'!Print_Area</vt:lpstr>
      <vt:lpstr>'8-9,10'!Print_Area</vt:lpstr>
      <vt:lpstr>'8-6'!Print_Titles</vt:lpstr>
      <vt:lpstr>'8-19,20'!印刷範囲</vt:lpstr>
      <vt:lpstr>'8-27,28'!印刷範囲</vt:lpstr>
      <vt:lpstr>'8-29'!印刷範囲</vt:lpstr>
      <vt:lpstr>'8-30,31'!印刷範囲</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武久　磨菜</cp:lastModifiedBy>
  <dcterms:created xsi:type="dcterms:W3CDTF">2022-12-15T07:50:28Z</dcterms:created>
  <dcterms:modified xsi:type="dcterms:W3CDTF">2022-12-22T01:48:01Z</dcterms:modified>
</cp:coreProperties>
</file>