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武久\02　統計\00　衛生統計年報作成\令和2年衛生統計年報（令和4年度作成）\05_ホームページ\07_母体保護統計\"/>
    </mc:Choice>
  </mc:AlternateContent>
  <bookViews>
    <workbookView xWindow="0" yWindow="0" windowWidth="20490" windowHeight="7530"/>
  </bookViews>
  <sheets>
    <sheet name="7-1,2" sheetId="2" r:id="rId1"/>
    <sheet name="7-3,4" sheetId="3" r:id="rId2"/>
    <sheet name="7-5" sheetId="4" r:id="rId3"/>
  </sheets>
  <definedNames>
    <definedName name="_xlnm.Print_Area" localSheetId="0">'7-1,2'!$A$1:$N$92</definedName>
    <definedName name="_xlnm.Print_Area" localSheetId="1">'7-3,4'!$A$1:$N$90</definedName>
    <definedName name="_xlnm.Print_Area" localSheetId="2">'7-5'!$A$1:$L$84</definedName>
    <definedName name="印刷範囲" localSheetId="1">'7-3,4'!$B$1:$P$75</definedName>
    <definedName name="印刷範囲" localSheetId="2">'7-5'!$B$1:$P$84</definedName>
    <definedName name="印刷範囲">'7-1,2'!$B$1:$P$76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4" l="1"/>
  <c r="H80" i="4"/>
  <c r="K79" i="4"/>
  <c r="K78" i="4"/>
  <c r="F78" i="4"/>
  <c r="K77" i="4"/>
  <c r="H77" i="4"/>
  <c r="E77" i="4"/>
  <c r="G76" i="4"/>
  <c r="K74" i="4"/>
  <c r="H74" i="4"/>
  <c r="G74" i="4"/>
  <c r="F74" i="4"/>
  <c r="C74" i="4" s="1"/>
  <c r="E74" i="4"/>
  <c r="D74" i="4"/>
  <c r="K73" i="4"/>
  <c r="H73" i="4"/>
  <c r="G73" i="4"/>
  <c r="F73" i="4"/>
  <c r="E73" i="4"/>
  <c r="D73" i="4"/>
  <c r="K71" i="4"/>
  <c r="H71" i="4"/>
  <c r="D71" i="4"/>
  <c r="K70" i="4"/>
  <c r="F70" i="4"/>
  <c r="K69" i="4"/>
  <c r="H69" i="4"/>
  <c r="E69" i="4"/>
  <c r="K68" i="4"/>
  <c r="K67" i="4"/>
  <c r="G67" i="4"/>
  <c r="F67" i="4"/>
  <c r="K66" i="4"/>
  <c r="F66" i="4"/>
  <c r="E66" i="4"/>
  <c r="D65" i="4"/>
  <c r="K64" i="4"/>
  <c r="G64" i="4"/>
  <c r="K63" i="4"/>
  <c r="H63" i="4"/>
  <c r="E63" i="4"/>
  <c r="G62" i="4"/>
  <c r="F62" i="4"/>
  <c r="H61" i="4"/>
  <c r="H59" i="4"/>
  <c r="G59" i="4"/>
  <c r="F59" i="4"/>
  <c r="E59" i="4"/>
  <c r="D59" i="4"/>
  <c r="G58" i="4"/>
  <c r="K57" i="4"/>
  <c r="H57" i="4"/>
  <c r="E57" i="4"/>
  <c r="E56" i="4"/>
  <c r="G55" i="4"/>
  <c r="H54" i="4"/>
  <c r="G54" i="4"/>
  <c r="D54" i="4"/>
  <c r="E53" i="4"/>
  <c r="D53" i="4"/>
  <c r="F52" i="4"/>
  <c r="H49" i="4"/>
  <c r="D49" i="4"/>
  <c r="H48" i="4"/>
  <c r="E48" i="4"/>
  <c r="F47" i="4"/>
  <c r="J46" i="4"/>
  <c r="E46" i="4"/>
  <c r="D46" i="4"/>
  <c r="G45" i="4"/>
  <c r="C42" i="4"/>
  <c r="G80" i="4" s="1"/>
  <c r="C41" i="4"/>
  <c r="H79" i="4" s="1"/>
  <c r="C40" i="4"/>
  <c r="G78" i="4" s="1"/>
  <c r="C39" i="4"/>
  <c r="F77" i="4" s="1"/>
  <c r="C38" i="4"/>
  <c r="E76" i="4" s="1"/>
  <c r="C34" i="4"/>
  <c r="C33" i="4"/>
  <c r="G71" i="4" s="1"/>
  <c r="C32" i="4"/>
  <c r="G70" i="4" s="1"/>
  <c r="C31" i="4"/>
  <c r="F69" i="4" s="1"/>
  <c r="C30" i="4"/>
  <c r="E68" i="4" s="1"/>
  <c r="C29" i="4"/>
  <c r="D67" i="4" s="1"/>
  <c r="C28" i="4"/>
  <c r="H66" i="4" s="1"/>
  <c r="C27" i="4"/>
  <c r="K65" i="4" s="1"/>
  <c r="C26" i="4"/>
  <c r="H64" i="4" s="1"/>
  <c r="C25" i="4"/>
  <c r="F63" i="4" s="1"/>
  <c r="C24" i="4"/>
  <c r="D62" i="4" s="1"/>
  <c r="C23" i="4"/>
  <c r="G61" i="4" s="1"/>
  <c r="C22" i="4"/>
  <c r="F60" i="4" s="1"/>
  <c r="C20" i="4"/>
  <c r="H58" i="4" s="1"/>
  <c r="C19" i="4"/>
  <c r="F57" i="4" s="1"/>
  <c r="C18" i="4"/>
  <c r="F56" i="4" s="1"/>
  <c r="C17" i="4"/>
  <c r="H55" i="4" s="1"/>
  <c r="C16" i="4"/>
  <c r="E54" i="4" s="1"/>
  <c r="C15" i="4"/>
  <c r="H53" i="4" s="1"/>
  <c r="C14" i="4"/>
  <c r="G52" i="4" s="1"/>
  <c r="C12" i="4"/>
  <c r="D50" i="4" s="1"/>
  <c r="C11" i="4"/>
  <c r="G49" i="4" s="1"/>
  <c r="C10" i="4"/>
  <c r="F48" i="4" s="1"/>
  <c r="C9" i="4"/>
  <c r="D47" i="4" s="1"/>
  <c r="C8" i="4"/>
  <c r="H46" i="4" s="1"/>
  <c r="C7" i="4"/>
  <c r="H45" i="4" s="1"/>
  <c r="D81" i="3"/>
  <c r="L74" i="3"/>
  <c r="K74" i="3"/>
  <c r="G74" i="3"/>
  <c r="L73" i="3"/>
  <c r="K73" i="3"/>
  <c r="I73" i="3"/>
  <c r="L72" i="3"/>
  <c r="K72" i="3"/>
  <c r="L71" i="3"/>
  <c r="K71" i="3"/>
  <c r="E71" i="3"/>
  <c r="L70" i="3"/>
  <c r="K70" i="3"/>
  <c r="G70" i="3"/>
  <c r="L69" i="3"/>
  <c r="K69" i="3"/>
  <c r="J69" i="3"/>
  <c r="I69" i="3"/>
  <c r="H69" i="3"/>
  <c r="G69" i="3"/>
  <c r="F69" i="3"/>
  <c r="E69" i="3"/>
  <c r="C69" i="3" s="1"/>
  <c r="D69" i="3"/>
  <c r="L68" i="3"/>
  <c r="K68" i="3"/>
  <c r="L67" i="3"/>
  <c r="K67" i="3"/>
  <c r="E67" i="3"/>
  <c r="L65" i="3"/>
  <c r="K65" i="3"/>
  <c r="J65" i="3"/>
  <c r="I65" i="3"/>
  <c r="H65" i="3"/>
  <c r="G65" i="3"/>
  <c r="F65" i="3"/>
  <c r="E65" i="3"/>
  <c r="C65" i="3" s="1"/>
  <c r="D65" i="3"/>
  <c r="L64" i="3"/>
  <c r="H64" i="3"/>
  <c r="L63" i="3"/>
  <c r="K63" i="3"/>
  <c r="J63" i="3"/>
  <c r="L62" i="3"/>
  <c r="K62" i="3"/>
  <c r="D62" i="3"/>
  <c r="L61" i="3"/>
  <c r="K61" i="3"/>
  <c r="F61" i="3"/>
  <c r="L60" i="3"/>
  <c r="K60" i="3"/>
  <c r="H60" i="3"/>
  <c r="L59" i="3"/>
  <c r="K59" i="3"/>
  <c r="J59" i="3"/>
  <c r="L58" i="3"/>
  <c r="K58" i="3"/>
  <c r="D58" i="3"/>
  <c r="L57" i="3"/>
  <c r="K57" i="3"/>
  <c r="L56" i="3"/>
  <c r="H56" i="3"/>
  <c r="L55" i="3"/>
  <c r="K55" i="3"/>
  <c r="J55" i="3"/>
  <c r="L54" i="3"/>
  <c r="D54" i="3"/>
  <c r="L53" i="3"/>
  <c r="K53" i="3"/>
  <c r="F53" i="3"/>
  <c r="L52" i="3"/>
  <c r="H52" i="3"/>
  <c r="K51" i="3"/>
  <c r="J51" i="3"/>
  <c r="L50" i="3"/>
  <c r="K50" i="3"/>
  <c r="D50" i="3"/>
  <c r="L49" i="3"/>
  <c r="H48" i="3"/>
  <c r="L47" i="3"/>
  <c r="J47" i="3"/>
  <c r="L46" i="3"/>
  <c r="K46" i="3"/>
  <c r="D46" i="3"/>
  <c r="L45" i="3"/>
  <c r="F45" i="3"/>
  <c r="K44" i="3"/>
  <c r="H44" i="3"/>
  <c r="L43" i="3"/>
  <c r="J43" i="3"/>
  <c r="K42" i="3"/>
  <c r="C38" i="3"/>
  <c r="E74" i="3" s="1"/>
  <c r="C37" i="3"/>
  <c r="G73" i="3" s="1"/>
  <c r="C36" i="3"/>
  <c r="I72" i="3" s="1"/>
  <c r="C35" i="3"/>
  <c r="J71" i="3" s="1"/>
  <c r="C34" i="3"/>
  <c r="E70" i="3" s="1"/>
  <c r="C32" i="3"/>
  <c r="I68" i="3" s="1"/>
  <c r="C31" i="3"/>
  <c r="J67" i="3" s="1"/>
  <c r="C30" i="3"/>
  <c r="J66" i="3" s="1"/>
  <c r="C28" i="3"/>
  <c r="F64" i="3" s="1"/>
  <c r="C27" i="3"/>
  <c r="H63" i="3" s="1"/>
  <c r="C26" i="3"/>
  <c r="J62" i="3" s="1"/>
  <c r="C25" i="3"/>
  <c r="D61" i="3" s="1"/>
  <c r="C24" i="3"/>
  <c r="F60" i="3" s="1"/>
  <c r="C23" i="3"/>
  <c r="H59" i="3" s="1"/>
  <c r="C22" i="3"/>
  <c r="J58" i="3" s="1"/>
  <c r="C21" i="3"/>
  <c r="D57" i="3" s="1"/>
  <c r="C20" i="3"/>
  <c r="F56" i="3" s="1"/>
  <c r="C19" i="3"/>
  <c r="H55" i="3" s="1"/>
  <c r="C18" i="3"/>
  <c r="J54" i="3" s="1"/>
  <c r="C17" i="3"/>
  <c r="D53" i="3" s="1"/>
  <c r="C16" i="3"/>
  <c r="F52" i="3" s="1"/>
  <c r="C15" i="3"/>
  <c r="H51" i="3" s="1"/>
  <c r="C14" i="3"/>
  <c r="J50" i="3" s="1"/>
  <c r="C13" i="3"/>
  <c r="D49" i="3" s="1"/>
  <c r="C12" i="3"/>
  <c r="F48" i="3" s="1"/>
  <c r="C11" i="3"/>
  <c r="H47" i="3" s="1"/>
  <c r="C10" i="3"/>
  <c r="J46" i="3" s="1"/>
  <c r="C9" i="3"/>
  <c r="D45" i="3" s="1"/>
  <c r="C8" i="3"/>
  <c r="F44" i="3" s="1"/>
  <c r="C7" i="3"/>
  <c r="H43" i="3" s="1"/>
  <c r="C6" i="3"/>
  <c r="I42" i="3" s="1"/>
  <c r="D91" i="2"/>
  <c r="D90" i="2"/>
  <c r="M89" i="2"/>
  <c r="L89" i="2"/>
  <c r="K89" i="2"/>
  <c r="J89" i="2"/>
  <c r="I89" i="2"/>
  <c r="H89" i="2"/>
  <c r="G89" i="2"/>
  <c r="F89" i="2"/>
  <c r="E89" i="2"/>
  <c r="D89" i="2" s="1"/>
  <c r="D87" i="2"/>
  <c r="D86" i="2"/>
  <c r="M85" i="2"/>
  <c r="L85" i="2"/>
  <c r="K85" i="2"/>
  <c r="J85" i="2"/>
  <c r="I85" i="2"/>
  <c r="H85" i="2"/>
  <c r="G85" i="2"/>
  <c r="F85" i="2"/>
  <c r="E85" i="2"/>
  <c r="D85" i="2"/>
  <c r="M83" i="2"/>
  <c r="L83" i="2"/>
  <c r="K83" i="2"/>
  <c r="J83" i="2"/>
  <c r="I83" i="2"/>
  <c r="H83" i="2"/>
  <c r="G83" i="2"/>
  <c r="F83" i="2"/>
  <c r="F81" i="2" s="1"/>
  <c r="E83" i="2"/>
  <c r="D83" i="2"/>
  <c r="M82" i="2"/>
  <c r="L82" i="2"/>
  <c r="K82" i="2"/>
  <c r="K81" i="2" s="1"/>
  <c r="J82" i="2"/>
  <c r="I82" i="2"/>
  <c r="H82" i="2"/>
  <c r="H81" i="2" s="1"/>
  <c r="G82" i="2"/>
  <c r="G81" i="2" s="1"/>
  <c r="F82" i="2"/>
  <c r="E82" i="2"/>
  <c r="D82" i="2"/>
  <c r="M81" i="2"/>
  <c r="L81" i="2"/>
  <c r="J81" i="2"/>
  <c r="I81" i="2"/>
  <c r="E81" i="2"/>
  <c r="D81" i="2"/>
  <c r="L74" i="2"/>
  <c r="K74" i="2"/>
  <c r="L73" i="2"/>
  <c r="K73" i="2"/>
  <c r="L72" i="2"/>
  <c r="E72" i="2"/>
  <c r="L71" i="2"/>
  <c r="K71" i="2"/>
  <c r="F71" i="2"/>
  <c r="L70" i="2"/>
  <c r="K70" i="2"/>
  <c r="J70" i="2"/>
  <c r="G70" i="2"/>
  <c r="L68" i="2"/>
  <c r="K68" i="2"/>
  <c r="J68" i="2"/>
  <c r="I68" i="2"/>
  <c r="H68" i="2"/>
  <c r="G68" i="2"/>
  <c r="F68" i="2"/>
  <c r="E68" i="2"/>
  <c r="C68" i="2" s="1"/>
  <c r="D68" i="2"/>
  <c r="L67" i="2"/>
  <c r="K67" i="2"/>
  <c r="J67" i="2"/>
  <c r="D67" i="2"/>
  <c r="L66" i="2"/>
  <c r="K66" i="2"/>
  <c r="J66" i="2"/>
  <c r="I66" i="2"/>
  <c r="H66" i="2"/>
  <c r="G66" i="2"/>
  <c r="F66" i="2"/>
  <c r="E66" i="2"/>
  <c r="D66" i="2"/>
  <c r="C66" i="2" s="1"/>
  <c r="L65" i="2"/>
  <c r="K65" i="2"/>
  <c r="J65" i="2"/>
  <c r="I65" i="2"/>
  <c r="H65" i="2"/>
  <c r="G65" i="2"/>
  <c r="F65" i="2"/>
  <c r="E65" i="2"/>
  <c r="D65" i="2"/>
  <c r="C65" i="2" s="1"/>
  <c r="L64" i="2"/>
  <c r="K64" i="2"/>
  <c r="H64" i="2"/>
  <c r="D64" i="2"/>
  <c r="L63" i="2"/>
  <c r="K63" i="2"/>
  <c r="J63" i="2"/>
  <c r="D63" i="2"/>
  <c r="L62" i="2"/>
  <c r="K62" i="2"/>
  <c r="J62" i="2"/>
  <c r="D62" i="2"/>
  <c r="L61" i="2"/>
  <c r="K61" i="2"/>
  <c r="D61" i="2"/>
  <c r="L60" i="2"/>
  <c r="K60" i="2"/>
  <c r="I60" i="2"/>
  <c r="H60" i="2"/>
  <c r="E60" i="2"/>
  <c r="D60" i="2"/>
  <c r="L59" i="2"/>
  <c r="K59" i="2"/>
  <c r="J59" i="2"/>
  <c r="D59" i="2"/>
  <c r="L58" i="2"/>
  <c r="K58" i="2"/>
  <c r="J58" i="2"/>
  <c r="D58" i="2"/>
  <c r="L57" i="2"/>
  <c r="K57" i="2"/>
  <c r="D57" i="2"/>
  <c r="L56" i="2"/>
  <c r="K56" i="2"/>
  <c r="J56" i="2"/>
  <c r="E56" i="2"/>
  <c r="D56" i="2"/>
  <c r="K55" i="2"/>
  <c r="J55" i="2"/>
  <c r="F55" i="2"/>
  <c r="D55" i="2"/>
  <c r="L54" i="2"/>
  <c r="K54" i="2"/>
  <c r="H54" i="2"/>
  <c r="L53" i="2"/>
  <c r="K53" i="2"/>
  <c r="J53" i="2"/>
  <c r="I53" i="2"/>
  <c r="H53" i="2"/>
  <c r="G53" i="2"/>
  <c r="F53" i="2"/>
  <c r="E53" i="2"/>
  <c r="D53" i="2"/>
  <c r="C53" i="2"/>
  <c r="L52" i="2"/>
  <c r="K52" i="2"/>
  <c r="D52" i="2"/>
  <c r="L51" i="2"/>
  <c r="K51" i="2"/>
  <c r="J51" i="2"/>
  <c r="E51" i="2"/>
  <c r="D51" i="2"/>
  <c r="L50" i="2"/>
  <c r="K50" i="2"/>
  <c r="G50" i="2"/>
  <c r="D50" i="2"/>
  <c r="L49" i="2"/>
  <c r="K49" i="2"/>
  <c r="I49" i="2"/>
  <c r="D49" i="2"/>
  <c r="L48" i="2"/>
  <c r="K48" i="2"/>
  <c r="J48" i="2"/>
  <c r="D48" i="2"/>
  <c r="L47" i="2"/>
  <c r="K47" i="2"/>
  <c r="J47" i="2"/>
  <c r="E47" i="2"/>
  <c r="D47" i="2"/>
  <c r="L46" i="2"/>
  <c r="K46" i="2"/>
  <c r="J46" i="2"/>
  <c r="I46" i="2"/>
  <c r="H46" i="2"/>
  <c r="G46" i="2"/>
  <c r="F46" i="2"/>
  <c r="E46" i="2"/>
  <c r="D46" i="2"/>
  <c r="L45" i="2"/>
  <c r="K45" i="2"/>
  <c r="J45" i="2"/>
  <c r="I45" i="2"/>
  <c r="H45" i="2"/>
  <c r="G45" i="2"/>
  <c r="F45" i="2"/>
  <c r="E45" i="2"/>
  <c r="D45" i="2"/>
  <c r="L44" i="2"/>
  <c r="K44" i="2"/>
  <c r="J44" i="2"/>
  <c r="I44" i="2"/>
  <c r="H44" i="2"/>
  <c r="G44" i="2"/>
  <c r="F44" i="2"/>
  <c r="E44" i="2"/>
  <c r="D44" i="2"/>
  <c r="L43" i="2"/>
  <c r="K43" i="2"/>
  <c r="J43" i="2"/>
  <c r="I43" i="2"/>
  <c r="H43" i="2"/>
  <c r="G43" i="2"/>
  <c r="F43" i="2"/>
  <c r="E43" i="2"/>
  <c r="D43" i="2"/>
  <c r="C38" i="2"/>
  <c r="J74" i="2" s="1"/>
  <c r="C37" i="2"/>
  <c r="J73" i="2" s="1"/>
  <c r="C36" i="2"/>
  <c r="K72" i="2" s="1"/>
  <c r="C35" i="2"/>
  <c r="E71" i="2" s="1"/>
  <c r="C34" i="2"/>
  <c r="F70" i="2" s="1"/>
  <c r="C30" i="2"/>
  <c r="I67" i="2" s="1"/>
  <c r="C28" i="2"/>
  <c r="G64" i="2" s="1"/>
  <c r="C27" i="2"/>
  <c r="I63" i="2" s="1"/>
  <c r="C26" i="2"/>
  <c r="I62" i="2" s="1"/>
  <c r="C25" i="2"/>
  <c r="E61" i="2" s="1"/>
  <c r="C24" i="2"/>
  <c r="G60" i="2" s="1"/>
  <c r="C23" i="2"/>
  <c r="I59" i="2" s="1"/>
  <c r="C22" i="2"/>
  <c r="I58" i="2" s="1"/>
  <c r="C21" i="2"/>
  <c r="J57" i="2" s="1"/>
  <c r="C20" i="2"/>
  <c r="I56" i="2" s="1"/>
  <c r="C19" i="2"/>
  <c r="E55" i="2" s="1"/>
  <c r="C18" i="2"/>
  <c r="G54" i="2" s="1"/>
  <c r="C17" i="2"/>
  <c r="C16" i="2"/>
  <c r="J52" i="2" s="1"/>
  <c r="C15" i="2"/>
  <c r="I51" i="2" s="1"/>
  <c r="C14" i="2"/>
  <c r="F50" i="2" s="1"/>
  <c r="C13" i="2"/>
  <c r="H49" i="2" s="1"/>
  <c r="C12" i="2"/>
  <c r="I48" i="2" s="1"/>
  <c r="C11" i="2"/>
  <c r="I47" i="2" s="1"/>
  <c r="E60" i="4" l="1"/>
  <c r="D68" i="4"/>
  <c r="C68" i="4" s="1"/>
  <c r="D76" i="4"/>
  <c r="G79" i="4"/>
  <c r="J45" i="4"/>
  <c r="E47" i="4"/>
  <c r="G48" i="4"/>
  <c r="E50" i="4"/>
  <c r="H52" i="4"/>
  <c r="F54" i="4"/>
  <c r="D56" i="4"/>
  <c r="G57" i="4"/>
  <c r="G60" i="4"/>
  <c r="E62" i="4"/>
  <c r="G63" i="4"/>
  <c r="D66" i="4"/>
  <c r="E67" i="4"/>
  <c r="F68" i="4"/>
  <c r="G69" i="4"/>
  <c r="H70" i="4"/>
  <c r="F76" i="4"/>
  <c r="G77" i="4"/>
  <c r="H78" i="4"/>
  <c r="H60" i="4"/>
  <c r="G47" i="4"/>
  <c r="G50" i="4"/>
  <c r="D61" i="4"/>
  <c r="E65" i="4"/>
  <c r="H68" i="4"/>
  <c r="H76" i="4"/>
  <c r="D80" i="4"/>
  <c r="D45" i="4"/>
  <c r="F46" i="4"/>
  <c r="H47" i="4"/>
  <c r="E49" i="4"/>
  <c r="H50" i="4"/>
  <c r="F53" i="4"/>
  <c r="D55" i="4"/>
  <c r="G56" i="4"/>
  <c r="D58" i="4"/>
  <c r="E61" i="4"/>
  <c r="H62" i="4"/>
  <c r="D64" i="4"/>
  <c r="F65" i="4"/>
  <c r="G66" i="4"/>
  <c r="H67" i="4"/>
  <c r="C67" i="4" s="1"/>
  <c r="E71" i="4"/>
  <c r="K76" i="4"/>
  <c r="D79" i="4"/>
  <c r="E80" i="4"/>
  <c r="G68" i="4"/>
  <c r="E45" i="4"/>
  <c r="G46" i="4"/>
  <c r="J47" i="4"/>
  <c r="F49" i="4"/>
  <c r="D52" i="4"/>
  <c r="G53" i="4"/>
  <c r="E55" i="4"/>
  <c r="H56" i="4"/>
  <c r="E58" i="4"/>
  <c r="F61" i="4"/>
  <c r="K62" i="4"/>
  <c r="E64" i="4"/>
  <c r="G65" i="4"/>
  <c r="D70" i="4"/>
  <c r="F71" i="4"/>
  <c r="D78" i="4"/>
  <c r="C78" i="4" s="1"/>
  <c r="E79" i="4"/>
  <c r="F80" i="4"/>
  <c r="F50" i="4"/>
  <c r="F45" i="4"/>
  <c r="D48" i="4"/>
  <c r="E52" i="4"/>
  <c r="F55" i="4"/>
  <c r="D57" i="4"/>
  <c r="F58" i="4"/>
  <c r="D60" i="4"/>
  <c r="D63" i="4"/>
  <c r="F64" i="4"/>
  <c r="H65" i="4"/>
  <c r="D69" i="4"/>
  <c r="E70" i="4"/>
  <c r="D77" i="4"/>
  <c r="E78" i="4"/>
  <c r="F79" i="4"/>
  <c r="E66" i="3"/>
  <c r="J42" i="3"/>
  <c r="I43" i="3"/>
  <c r="G44" i="3"/>
  <c r="E45" i="3"/>
  <c r="C45" i="3" s="1"/>
  <c r="I47" i="3"/>
  <c r="G48" i="3"/>
  <c r="E49" i="3"/>
  <c r="I51" i="3"/>
  <c r="G52" i="3"/>
  <c r="E53" i="3"/>
  <c r="C53" i="3" s="1"/>
  <c r="K54" i="3"/>
  <c r="I55" i="3"/>
  <c r="G56" i="3"/>
  <c r="E57" i="3"/>
  <c r="I59" i="3"/>
  <c r="G60" i="3"/>
  <c r="E61" i="3"/>
  <c r="C61" i="3" s="1"/>
  <c r="I63" i="3"/>
  <c r="G64" i="3"/>
  <c r="D66" i="3"/>
  <c r="D67" i="3"/>
  <c r="C67" i="3" s="1"/>
  <c r="J68" i="3"/>
  <c r="F70" i="3"/>
  <c r="D71" i="3"/>
  <c r="J72" i="3"/>
  <c r="H73" i="3"/>
  <c r="F74" i="3"/>
  <c r="D42" i="3"/>
  <c r="K43" i="3"/>
  <c r="I44" i="3"/>
  <c r="G45" i="3"/>
  <c r="E46" i="3"/>
  <c r="K47" i="3"/>
  <c r="I48" i="3"/>
  <c r="G49" i="3"/>
  <c r="E50" i="3"/>
  <c r="C50" i="3" s="1"/>
  <c r="I52" i="3"/>
  <c r="G53" i="3"/>
  <c r="E54" i="3"/>
  <c r="C54" i="3" s="1"/>
  <c r="I56" i="3"/>
  <c r="G57" i="3"/>
  <c r="E58" i="3"/>
  <c r="C58" i="3" s="1"/>
  <c r="I60" i="3"/>
  <c r="G61" i="3"/>
  <c r="E62" i="3"/>
  <c r="C62" i="3" s="1"/>
  <c r="I64" i="3"/>
  <c r="F66" i="3"/>
  <c r="F67" i="3"/>
  <c r="D68" i="3"/>
  <c r="H70" i="3"/>
  <c r="F71" i="3"/>
  <c r="D72" i="3"/>
  <c r="J73" i="3"/>
  <c r="H74" i="3"/>
  <c r="E42" i="3"/>
  <c r="D43" i="3"/>
  <c r="J44" i="3"/>
  <c r="H45" i="3"/>
  <c r="F46" i="3"/>
  <c r="C46" i="3" s="1"/>
  <c r="D47" i="3"/>
  <c r="J48" i="3"/>
  <c r="H49" i="3"/>
  <c r="F50" i="3"/>
  <c r="D51" i="3"/>
  <c r="L51" i="3"/>
  <c r="J52" i="3"/>
  <c r="H53" i="3"/>
  <c r="F54" i="3"/>
  <c r="D55" i="3"/>
  <c r="C55" i="3" s="1"/>
  <c r="J56" i="3"/>
  <c r="H57" i="3"/>
  <c r="F58" i="3"/>
  <c r="D59" i="3"/>
  <c r="J60" i="3"/>
  <c r="H61" i="3"/>
  <c r="F62" i="3"/>
  <c r="D63" i="3"/>
  <c r="C63" i="3" s="1"/>
  <c r="J64" i="3"/>
  <c r="G66" i="3"/>
  <c r="G67" i="3"/>
  <c r="E68" i="3"/>
  <c r="I70" i="3"/>
  <c r="G71" i="3"/>
  <c r="E72" i="3"/>
  <c r="I74" i="3"/>
  <c r="F42" i="3"/>
  <c r="E43" i="3"/>
  <c r="I45" i="3"/>
  <c r="G46" i="3"/>
  <c r="E47" i="3"/>
  <c r="K48" i="3"/>
  <c r="I49" i="3"/>
  <c r="G50" i="3"/>
  <c r="E51" i="3"/>
  <c r="K52" i="3"/>
  <c r="I53" i="3"/>
  <c r="G54" i="3"/>
  <c r="E55" i="3"/>
  <c r="K56" i="3"/>
  <c r="I57" i="3"/>
  <c r="G58" i="3"/>
  <c r="E59" i="3"/>
  <c r="I61" i="3"/>
  <c r="G62" i="3"/>
  <c r="E63" i="3"/>
  <c r="K64" i="3"/>
  <c r="H66" i="3"/>
  <c r="H67" i="3"/>
  <c r="F68" i="3"/>
  <c r="J70" i="3"/>
  <c r="H71" i="3"/>
  <c r="F72" i="3"/>
  <c r="D73" i="3"/>
  <c r="J74" i="3"/>
  <c r="F57" i="3"/>
  <c r="G42" i="3"/>
  <c r="F43" i="3"/>
  <c r="D44" i="3"/>
  <c r="L44" i="3"/>
  <c r="J45" i="3"/>
  <c r="H46" i="3"/>
  <c r="F47" i="3"/>
  <c r="D48" i="3"/>
  <c r="L48" i="3"/>
  <c r="J49" i="3"/>
  <c r="H50" i="3"/>
  <c r="F51" i="3"/>
  <c r="D52" i="3"/>
  <c r="J53" i="3"/>
  <c r="H54" i="3"/>
  <c r="F55" i="3"/>
  <c r="D56" i="3"/>
  <c r="J57" i="3"/>
  <c r="C57" i="3" s="1"/>
  <c r="H58" i="3"/>
  <c r="F59" i="3"/>
  <c r="D60" i="3"/>
  <c r="J61" i="3"/>
  <c r="H62" i="3"/>
  <c r="F63" i="3"/>
  <c r="D64" i="3"/>
  <c r="C64" i="3" s="1"/>
  <c r="I66" i="3"/>
  <c r="I67" i="3"/>
  <c r="G68" i="3"/>
  <c r="I71" i="3"/>
  <c r="G72" i="3"/>
  <c r="E73" i="3"/>
  <c r="F49" i="3"/>
  <c r="C49" i="3" s="1"/>
  <c r="H42" i="3"/>
  <c r="G43" i="3"/>
  <c r="E44" i="3"/>
  <c r="K45" i="3"/>
  <c r="I46" i="3"/>
  <c r="G47" i="3"/>
  <c r="E48" i="3"/>
  <c r="K49" i="3"/>
  <c r="I50" i="3"/>
  <c r="G51" i="3"/>
  <c r="E52" i="3"/>
  <c r="I54" i="3"/>
  <c r="G55" i="3"/>
  <c r="E56" i="3"/>
  <c r="I58" i="3"/>
  <c r="G59" i="3"/>
  <c r="E60" i="3"/>
  <c r="I62" i="3"/>
  <c r="G63" i="3"/>
  <c r="E64" i="3"/>
  <c r="H68" i="3"/>
  <c r="D70" i="3"/>
  <c r="C70" i="3" s="1"/>
  <c r="H72" i="3"/>
  <c r="F73" i="3"/>
  <c r="D74" i="3"/>
  <c r="C49" i="2"/>
  <c r="C51" i="2"/>
  <c r="F47" i="2"/>
  <c r="C47" i="2" s="1"/>
  <c r="J49" i="2"/>
  <c r="H50" i="2"/>
  <c r="F51" i="2"/>
  <c r="I54" i="2"/>
  <c r="G55" i="2"/>
  <c r="C55" i="2" s="1"/>
  <c r="F56" i="2"/>
  <c r="E57" i="2"/>
  <c r="G61" i="2"/>
  <c r="E62" i="2"/>
  <c r="C62" i="2" s="1"/>
  <c r="I64" i="2"/>
  <c r="H70" i="2"/>
  <c r="G71" i="2"/>
  <c r="F72" i="2"/>
  <c r="C72" i="2" s="1"/>
  <c r="E73" i="2"/>
  <c r="F61" i="2"/>
  <c r="G47" i="2"/>
  <c r="E48" i="2"/>
  <c r="C48" i="2" s="1"/>
  <c r="I50" i="2"/>
  <c r="G51" i="2"/>
  <c r="F52" i="2"/>
  <c r="J54" i="2"/>
  <c r="H55" i="2"/>
  <c r="G56" i="2"/>
  <c r="F57" i="2"/>
  <c r="E58" i="2"/>
  <c r="J60" i="2"/>
  <c r="H61" i="2"/>
  <c r="C61" i="2" s="1"/>
  <c r="F62" i="2"/>
  <c r="J64" i="2"/>
  <c r="I70" i="2"/>
  <c r="H71" i="2"/>
  <c r="C71" i="2" s="1"/>
  <c r="G72" i="2"/>
  <c r="F73" i="2"/>
  <c r="E74" i="2"/>
  <c r="H47" i="2"/>
  <c r="F48" i="2"/>
  <c r="J50" i="2"/>
  <c r="H51" i="2"/>
  <c r="G52" i="2"/>
  <c r="I55" i="2"/>
  <c r="H56" i="2"/>
  <c r="G57" i="2"/>
  <c r="F58" i="2"/>
  <c r="E59" i="2"/>
  <c r="I61" i="2"/>
  <c r="G62" i="2"/>
  <c r="E63" i="2"/>
  <c r="C63" i="2" s="1"/>
  <c r="E67" i="2"/>
  <c r="C67" i="2" s="1"/>
  <c r="I71" i="2"/>
  <c r="H72" i="2"/>
  <c r="G73" i="2"/>
  <c r="F74" i="2"/>
  <c r="G48" i="2"/>
  <c r="E49" i="2"/>
  <c r="H52" i="2"/>
  <c r="D54" i="2"/>
  <c r="H57" i="2"/>
  <c r="G58" i="2"/>
  <c r="F59" i="2"/>
  <c r="J61" i="2"/>
  <c r="H62" i="2"/>
  <c r="F63" i="2"/>
  <c r="F67" i="2"/>
  <c r="J71" i="2"/>
  <c r="I72" i="2"/>
  <c r="H73" i="2"/>
  <c r="G74" i="2"/>
  <c r="H48" i="2"/>
  <c r="F49" i="2"/>
  <c r="I52" i="2"/>
  <c r="E54" i="2"/>
  <c r="I57" i="2"/>
  <c r="H58" i="2"/>
  <c r="G59" i="2"/>
  <c r="G63" i="2"/>
  <c r="E64" i="2"/>
  <c r="G67" i="2"/>
  <c r="J72" i="2"/>
  <c r="I73" i="2"/>
  <c r="H74" i="2"/>
  <c r="G49" i="2"/>
  <c r="E50" i="2"/>
  <c r="C50" i="2" s="1"/>
  <c r="F54" i="2"/>
  <c r="L55" i="2"/>
  <c r="H59" i="2"/>
  <c r="F60" i="2"/>
  <c r="C60" i="2" s="1"/>
  <c r="H63" i="2"/>
  <c r="F64" i="2"/>
  <c r="H67" i="2"/>
  <c r="E70" i="2"/>
  <c r="I74" i="2"/>
  <c r="C80" i="4" l="1"/>
  <c r="C77" i="4"/>
  <c r="C76" i="4"/>
  <c r="C69" i="4"/>
  <c r="C70" i="4"/>
  <c r="C79" i="4"/>
  <c r="C66" i="4"/>
  <c r="C56" i="3"/>
  <c r="C47" i="3"/>
  <c r="C72" i="3"/>
  <c r="C42" i="3"/>
  <c r="C48" i="3"/>
  <c r="C73" i="3"/>
  <c r="C59" i="3"/>
  <c r="C68" i="3"/>
  <c r="C74" i="3"/>
  <c r="C51" i="3"/>
  <c r="C43" i="3"/>
  <c r="C71" i="3"/>
  <c r="C60" i="3"/>
  <c r="C52" i="3"/>
  <c r="C44" i="3"/>
  <c r="C74" i="2"/>
  <c r="C73" i="2"/>
  <c r="C70" i="2"/>
  <c r="C54" i="2"/>
  <c r="C64" i="2"/>
  <c r="C52" i="2"/>
</calcChain>
</file>

<file path=xl/sharedStrings.xml><?xml version="1.0" encoding="utf-8"?>
<sst xmlns="http://schemas.openxmlformats.org/spreadsheetml/2006/main" count="668" uniqueCount="120">
  <si>
    <t>第７－１表　　不妊手術件数，年齢（５歳階級）・年次別</t>
    <rPh sb="7" eb="9">
      <t>フニン</t>
    </rPh>
    <rPh sb="9" eb="11">
      <t>シュジュツ</t>
    </rPh>
    <rPh sb="11" eb="13">
      <t>ケンスウ</t>
    </rPh>
    <phoneticPr fontId="4"/>
  </si>
  <si>
    <t>総　数</t>
  </si>
  <si>
    <r>
      <t>2</t>
    </r>
    <r>
      <rPr>
        <sz val="11"/>
        <color theme="1"/>
        <rFont val="游ゴシック"/>
        <family val="2"/>
        <charset val="128"/>
        <scheme val="minor"/>
      </rPr>
      <t>0歳未満</t>
    </r>
    <rPh sb="2" eb="3">
      <t>サイ</t>
    </rPh>
    <rPh sb="3" eb="5">
      <t>ミマン</t>
    </rPh>
    <phoneticPr fontId="4"/>
  </si>
  <si>
    <t>20～24</t>
  </si>
  <si>
    <t>25～29</t>
  </si>
  <si>
    <t>30～34</t>
  </si>
  <si>
    <t>35～39</t>
  </si>
  <si>
    <t>40～44</t>
  </si>
  <si>
    <r>
      <t>4</t>
    </r>
    <r>
      <rPr>
        <sz val="11"/>
        <color theme="1"/>
        <rFont val="游ゴシック"/>
        <family val="2"/>
        <charset val="128"/>
        <scheme val="minor"/>
      </rPr>
      <t>5</t>
    </r>
    <r>
      <rPr>
        <sz val="11"/>
        <color theme="1"/>
        <rFont val="游ゴシック"/>
        <family val="2"/>
        <charset val="128"/>
        <scheme val="minor"/>
      </rPr>
      <t>～</t>
    </r>
    <r>
      <rPr>
        <sz val="11"/>
        <color theme="1"/>
        <rFont val="游ゴシック"/>
        <family val="2"/>
        <charset val="128"/>
        <scheme val="minor"/>
      </rPr>
      <t>49</t>
    </r>
    <phoneticPr fontId="4"/>
  </si>
  <si>
    <r>
      <t>5</t>
    </r>
    <r>
      <rPr>
        <sz val="11"/>
        <color theme="1"/>
        <rFont val="游ゴシック"/>
        <family val="2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歳以上</t>
    </r>
    <phoneticPr fontId="4"/>
  </si>
  <si>
    <t>不　詳</t>
  </si>
  <si>
    <t>実</t>
  </si>
  <si>
    <t>数</t>
  </si>
  <si>
    <t>昭和30（1955）年</t>
    <phoneticPr fontId="4"/>
  </si>
  <si>
    <t>…</t>
    <phoneticPr fontId="4"/>
  </si>
  <si>
    <t>…</t>
  </si>
  <si>
    <t>　　35（1960）</t>
  </si>
  <si>
    <t>　　40（1965）</t>
  </si>
  <si>
    <t>　　45（1970）</t>
  </si>
  <si>
    <t>－</t>
  </si>
  <si>
    <t>　　50（1975）</t>
  </si>
  <si>
    <t>　　55（1980）</t>
  </si>
  <si>
    <t>　　60（1985）</t>
  </si>
  <si>
    <t>平成２（1990）</t>
  </si>
  <si>
    <t>　　３</t>
  </si>
  <si>
    <t>　　４</t>
  </si>
  <si>
    <t>　　５</t>
  </si>
  <si>
    <t>　　６</t>
  </si>
  <si>
    <t>　　７</t>
  </si>
  <si>
    <t>　　７（1995）</t>
  </si>
  <si>
    <t>　　12（2000）</t>
  </si>
  <si>
    <t>　　13（2001）</t>
  </si>
  <si>
    <t>　　14（2002）</t>
  </si>
  <si>
    <t>　　15（2003）</t>
  </si>
  <si>
    <t>　　16（2004）</t>
  </si>
  <si>
    <t>　　17（2005）</t>
  </si>
  <si>
    <t>　　18（2006）</t>
  </si>
  <si>
    <t>　　19（2007）</t>
  </si>
  <si>
    <t>　　20（2008）</t>
  </si>
  <si>
    <t>　　21（2009）</t>
  </si>
  <si>
    <t>　　22（2010）</t>
  </si>
  <si>
    <t>　　23（2011）</t>
  </si>
  <si>
    <t>　　24（2012）</t>
  </si>
  <si>
    <t>　　25（2013）</t>
  </si>
  <si>
    <t>　　26（2014）</t>
  </si>
  <si>
    <t>　　27（2015）</t>
  </si>
  <si>
    <t>－</t>
    <phoneticPr fontId="4"/>
  </si>
  <si>
    <t>　　28（2016）</t>
    <phoneticPr fontId="6"/>
  </si>
  <si>
    <t>　　29（2017）</t>
    <phoneticPr fontId="6"/>
  </si>
  <si>
    <t>－</t>
    <phoneticPr fontId="6"/>
  </si>
  <si>
    <t>　　30（2018）</t>
    <phoneticPr fontId="6"/>
  </si>
  <si>
    <t>令和元（2019）</t>
    <rPh sb="0" eb="2">
      <t>レイワ</t>
    </rPh>
    <rPh sb="2" eb="3">
      <t>ガン</t>
    </rPh>
    <phoneticPr fontId="6"/>
  </si>
  <si>
    <t>　　２（2020）</t>
    <phoneticPr fontId="6"/>
  </si>
  <si>
    <t>構　　成　　割　　合　（％）</t>
  </si>
  <si>
    <t>　　27（2015）</t>
    <phoneticPr fontId="6"/>
  </si>
  <si>
    <t>注　1)　表中の昭和45（1970）年～平成元（1989）年の年齢別内訳は女子数値のみ。（総数は男女計）</t>
    <rPh sb="5" eb="7">
      <t>ヒョウチュウ</t>
    </rPh>
    <rPh sb="8" eb="10">
      <t>ショウワ</t>
    </rPh>
    <rPh sb="18" eb="19">
      <t>ネン</t>
    </rPh>
    <rPh sb="20" eb="22">
      <t>ヘイセイ</t>
    </rPh>
    <rPh sb="22" eb="23">
      <t>モト</t>
    </rPh>
    <rPh sb="29" eb="30">
      <t>トシ</t>
    </rPh>
    <rPh sb="31" eb="33">
      <t>ネンレイ</t>
    </rPh>
    <rPh sb="33" eb="36">
      <t>ベツウチワケ</t>
    </rPh>
    <rPh sb="37" eb="39">
      <t>ジョシ</t>
    </rPh>
    <rPh sb="39" eb="41">
      <t>スウチ</t>
    </rPh>
    <rPh sb="45" eb="47">
      <t>ソウスウ</t>
    </rPh>
    <rPh sb="48" eb="50">
      <t>ダンジョ</t>
    </rPh>
    <rPh sb="50" eb="51">
      <t>ケイ</t>
    </rPh>
    <phoneticPr fontId="4"/>
  </si>
  <si>
    <t>資料「衛生行政報告例」(厚生労働省）平成14（2002）年度に「母体保護統計」から「衛生行政報告例」に変更され年度報となった。</t>
    <rPh sb="3" eb="5">
      <t>エイセイ</t>
    </rPh>
    <rPh sb="5" eb="7">
      <t>ギョウセイ</t>
    </rPh>
    <rPh sb="7" eb="10">
      <t>ホウコクレイ</t>
    </rPh>
    <rPh sb="12" eb="14">
      <t>コウセイ</t>
    </rPh>
    <rPh sb="14" eb="17">
      <t>ロウドウショウ</t>
    </rPh>
    <rPh sb="18" eb="20">
      <t>ヘイセイ</t>
    </rPh>
    <rPh sb="28" eb="30">
      <t>ネンド</t>
    </rPh>
    <rPh sb="32" eb="34">
      <t>ボタイ</t>
    </rPh>
    <rPh sb="34" eb="36">
      <t>ホゴ</t>
    </rPh>
    <rPh sb="36" eb="38">
      <t>トウケイ</t>
    </rPh>
    <rPh sb="42" eb="44">
      <t>エイセイ</t>
    </rPh>
    <rPh sb="44" eb="46">
      <t>ギョウセイ</t>
    </rPh>
    <rPh sb="46" eb="49">
      <t>ホウコクレイ</t>
    </rPh>
    <rPh sb="51" eb="53">
      <t>ヘンコウ</t>
    </rPh>
    <rPh sb="55" eb="57">
      <t>ネンド</t>
    </rPh>
    <rPh sb="57" eb="58">
      <t>ホウ</t>
    </rPh>
    <phoneticPr fontId="4"/>
  </si>
  <si>
    <t>第７－２表　　不妊手術件数，年齢（５歳階級）・性・事由別</t>
    <rPh sb="7" eb="9">
      <t>フニン</t>
    </rPh>
    <rPh sb="9" eb="11">
      <t>シュジュツ</t>
    </rPh>
    <rPh sb="11" eb="13">
      <t>ケンスウ</t>
    </rPh>
    <rPh sb="23" eb="24">
      <t>セイ</t>
    </rPh>
    <rPh sb="25" eb="27">
      <t>ジユウ</t>
    </rPh>
    <phoneticPr fontId="4"/>
  </si>
  <si>
    <t>令和２（2020）年度</t>
    <rPh sb="0" eb="2">
      <t>レイワ</t>
    </rPh>
    <rPh sb="9" eb="10">
      <t>ネン</t>
    </rPh>
    <rPh sb="10" eb="11">
      <t>ド</t>
    </rPh>
    <phoneticPr fontId="4"/>
  </si>
  <si>
    <t>総 数</t>
    <rPh sb="0" eb="3">
      <t>ソウスウ</t>
    </rPh>
    <phoneticPr fontId="4"/>
  </si>
  <si>
    <t>総　　数</t>
    <rPh sb="0" eb="4">
      <t>ソウスウ</t>
    </rPh>
    <phoneticPr fontId="4"/>
  </si>
  <si>
    <t>　母体の生命危険</t>
    <rPh sb="1" eb="3">
      <t>ボタイ</t>
    </rPh>
    <rPh sb="4" eb="6">
      <t>セイメイ</t>
    </rPh>
    <rPh sb="6" eb="8">
      <t>キケン</t>
    </rPh>
    <phoneticPr fontId="4"/>
  </si>
  <si>
    <t>　母体の健康低下</t>
    <rPh sb="1" eb="3">
      <t>ボタイ</t>
    </rPh>
    <rPh sb="4" eb="6">
      <t>ケンコウ</t>
    </rPh>
    <rPh sb="6" eb="8">
      <t>テイカ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</si>
  <si>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</si>
  <si>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</si>
  <si>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資料「衛生行政報告例」(厚生労働省）</t>
    <phoneticPr fontId="4"/>
  </si>
  <si>
    <t>第７－３表　　人工妊娠中絶件数，年齢（５歳階級）・年次別</t>
    <rPh sb="7" eb="9">
      <t>ジンコウ</t>
    </rPh>
    <rPh sb="9" eb="11">
      <t>ニンシン</t>
    </rPh>
    <rPh sb="11" eb="13">
      <t>チュウゼツ</t>
    </rPh>
    <rPh sb="13" eb="15">
      <t>ケンスウ</t>
    </rPh>
    <phoneticPr fontId="4"/>
  </si>
  <si>
    <t>昭和35（1960）年</t>
    <rPh sb="0" eb="2">
      <t>ショウワ</t>
    </rPh>
    <rPh sb="10" eb="11">
      <t>ネン</t>
    </rPh>
    <phoneticPr fontId="6"/>
  </si>
  <si>
    <t>　　５（1993）</t>
  </si>
  <si>
    <t>　　６（1994）</t>
  </si>
  <si>
    <t>　　８（1996）</t>
  </si>
  <si>
    <t>　　９（1997）</t>
  </si>
  <si>
    <t>　　10（1998）</t>
  </si>
  <si>
    <t>　　11（1999）</t>
  </si>
  <si>
    <t>令和元（2019）</t>
    <phoneticPr fontId="6"/>
  </si>
  <si>
    <t>第７－４表　　人工妊娠中絶数，保健所別　</t>
    <rPh sb="7" eb="9">
      <t>ジンコウ</t>
    </rPh>
    <rPh sb="9" eb="11">
      <t>ニンシン</t>
    </rPh>
    <rPh sb="11" eb="13">
      <t>チュウゼツ</t>
    </rPh>
    <rPh sb="13" eb="14">
      <t>スウ</t>
    </rPh>
    <rPh sb="15" eb="18">
      <t>ホケンジョ</t>
    </rPh>
    <phoneticPr fontId="4"/>
  </si>
  <si>
    <t>令和２（2020）年度</t>
    <rPh sb="0" eb="2">
      <t>レイワ</t>
    </rPh>
    <rPh sb="9" eb="11">
      <t>ネンド</t>
    </rPh>
    <phoneticPr fontId="4"/>
  </si>
  <si>
    <t>総　数</t>
    <rPh sb="0" eb="3">
      <t>ソウスウ</t>
    </rPh>
    <phoneticPr fontId="4"/>
  </si>
  <si>
    <t>全　　　国</t>
    <rPh sb="0" eb="5">
      <t>ゼンコク</t>
    </rPh>
    <phoneticPr fontId="4"/>
  </si>
  <si>
    <t>岡山市保健所</t>
    <rPh sb="0" eb="3">
      <t>オカヤマシ</t>
    </rPh>
    <phoneticPr fontId="4"/>
  </si>
  <si>
    <t>倉敷市保健所</t>
    <rPh sb="0" eb="2">
      <t>クラシキ</t>
    </rPh>
    <rPh sb="2" eb="3">
      <t>シ</t>
    </rPh>
    <rPh sb="3" eb="6">
      <t>ホケンジョ</t>
    </rPh>
    <phoneticPr fontId="4"/>
  </si>
  <si>
    <t>備前保健所</t>
    <rPh sb="0" eb="2">
      <t>ビゼン</t>
    </rPh>
    <rPh sb="2" eb="5">
      <t>ホケンショ</t>
    </rPh>
    <phoneticPr fontId="4"/>
  </si>
  <si>
    <t>備中保健所</t>
    <rPh sb="0" eb="2">
      <t>ビッチュウ</t>
    </rPh>
    <rPh sb="2" eb="5">
      <t>ホケンショ</t>
    </rPh>
    <phoneticPr fontId="4"/>
  </si>
  <si>
    <t>備北保健所</t>
    <rPh sb="0" eb="2">
      <t>ビホク</t>
    </rPh>
    <rPh sb="2" eb="5">
      <t>ホケンショ</t>
    </rPh>
    <phoneticPr fontId="4"/>
  </si>
  <si>
    <t>真庭保健所</t>
    <rPh sb="0" eb="2">
      <t>マニワ</t>
    </rPh>
    <rPh sb="2" eb="5">
      <t>ホケンジョ</t>
    </rPh>
    <phoneticPr fontId="4"/>
  </si>
  <si>
    <t>美作保健所</t>
    <rPh sb="0" eb="2">
      <t>ミマサカ</t>
    </rPh>
    <rPh sb="2" eb="5">
      <t>ホケンショ</t>
    </rPh>
    <phoneticPr fontId="4"/>
  </si>
  <si>
    <t>県　　　外</t>
    <rPh sb="0" eb="1">
      <t>ケン</t>
    </rPh>
    <rPh sb="4" eb="5">
      <t>ガイ</t>
    </rPh>
    <phoneticPr fontId="4"/>
  </si>
  <si>
    <t>資料　「岡山県の母子保健」</t>
    <rPh sb="4" eb="7">
      <t>オカヤマケン</t>
    </rPh>
    <rPh sb="8" eb="10">
      <t>ボシ</t>
    </rPh>
    <rPh sb="10" eb="12">
      <t>ホケン</t>
    </rPh>
    <phoneticPr fontId="4"/>
  </si>
  <si>
    <t>第７－５表　　人工妊娠中絶件数，妊娠週数・年次別</t>
    <rPh sb="7" eb="9">
      <t>ジンコウ</t>
    </rPh>
    <rPh sb="9" eb="11">
      <t>ニンシン</t>
    </rPh>
    <rPh sb="11" eb="13">
      <t>チュウゼツ</t>
    </rPh>
    <rPh sb="13" eb="15">
      <t>ケンスウ</t>
    </rPh>
    <rPh sb="16" eb="19">
      <t>ニンシンシュウ</t>
    </rPh>
    <rPh sb="19" eb="20">
      <t>スウ</t>
    </rPh>
    <rPh sb="21" eb="23">
      <t>ネンジ</t>
    </rPh>
    <phoneticPr fontId="4"/>
  </si>
  <si>
    <t>満7週以前</t>
    <rPh sb="0" eb="1">
      <t>マン</t>
    </rPh>
    <rPh sb="2" eb="3">
      <t>シュウ</t>
    </rPh>
    <rPh sb="3" eb="5">
      <t>イゼン</t>
    </rPh>
    <phoneticPr fontId="4"/>
  </si>
  <si>
    <r>
      <t>満8週～　　満</t>
    </r>
    <r>
      <rPr>
        <sz val="11"/>
        <color theme="1"/>
        <rFont val="游ゴシック"/>
        <family val="2"/>
        <charset val="128"/>
        <scheme val="minor"/>
      </rPr>
      <t>11週</t>
    </r>
    <rPh sb="0" eb="1">
      <t>マン</t>
    </rPh>
    <rPh sb="2" eb="3">
      <t>シュウ</t>
    </rPh>
    <rPh sb="6" eb="7">
      <t>マン</t>
    </rPh>
    <rPh sb="9" eb="10">
      <t>シュウ</t>
    </rPh>
    <phoneticPr fontId="4"/>
  </si>
  <si>
    <r>
      <t>満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1"/>
        <color theme="1"/>
        <rFont val="游ゴシック"/>
        <family val="2"/>
        <charset val="128"/>
        <scheme val="minor"/>
      </rPr>
      <t>週～　　満</t>
    </r>
    <r>
      <rPr>
        <sz val="11"/>
        <color theme="1"/>
        <rFont val="游ゴシック"/>
        <family val="2"/>
        <charset val="128"/>
        <scheme val="minor"/>
      </rPr>
      <t>15週</t>
    </r>
    <rPh sb="0" eb="1">
      <t>マン</t>
    </rPh>
    <rPh sb="3" eb="4">
      <t>シュウ</t>
    </rPh>
    <rPh sb="7" eb="8">
      <t>マン</t>
    </rPh>
    <rPh sb="10" eb="11">
      <t>シュウ</t>
    </rPh>
    <phoneticPr fontId="4"/>
  </si>
  <si>
    <r>
      <t>満</t>
    </r>
    <r>
      <rPr>
        <sz val="11"/>
        <color theme="1"/>
        <rFont val="游ゴシック"/>
        <family val="2"/>
        <charset val="128"/>
        <scheme val="minor"/>
      </rPr>
      <t>16</t>
    </r>
    <r>
      <rPr>
        <sz val="11"/>
        <color theme="1"/>
        <rFont val="游ゴシック"/>
        <family val="2"/>
        <charset val="128"/>
        <scheme val="minor"/>
      </rPr>
      <t>週～　　満</t>
    </r>
    <r>
      <rPr>
        <sz val="11"/>
        <color theme="1"/>
        <rFont val="游ゴシック"/>
        <family val="2"/>
        <charset val="128"/>
        <scheme val="minor"/>
      </rPr>
      <t>19週</t>
    </r>
    <rPh sb="0" eb="1">
      <t>マン</t>
    </rPh>
    <rPh sb="3" eb="4">
      <t>シュウ</t>
    </rPh>
    <rPh sb="7" eb="8">
      <t>マン</t>
    </rPh>
    <rPh sb="10" eb="11">
      <t>シュウ</t>
    </rPh>
    <phoneticPr fontId="4"/>
  </si>
  <si>
    <t>満20週・　　満21週</t>
  </si>
  <si>
    <r>
      <t>満2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週・　　満2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週</t>
    </r>
    <phoneticPr fontId="4"/>
  </si>
  <si>
    <t>（第7月）</t>
    <rPh sb="1" eb="2">
      <t>ダイ</t>
    </rPh>
    <phoneticPr fontId="4"/>
  </si>
  <si>
    <t>不　詳</t>
    <rPh sb="0" eb="3">
      <t>フショウ</t>
    </rPh>
    <phoneticPr fontId="4"/>
  </si>
  <si>
    <r>
      <t>(第2月以内</t>
    </r>
    <r>
      <rPr>
        <sz val="11"/>
        <color theme="1"/>
        <rFont val="游ゴシック"/>
        <family val="2"/>
        <charset val="128"/>
        <scheme val="minor"/>
      </rPr>
      <t>)</t>
    </r>
    <rPh sb="1" eb="2">
      <t>ダイ</t>
    </rPh>
    <rPh sb="3" eb="4">
      <t>ツキ</t>
    </rPh>
    <rPh sb="4" eb="6">
      <t>イナイ</t>
    </rPh>
    <phoneticPr fontId="4"/>
  </si>
  <si>
    <t>（第3月）</t>
    <rPh sb="1" eb="2">
      <t>ダイ</t>
    </rPh>
    <phoneticPr fontId="4"/>
  </si>
  <si>
    <t>（第4月）</t>
    <rPh sb="1" eb="2">
      <t>ダイ</t>
    </rPh>
    <phoneticPr fontId="4"/>
  </si>
  <si>
    <t>（第5月）</t>
    <rPh sb="1" eb="2">
      <t>ダイ</t>
    </rPh>
    <phoneticPr fontId="4"/>
  </si>
  <si>
    <t>（第6月）</t>
    <rPh sb="1" eb="2">
      <t>ダイ</t>
    </rPh>
    <phoneticPr fontId="4"/>
  </si>
  <si>
    <t>　　　　　実</t>
    <phoneticPr fontId="4"/>
  </si>
  <si>
    <t>　　　　　数</t>
    <phoneticPr fontId="4"/>
  </si>
  <si>
    <t>昭和35（1960）年</t>
    <rPh sb="0" eb="1">
      <t>ショウワ</t>
    </rPh>
    <rPh sb="9" eb="10">
      <t>ネン</t>
    </rPh>
    <phoneticPr fontId="6"/>
  </si>
  <si>
    <t>・</t>
    <phoneticPr fontId="4"/>
  </si>
  <si>
    <t>平成２（1990）</t>
    <rPh sb="0" eb="2">
      <t>ヘイセイ</t>
    </rPh>
    <phoneticPr fontId="4"/>
  </si>
  <si>
    <t>・</t>
  </si>
  <si>
    <t>　　２（2020）</t>
    <rPh sb="1" eb="2">
      <t>ガン</t>
    </rPh>
    <phoneticPr fontId="6"/>
  </si>
  <si>
    <t>・</t>
    <phoneticPr fontId="6"/>
  </si>
  <si>
    <t>構　　　　成　　　　割　　　　合　　（％）</t>
    <rPh sb="0" eb="1">
      <t>カマエ</t>
    </rPh>
    <rPh sb="5" eb="6">
      <t>シゲル</t>
    </rPh>
    <rPh sb="10" eb="11">
      <t>ワリ</t>
    </rPh>
    <rPh sb="15" eb="16">
      <t>ア</t>
    </rPh>
    <phoneticPr fontId="6"/>
  </si>
  <si>
    <t>　　７（1995）</t>
    <phoneticPr fontId="4"/>
  </si>
  <si>
    <t>注　1)　昭和51（1976）年までは「妊娠第8月未満」、昭和53（1978）年までは「妊娠第7月未満」、平成2（1990）年までは「妊娠満23週以前」</t>
    <rPh sb="5" eb="7">
      <t>ショウワ</t>
    </rPh>
    <rPh sb="15" eb="16">
      <t>ネン</t>
    </rPh>
    <rPh sb="20" eb="22">
      <t>ニンシン</t>
    </rPh>
    <rPh sb="22" eb="23">
      <t>ダイ</t>
    </rPh>
    <rPh sb="24" eb="25">
      <t>ツキ</t>
    </rPh>
    <rPh sb="25" eb="27">
      <t>ミマン</t>
    </rPh>
    <rPh sb="29" eb="31">
      <t>ショウワ</t>
    </rPh>
    <rPh sb="39" eb="40">
      <t>ネン</t>
    </rPh>
    <rPh sb="53" eb="55">
      <t>ヘイセイ</t>
    </rPh>
    <rPh sb="62" eb="63">
      <t>ネン</t>
    </rPh>
    <rPh sb="67" eb="69">
      <t>ニンシン</t>
    </rPh>
    <rPh sb="69" eb="70">
      <t>マン</t>
    </rPh>
    <rPh sb="72" eb="73">
      <t>シュウ</t>
    </rPh>
    <rPh sb="73" eb="75">
      <t>イゼン</t>
    </rPh>
    <phoneticPr fontId="4"/>
  </si>
  <si>
    <t>　　　　であった。</t>
    <phoneticPr fontId="4"/>
  </si>
  <si>
    <t>　　　　平成3（1991）年以降は「妊娠満22週未満」とされている。</t>
    <rPh sb="4" eb="6">
      <t>ヘイセイ</t>
    </rPh>
    <rPh sb="13" eb="16">
      <t>ネンイコウ</t>
    </rPh>
    <rPh sb="18" eb="20">
      <t>ニンシン</t>
    </rPh>
    <rPh sb="20" eb="21">
      <t>マン</t>
    </rPh>
    <rPh sb="23" eb="24">
      <t>シュウ</t>
    </rPh>
    <rPh sb="24" eb="26">
      <t>ミマン</t>
    </rPh>
    <phoneticPr fontId="4"/>
  </si>
  <si>
    <r>
      <t>2</t>
    </r>
    <r>
      <rPr>
        <sz val="11"/>
        <color theme="1"/>
        <rFont val="ＭＳ 明朝"/>
        <family val="1"/>
        <charset val="128"/>
      </rPr>
      <t>0歳未満</t>
    </r>
    <rPh sb="2" eb="3">
      <t>サイ</t>
    </rPh>
    <rPh sb="3" eb="5">
      <t>ミマン</t>
    </rPh>
    <phoneticPr fontId="4"/>
  </si>
  <si>
    <r>
      <t>4</t>
    </r>
    <r>
      <rPr>
        <sz val="11"/>
        <color theme="1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～</t>
    </r>
    <r>
      <rPr>
        <sz val="11"/>
        <color theme="1"/>
        <rFont val="ＭＳ 明朝"/>
        <family val="1"/>
        <charset val="128"/>
      </rPr>
      <t>49</t>
    </r>
    <phoneticPr fontId="4"/>
  </si>
  <si>
    <r>
      <t>5</t>
    </r>
    <r>
      <rPr>
        <sz val="11"/>
        <color theme="1"/>
        <rFont val="ＭＳ 明朝"/>
        <family val="1"/>
        <charset val="128"/>
      </rPr>
      <t>0</t>
    </r>
    <r>
      <rPr>
        <sz val="12"/>
        <rFont val="ＭＳ 明朝"/>
        <family val="1"/>
        <charset val="128"/>
      </rPr>
      <t>歳以上</t>
    </r>
    <phoneticPr fontId="4"/>
  </si>
  <si>
    <r>
      <t>資料「衛生行政報告例」(厚生労働省）平成14（</t>
    </r>
    <r>
      <rPr>
        <sz val="11"/>
        <color theme="1"/>
        <rFont val="ＭＳ 明朝"/>
        <family val="1"/>
        <charset val="128"/>
      </rPr>
      <t>2002）</t>
    </r>
    <r>
      <rPr>
        <sz val="12"/>
        <rFont val="ＭＳ 明朝"/>
        <family val="1"/>
        <charset val="128"/>
      </rPr>
      <t>年度に「母体保護統計」から「衛生行政報告例」に変更され年度報となった。</t>
    </r>
    <rPh sb="3" eb="5">
      <t>エイセイ</t>
    </rPh>
    <rPh sb="5" eb="7">
      <t>ギョウセイ</t>
    </rPh>
    <rPh sb="7" eb="10">
      <t>ホウコクレイ</t>
    </rPh>
    <rPh sb="12" eb="14">
      <t>コウセイ</t>
    </rPh>
    <rPh sb="14" eb="17">
      <t>ロウドウショウ</t>
    </rPh>
    <rPh sb="18" eb="20">
      <t>ヘイセイ</t>
    </rPh>
    <rPh sb="28" eb="30">
      <t>ネンド</t>
    </rPh>
    <rPh sb="32" eb="34">
      <t>ボタイ</t>
    </rPh>
    <rPh sb="34" eb="36">
      <t>ホゴ</t>
    </rPh>
    <rPh sb="36" eb="38">
      <t>トウケイ</t>
    </rPh>
    <rPh sb="42" eb="44">
      <t>エイセイ</t>
    </rPh>
    <rPh sb="44" eb="46">
      <t>ギョウセイ</t>
    </rPh>
    <rPh sb="46" eb="49">
      <t>ホウコクレイ</t>
    </rPh>
    <rPh sb="51" eb="53">
      <t>ヘンコウ</t>
    </rPh>
    <rPh sb="55" eb="57">
      <t>ネンド</t>
    </rPh>
    <rPh sb="57" eb="58">
      <t>ホウ</t>
    </rPh>
    <phoneticPr fontId="4"/>
  </si>
  <si>
    <r>
      <t xml:space="preserve">岡 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山</t>
    </r>
    <r>
      <rPr>
        <sz val="11"/>
        <color theme="1"/>
        <rFont val="ＭＳ 明朝"/>
        <family val="1"/>
        <charset val="128"/>
      </rPr>
      <t xml:space="preserve">  </t>
    </r>
    <r>
      <rPr>
        <sz val="12"/>
        <rFont val="ＭＳ 明朝"/>
        <family val="1"/>
        <charset val="128"/>
      </rPr>
      <t>県</t>
    </r>
    <rPh sb="0" eb="7">
      <t>オカヤマケン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</si>
</sst>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;\-#;&quot;－&quot;"/>
    <numFmt numFmtId="178" formatCode="#,##0.0;\-#,##0.0"/>
    <numFmt numFmtId="179" formatCode="#,##0_);[Red]\(#,##0\)"/>
    <numFmt numFmtId="180" formatCode="#,##0_ ;[Red]\-#,##0\ "/>
    <numFmt numFmtId="181" formatCode="0_);[Red]\(0\)"/>
    <numFmt numFmtId="182" formatCode="#,##0.0_ "/>
    <numFmt numFmtId="183" formatCode="#,##0.0_);[Red]\(#,##0.0\)"/>
    <numFmt numFmtId="184" formatCode="0.0_);[Red]\(0.0\)"/>
  </numFmts>
  <fonts count="10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Osaka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</cellStyleXfs>
  <cellXfs count="214">
    <xf numFmtId="0" fontId="0" fillId="0" borderId="0" xfId="0">
      <alignment vertical="center"/>
    </xf>
    <xf numFmtId="0" fontId="2" fillId="0" borderId="0" xfId="1" applyFont="1" applyFill="1" applyAlignment="1" applyProtection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 applyProtection="1">
      <alignment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6" xfId="1" applyFont="1" applyFill="1" applyBorder="1" applyAlignment="1" applyProtection="1">
      <alignment vertical="center"/>
    </xf>
    <xf numFmtId="37" fontId="1" fillId="0" borderId="7" xfId="1" applyNumberFormat="1" applyFont="1" applyFill="1" applyBorder="1" applyAlignment="1" applyProtection="1">
      <alignment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6" fontId="1" fillId="0" borderId="7" xfId="1" applyNumberFormat="1" applyFont="1" applyFill="1" applyBorder="1" applyAlignment="1" applyProtection="1">
      <alignment horizontal="right" vertical="center"/>
    </xf>
    <xf numFmtId="176" fontId="1" fillId="0" borderId="9" xfId="1" applyNumberFormat="1" applyFont="1" applyFill="1" applyBorder="1" applyAlignment="1" applyProtection="1">
      <alignment horizontal="right" vertical="center"/>
    </xf>
    <xf numFmtId="37" fontId="1" fillId="0" borderId="8" xfId="1" applyNumberFormat="1" applyFont="1" applyFill="1" applyBorder="1" applyAlignment="1" applyProtection="1">
      <alignment horizontal="right" vertical="center"/>
    </xf>
    <xf numFmtId="37" fontId="1" fillId="0" borderId="10" xfId="1" applyNumberFormat="1" applyFont="1" applyFill="1" applyBorder="1" applyAlignment="1" applyProtection="1">
      <alignment horizontal="right" vertical="center"/>
    </xf>
    <xf numFmtId="37" fontId="1" fillId="0" borderId="9" xfId="1" applyNumberFormat="1" applyFont="1" applyFill="1" applyBorder="1" applyAlignment="1" applyProtection="1">
      <alignment horizontal="right" vertical="center"/>
    </xf>
    <xf numFmtId="0" fontId="1" fillId="0" borderId="5" xfId="1" applyFill="1" applyBorder="1" applyAlignment="1" applyProtection="1">
      <alignment vertical="center"/>
    </xf>
    <xf numFmtId="0" fontId="1" fillId="0" borderId="5" xfId="1" quotePrefix="1" applyFont="1" applyFill="1" applyBorder="1" applyAlignment="1" applyProtection="1">
      <alignment vertical="center"/>
    </xf>
    <xf numFmtId="37" fontId="1" fillId="0" borderId="11" xfId="1" applyNumberFormat="1" applyFont="1" applyFill="1" applyBorder="1" applyAlignment="1" applyProtection="1">
      <alignment vertical="center"/>
    </xf>
    <xf numFmtId="177" fontId="1" fillId="0" borderId="10" xfId="1" applyNumberFormat="1" applyFont="1" applyFill="1" applyBorder="1" applyAlignment="1" applyProtection="1">
      <alignment horizontal="right" vertical="center"/>
    </xf>
    <xf numFmtId="177" fontId="1" fillId="0" borderId="10" xfId="1" applyNumberFormat="1" applyFill="1" applyBorder="1" applyAlignment="1" applyProtection="1">
      <alignment horizontal="right" vertical="center"/>
    </xf>
    <xf numFmtId="177" fontId="1" fillId="0" borderId="9" xfId="1" applyNumberFormat="1" applyFill="1" applyBorder="1" applyAlignment="1" applyProtection="1">
      <alignment horizontal="right" vertical="center"/>
    </xf>
    <xf numFmtId="37" fontId="1" fillId="0" borderId="8" xfId="1" applyNumberFormat="1" applyFill="1" applyBorder="1" applyAlignment="1" applyProtection="1">
      <alignment horizontal="right" vertical="center"/>
    </xf>
    <xf numFmtId="177" fontId="1" fillId="0" borderId="11" xfId="1" applyNumberFormat="1" applyFill="1" applyBorder="1" applyAlignment="1" applyProtection="1">
      <alignment horizontal="right" vertical="center"/>
    </xf>
    <xf numFmtId="177" fontId="1" fillId="0" borderId="8" xfId="1" applyNumberFormat="1" applyFill="1" applyBorder="1" applyAlignment="1" applyProtection="1">
      <alignment horizontal="right" vertical="center"/>
    </xf>
    <xf numFmtId="0" fontId="5" fillId="0" borderId="5" xfId="1" quotePrefix="1" applyFont="1" applyFill="1" applyBorder="1" applyAlignment="1" applyProtection="1">
      <alignment vertical="center"/>
    </xf>
    <xf numFmtId="37" fontId="5" fillId="0" borderId="7" xfId="1" applyNumberFormat="1" applyFont="1" applyFill="1" applyBorder="1" applyAlignment="1" applyProtection="1">
      <alignment vertical="center"/>
    </xf>
    <xf numFmtId="177" fontId="5" fillId="0" borderId="8" xfId="1" applyNumberFormat="1" applyFont="1" applyFill="1" applyBorder="1" applyAlignment="1" applyProtection="1">
      <alignment horizontal="right" vertical="center"/>
    </xf>
    <xf numFmtId="177" fontId="5" fillId="0" borderId="10" xfId="1" applyNumberFormat="1" applyFont="1" applyFill="1" applyBorder="1" applyAlignment="1" applyProtection="1">
      <alignment horizontal="right" vertical="center"/>
    </xf>
    <xf numFmtId="177" fontId="5" fillId="0" borderId="11" xfId="1" applyNumberFormat="1" applyFont="1" applyFill="1" applyBorder="1" applyAlignment="1" applyProtection="1">
      <alignment horizontal="right" vertical="center"/>
    </xf>
    <xf numFmtId="177" fontId="5" fillId="0" borderId="9" xfId="1" applyNumberFormat="1" applyFont="1" applyFill="1" applyBorder="1" applyAlignment="1" applyProtection="1">
      <alignment horizontal="right" vertical="center"/>
    </xf>
    <xf numFmtId="37" fontId="5" fillId="0" borderId="12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177" fontId="5" fillId="0" borderId="7" xfId="1" applyNumberFormat="1" applyFont="1" applyFill="1" applyBorder="1" applyAlignment="1" applyProtection="1">
      <alignment horizontal="right" vertical="center"/>
    </xf>
    <xf numFmtId="177" fontId="5" fillId="0" borderId="6" xfId="1" applyNumberFormat="1" applyFont="1" applyFill="1" applyBorder="1" applyAlignment="1" applyProtection="1">
      <alignment horizontal="right" vertical="center"/>
    </xf>
    <xf numFmtId="177" fontId="5" fillId="0" borderId="13" xfId="1" applyNumberFormat="1" applyFont="1" applyFill="1" applyBorder="1" applyAlignment="1" applyProtection="1">
      <alignment horizontal="right" vertical="center"/>
    </xf>
    <xf numFmtId="177" fontId="5" fillId="0" borderId="1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178" fontId="1" fillId="0" borderId="7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vertical="center"/>
    </xf>
    <xf numFmtId="178" fontId="1" fillId="0" borderId="7" xfId="1" applyNumberFormat="1" applyFont="1" applyFill="1" applyBorder="1" applyAlignment="1" applyProtection="1">
      <alignment horizontal="right" vertical="center"/>
    </xf>
    <xf numFmtId="37" fontId="1" fillId="0" borderId="13" xfId="1" applyNumberFormat="1" applyFont="1" applyFill="1" applyBorder="1" applyAlignment="1" applyProtection="1">
      <alignment horizontal="right" vertical="center"/>
    </xf>
    <xf numFmtId="178" fontId="1" fillId="0" borderId="9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horizontal="right" vertical="center"/>
    </xf>
    <xf numFmtId="178" fontId="1" fillId="0" borderId="9" xfId="1" applyNumberFormat="1" applyFont="1" applyFill="1" applyBorder="1" applyAlignment="1" applyProtection="1">
      <alignment horizontal="right" vertical="center"/>
    </xf>
    <xf numFmtId="178" fontId="1" fillId="0" borderId="12" xfId="1" applyNumberFormat="1" applyFont="1" applyFill="1" applyBorder="1" applyAlignment="1" applyProtection="1">
      <alignment vertical="center"/>
    </xf>
    <xf numFmtId="178" fontId="1" fillId="0" borderId="0" xfId="1" applyNumberFormat="1" applyFont="1" applyFill="1" applyBorder="1" applyAlignment="1" applyProtection="1">
      <alignment vertical="center"/>
    </xf>
    <xf numFmtId="0" fontId="1" fillId="0" borderId="14" xfId="1" quotePrefix="1" applyFont="1" applyFill="1" applyBorder="1" applyAlignment="1" applyProtection="1">
      <alignment vertical="center"/>
    </xf>
    <xf numFmtId="178" fontId="1" fillId="0" borderId="0" xfId="1" applyNumberFormat="1" applyFont="1" applyFill="1" applyAlignment="1">
      <alignment vertical="center"/>
    </xf>
    <xf numFmtId="0" fontId="1" fillId="0" borderId="15" xfId="1" quotePrefix="1" applyFont="1" applyFill="1" applyBorder="1" applyAlignment="1" applyProtection="1">
      <alignment vertical="center"/>
    </xf>
    <xf numFmtId="178" fontId="1" fillId="0" borderId="16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horizontal="right" vertical="center"/>
    </xf>
    <xf numFmtId="178" fontId="1" fillId="0" borderId="18" xfId="1" applyNumberFormat="1" applyFont="1" applyFill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2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>
      <alignment horizontal="left" vertical="center"/>
    </xf>
    <xf numFmtId="178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Fill="1" applyAlignment="1" applyProtection="1">
      <alignment horizontal="left" vertical="center"/>
    </xf>
    <xf numFmtId="0" fontId="1" fillId="0" borderId="0" xfId="1" applyFill="1" applyAlignment="1">
      <alignment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23" xfId="1" applyFont="1" applyFill="1" applyBorder="1" applyAlignment="1" applyProtection="1">
      <alignment horizontal="center"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0" borderId="25" xfId="1" applyFont="1" applyFill="1" applyBorder="1" applyAlignment="1" applyProtection="1">
      <alignment horizontal="center" vertical="center"/>
    </xf>
    <xf numFmtId="177" fontId="1" fillId="0" borderId="12" xfId="1" applyNumberFormat="1" applyFont="1" applyFill="1" applyBorder="1" applyAlignment="1">
      <alignment vertical="center"/>
    </xf>
    <xf numFmtId="177" fontId="1" fillId="0" borderId="8" xfId="1" applyNumberFormat="1" applyFont="1" applyFill="1" applyBorder="1" applyAlignment="1">
      <alignment horizontal="right" vertical="center"/>
    </xf>
    <xf numFmtId="177" fontId="1" fillId="0" borderId="10" xfId="1" applyNumberFormat="1" applyFont="1" applyFill="1" applyBorder="1" applyAlignment="1">
      <alignment horizontal="right" vertical="center"/>
    </xf>
    <xf numFmtId="177" fontId="1" fillId="0" borderId="9" xfId="1" applyNumberFormat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vertical="center"/>
    </xf>
    <xf numFmtId="177" fontId="1" fillId="0" borderId="8" xfId="1" applyNumberFormat="1" applyFont="1" applyFill="1" applyBorder="1" applyAlignment="1" applyProtection="1">
      <alignment horizontal="right" vertical="center"/>
    </xf>
    <xf numFmtId="177" fontId="1" fillId="0" borderId="9" xfId="1" applyNumberFormat="1" applyFont="1" applyFill="1" applyBorder="1" applyAlignment="1" applyProtection="1">
      <alignment horizontal="right" vertical="center"/>
    </xf>
    <xf numFmtId="177" fontId="1" fillId="0" borderId="8" xfId="1" applyNumberFormat="1" applyFont="1" applyFill="1" applyBorder="1" applyAlignment="1">
      <alignment vertical="center"/>
    </xf>
    <xf numFmtId="177" fontId="1" fillId="0" borderId="10" xfId="1" applyNumberFormat="1" applyFont="1" applyFill="1" applyBorder="1" applyAlignment="1">
      <alignment vertical="center"/>
    </xf>
    <xf numFmtId="177" fontId="1" fillId="0" borderId="9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horizontal="right" vertical="center"/>
    </xf>
    <xf numFmtId="177" fontId="1" fillId="0" borderId="13" xfId="1" applyNumberFormat="1" applyFont="1" applyFill="1" applyBorder="1" applyAlignment="1" applyProtection="1">
      <alignment horizontal="right" vertical="center"/>
    </xf>
    <xf numFmtId="177" fontId="1" fillId="0" borderId="10" xfId="1" applyNumberFormat="1" applyFill="1" applyBorder="1" applyAlignment="1">
      <alignment horizontal="right" vertical="center"/>
    </xf>
    <xf numFmtId="177" fontId="1" fillId="0" borderId="9" xfId="1" applyNumberFormat="1" applyFill="1" applyBorder="1" applyAlignment="1">
      <alignment horizontal="right" vertical="center"/>
    </xf>
    <xf numFmtId="177" fontId="1" fillId="0" borderId="13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11" xfId="1" applyNumberFormat="1" applyFont="1" applyFill="1" applyBorder="1" applyAlignment="1" applyProtection="1">
      <alignment horizontal="right" vertical="center"/>
    </xf>
    <xf numFmtId="0" fontId="1" fillId="0" borderId="26" xfId="1" applyFont="1" applyFill="1" applyBorder="1" applyAlignment="1">
      <alignment vertical="center"/>
    </xf>
    <xf numFmtId="0" fontId="1" fillId="0" borderId="21" xfId="1" applyFont="1" applyFill="1" applyBorder="1" applyAlignment="1">
      <alignment vertical="center"/>
    </xf>
    <xf numFmtId="177" fontId="1" fillId="0" borderId="16" xfId="1" applyNumberFormat="1" applyFont="1" applyFill="1" applyBorder="1" applyAlignment="1">
      <alignment horizontal="right" vertical="center"/>
    </xf>
    <xf numFmtId="177" fontId="1" fillId="0" borderId="17" xfId="1" applyNumberFormat="1" applyFont="1" applyFill="1" applyBorder="1" applyAlignment="1" applyProtection="1">
      <alignment horizontal="right" vertical="center"/>
    </xf>
    <xf numFmtId="177" fontId="1" fillId="0" borderId="19" xfId="1" applyNumberFormat="1" applyFont="1" applyFill="1" applyBorder="1" applyAlignment="1" applyProtection="1">
      <alignment horizontal="right" vertical="center"/>
    </xf>
    <xf numFmtId="177" fontId="1" fillId="0" borderId="27" xfId="1" applyNumberFormat="1" applyFill="1" applyBorder="1" applyAlignment="1">
      <alignment horizontal="right" vertical="center"/>
    </xf>
    <xf numFmtId="176" fontId="1" fillId="0" borderId="7" xfId="1" applyNumberFormat="1" applyFont="1" applyFill="1" applyBorder="1" applyAlignment="1" applyProtection="1">
      <alignment vertical="center"/>
    </xf>
    <xf numFmtId="176" fontId="1" fillId="0" borderId="8" xfId="1" applyNumberFormat="1" applyFont="1" applyFill="1" applyBorder="1" applyAlignment="1" applyProtection="1">
      <alignment vertical="center"/>
    </xf>
    <xf numFmtId="176" fontId="1" fillId="0" borderId="10" xfId="1" applyNumberFormat="1" applyFont="1" applyFill="1" applyBorder="1" applyAlignment="1" applyProtection="1">
      <alignment horizontal="right" vertical="center"/>
    </xf>
    <xf numFmtId="176" fontId="1" fillId="0" borderId="9" xfId="1" applyNumberFormat="1" applyFont="1" applyFill="1" applyBorder="1" applyAlignment="1" applyProtection="1">
      <alignment vertical="center"/>
    </xf>
    <xf numFmtId="176" fontId="1" fillId="0" borderId="10" xfId="1" applyNumberFormat="1" applyFont="1" applyFill="1" applyBorder="1" applyAlignment="1" applyProtection="1">
      <alignment vertical="center"/>
    </xf>
    <xf numFmtId="176" fontId="1" fillId="0" borderId="11" xfId="1" applyNumberFormat="1" applyFont="1" applyFill="1" applyBorder="1" applyAlignment="1" applyProtection="1">
      <alignment vertical="center"/>
    </xf>
    <xf numFmtId="176" fontId="1" fillId="0" borderId="11" xfId="1" applyNumberFormat="1" applyFont="1" applyFill="1" applyBorder="1" applyAlignment="1" applyProtection="1">
      <alignment horizontal="right" vertical="center"/>
    </xf>
    <xf numFmtId="176" fontId="1" fillId="0" borderId="6" xfId="1" applyNumberFormat="1" applyFont="1" applyFill="1" applyBorder="1" applyAlignment="1" applyProtection="1">
      <alignment horizontal="right" vertical="center"/>
    </xf>
    <xf numFmtId="176" fontId="1" fillId="0" borderId="13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81" fontId="1" fillId="0" borderId="13" xfId="1" applyNumberFormat="1" applyFont="1" applyFill="1" applyBorder="1" applyAlignment="1" applyProtection="1">
      <alignment horizontal="right" vertical="center"/>
    </xf>
    <xf numFmtId="181" fontId="1" fillId="0" borderId="10" xfId="1" applyNumberFormat="1" applyFont="1" applyFill="1" applyBorder="1" applyAlignment="1" applyProtection="1">
      <alignment horizontal="right" vertical="center"/>
    </xf>
    <xf numFmtId="181" fontId="1" fillId="0" borderId="0" xfId="1" applyNumberFormat="1" applyFont="1" applyFill="1" applyBorder="1" applyAlignment="1" applyProtection="1">
      <alignment horizontal="right" vertical="center"/>
    </xf>
    <xf numFmtId="0" fontId="1" fillId="0" borderId="5" xfId="1" applyFont="1" applyFill="1" applyBorder="1" applyAlignment="1" applyProtection="1">
      <alignment horizontal="left" vertical="center"/>
    </xf>
    <xf numFmtId="178" fontId="1" fillId="0" borderId="10" xfId="1" applyNumberFormat="1" applyFont="1" applyFill="1" applyBorder="1" applyAlignment="1" applyProtection="1">
      <alignment horizontal="right" vertical="center"/>
    </xf>
    <xf numFmtId="0" fontId="1" fillId="0" borderId="5" xfId="1" applyFill="1" applyBorder="1" applyAlignment="1" applyProtection="1">
      <alignment horizontal="left" vertical="center"/>
    </xf>
    <xf numFmtId="0" fontId="1" fillId="0" borderId="5" xfId="1" quotePrefix="1" applyFont="1" applyFill="1" applyBorder="1" applyAlignment="1" applyProtection="1">
      <alignment horizontal="left" vertical="center"/>
    </xf>
    <xf numFmtId="178" fontId="1" fillId="0" borderId="10" xfId="1" applyNumberFormat="1" applyFont="1" applyFill="1" applyBorder="1" applyAlignment="1" applyProtection="1">
      <alignment vertical="center"/>
    </xf>
    <xf numFmtId="0" fontId="1" fillId="0" borderId="14" xfId="1" quotePrefix="1" applyFill="1" applyBorder="1" applyAlignment="1" applyProtection="1">
      <alignment horizontal="left" vertical="center"/>
    </xf>
    <xf numFmtId="0" fontId="1" fillId="0" borderId="5" xfId="1" quotePrefix="1" applyFill="1" applyBorder="1" applyAlignment="1" applyProtection="1">
      <alignment horizontal="left" vertical="center"/>
    </xf>
    <xf numFmtId="178" fontId="1" fillId="0" borderId="11" xfId="1" applyNumberFormat="1" applyFont="1" applyFill="1" applyBorder="1" applyAlignment="1" applyProtection="1">
      <alignment vertical="center"/>
    </xf>
    <xf numFmtId="178" fontId="1" fillId="0" borderId="19" xfId="1" applyNumberFormat="1" applyFont="1" applyFill="1" applyBorder="1" applyAlignment="1" applyProtection="1">
      <alignment horizontal="right" vertical="center"/>
    </xf>
    <xf numFmtId="178" fontId="1" fillId="0" borderId="27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34" xfId="1" applyFont="1" applyFill="1" applyBorder="1" applyAlignment="1" applyProtection="1">
      <alignment horizontal="center" vertical="center"/>
    </xf>
    <xf numFmtId="0" fontId="1" fillId="0" borderId="35" xfId="1" applyFont="1" applyFill="1" applyBorder="1" applyAlignment="1" applyProtection="1">
      <alignment horizontal="center" vertical="center"/>
    </xf>
    <xf numFmtId="0" fontId="1" fillId="0" borderId="36" xfId="1" applyFont="1" applyFill="1" applyBorder="1" applyAlignment="1" applyProtection="1">
      <alignment horizontal="center" vertical="center"/>
    </xf>
    <xf numFmtId="0" fontId="1" fillId="0" borderId="37" xfId="1" applyFont="1" applyFill="1" applyBorder="1" applyAlignment="1" applyProtection="1">
      <alignment horizontal="center" vertical="center" wrapText="1"/>
    </xf>
    <xf numFmtId="0" fontId="1" fillId="0" borderId="38" xfId="1" applyFont="1" applyFill="1" applyBorder="1" applyAlignment="1" applyProtection="1">
      <alignment horizontal="center" vertical="center"/>
    </xf>
    <xf numFmtId="0" fontId="1" fillId="0" borderId="39" xfId="1" applyFill="1" applyBorder="1" applyAlignment="1">
      <alignment vertical="center"/>
    </xf>
    <xf numFmtId="0" fontId="1" fillId="0" borderId="40" xfId="1" applyFill="1" applyBorder="1" applyAlignment="1">
      <alignment vertical="center"/>
    </xf>
    <xf numFmtId="0" fontId="1" fillId="0" borderId="41" xfId="1" applyFont="1" applyFill="1" applyBorder="1" applyAlignment="1" applyProtection="1">
      <alignment horizontal="center" vertical="center"/>
    </xf>
    <xf numFmtId="0" fontId="1" fillId="0" borderId="42" xfId="1" applyFont="1" applyFill="1" applyBorder="1" applyAlignment="1" applyProtection="1">
      <alignment horizontal="center" vertical="center" wrapText="1"/>
    </xf>
    <xf numFmtId="0" fontId="1" fillId="0" borderId="43" xfId="1" applyFont="1" applyFill="1" applyBorder="1" applyAlignment="1" applyProtection="1">
      <alignment horizontal="center" vertical="center" wrapText="1"/>
    </xf>
    <xf numFmtId="0" fontId="1" fillId="0" borderId="44" xfId="1" applyFill="1" applyBorder="1" applyAlignment="1">
      <alignment vertical="center"/>
    </xf>
    <xf numFmtId="0" fontId="1" fillId="0" borderId="42" xfId="1" applyFill="1" applyBorder="1" applyAlignment="1">
      <alignment vertical="center"/>
    </xf>
    <xf numFmtId="0" fontId="1" fillId="0" borderId="45" xfId="1" applyFill="1" applyBorder="1" applyAlignment="1">
      <alignment vertical="center"/>
    </xf>
    <xf numFmtId="176" fontId="1" fillId="0" borderId="31" xfId="1" applyNumberFormat="1" applyFont="1" applyFill="1" applyBorder="1" applyAlignment="1" applyProtection="1">
      <alignment vertical="center"/>
    </xf>
    <xf numFmtId="176" fontId="1" fillId="0" borderId="6" xfId="1" applyNumberFormat="1" applyFont="1" applyFill="1" applyBorder="1" applyAlignment="1" applyProtection="1">
      <alignment vertical="center"/>
    </xf>
    <xf numFmtId="176" fontId="1" fillId="0" borderId="7" xfId="1" applyNumberFormat="1" applyFont="1" applyFill="1" applyBorder="1" applyAlignment="1" applyProtection="1">
      <alignment vertical="center" wrapText="1"/>
    </xf>
    <xf numFmtId="176" fontId="1" fillId="0" borderId="8" xfId="1" applyNumberFormat="1" applyFont="1" applyFill="1" applyBorder="1" applyAlignment="1" applyProtection="1">
      <alignment horizontal="right" vertical="center" wrapText="1"/>
    </xf>
    <xf numFmtId="176" fontId="1" fillId="0" borderId="10" xfId="1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 applyProtection="1">
      <alignment horizontal="right" vertical="center" wrapText="1"/>
    </xf>
    <xf numFmtId="176" fontId="1" fillId="0" borderId="9" xfId="1" applyNumberFormat="1" applyFont="1" applyFill="1" applyBorder="1" applyAlignment="1" applyProtection="1">
      <alignment horizontal="right" vertical="center" wrapText="1"/>
    </xf>
    <xf numFmtId="176" fontId="1" fillId="0" borderId="8" xfId="1" applyNumberFormat="1" applyFont="1" applyFill="1" applyBorder="1" applyAlignment="1" applyProtection="1">
      <alignment vertical="center" wrapText="1"/>
    </xf>
    <xf numFmtId="176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 applyProtection="1">
      <alignment vertical="center" wrapText="1"/>
    </xf>
    <xf numFmtId="176" fontId="1" fillId="0" borderId="11" xfId="1" applyNumberFormat="1" applyFont="1" applyFill="1" applyBorder="1" applyAlignment="1" applyProtection="1">
      <alignment vertical="center" wrapText="1"/>
    </xf>
    <xf numFmtId="176" fontId="1" fillId="0" borderId="9" xfId="1" applyNumberFormat="1" applyFont="1" applyFill="1" applyBorder="1" applyAlignment="1" applyProtection="1">
      <alignment vertical="center" wrapText="1"/>
    </xf>
    <xf numFmtId="176" fontId="1" fillId="0" borderId="13" xfId="1" applyNumberFormat="1" applyFont="1" applyFill="1" applyBorder="1" applyAlignment="1" applyProtection="1">
      <alignment horizontal="right" vertical="center" wrapText="1"/>
    </xf>
    <xf numFmtId="176" fontId="1" fillId="0" borderId="13" xfId="1" applyNumberFormat="1" applyFill="1" applyBorder="1" applyAlignment="1" applyProtection="1">
      <alignment horizontal="right" vertical="center" wrapText="1"/>
    </xf>
    <xf numFmtId="176" fontId="1" fillId="0" borderId="12" xfId="1" applyNumberFormat="1" applyFont="1" applyFill="1" applyBorder="1" applyAlignment="1" applyProtection="1">
      <alignment vertical="center" wrapText="1"/>
    </xf>
    <xf numFmtId="176" fontId="1" fillId="0" borderId="9" xfId="1" applyNumberFormat="1" applyFill="1" applyBorder="1" applyAlignment="1" applyProtection="1">
      <alignment horizontal="right" vertical="center" wrapText="1"/>
    </xf>
    <xf numFmtId="177" fontId="1" fillId="0" borderId="13" xfId="1" applyNumberFormat="1" applyFill="1" applyBorder="1" applyAlignment="1" applyProtection="1">
      <alignment horizontal="right" vertical="center" wrapText="1"/>
    </xf>
    <xf numFmtId="177" fontId="1" fillId="0" borderId="10" xfId="1" applyNumberFormat="1" applyFont="1" applyFill="1" applyBorder="1" applyAlignment="1" applyProtection="1">
      <alignment horizontal="right" vertical="center" wrapText="1"/>
    </xf>
    <xf numFmtId="177" fontId="1" fillId="0" borderId="9" xfId="1" applyNumberFormat="1" applyFill="1" applyBorder="1" applyAlignment="1" applyProtection="1">
      <alignment horizontal="right" vertical="center" wrapText="1"/>
    </xf>
    <xf numFmtId="176" fontId="1" fillId="0" borderId="10" xfId="1" applyNumberFormat="1" applyFill="1" applyBorder="1" applyAlignment="1" applyProtection="1">
      <alignment horizontal="right" vertical="center" wrapText="1"/>
    </xf>
    <xf numFmtId="177" fontId="1" fillId="0" borderId="8" xfId="1" applyNumberFormat="1" applyFill="1" applyBorder="1" applyAlignment="1" applyProtection="1">
      <alignment horizontal="right" vertical="center" wrapText="1"/>
    </xf>
    <xf numFmtId="176" fontId="1" fillId="0" borderId="11" xfId="1" applyNumberFormat="1" applyFill="1" applyBorder="1" applyAlignment="1" applyProtection="1">
      <alignment horizontal="right" vertical="center" wrapText="1"/>
    </xf>
    <xf numFmtId="176" fontId="1" fillId="0" borderId="7" xfId="1" applyNumberFormat="1" applyFill="1" applyBorder="1" applyAlignment="1" applyProtection="1">
      <alignment horizontal="right" vertical="center" wrapText="1"/>
    </xf>
    <xf numFmtId="177" fontId="1" fillId="0" borderId="11" xfId="1" applyNumberFormat="1" applyFill="1" applyBorder="1" applyAlignment="1" applyProtection="1">
      <alignment horizontal="right" vertical="center" wrapText="1"/>
    </xf>
    <xf numFmtId="177" fontId="1" fillId="0" borderId="7" xfId="1" applyNumberFormat="1" applyFill="1" applyBorder="1" applyAlignment="1" applyProtection="1">
      <alignment horizontal="right" vertical="center" wrapText="1"/>
    </xf>
    <xf numFmtId="182" fontId="1" fillId="0" borderId="7" xfId="1" applyNumberFormat="1" applyFont="1" applyFill="1" applyBorder="1" applyAlignment="1" applyProtection="1">
      <alignment vertical="center" wrapText="1"/>
    </xf>
    <xf numFmtId="183" fontId="1" fillId="0" borderId="8" xfId="1" applyNumberFormat="1" applyFont="1" applyFill="1" applyBorder="1" applyAlignment="1" applyProtection="1">
      <alignment horizontal="right" vertical="center" wrapText="1"/>
    </xf>
    <xf numFmtId="183" fontId="1" fillId="0" borderId="10" xfId="1" applyNumberFormat="1" applyFont="1" applyFill="1" applyBorder="1" applyAlignment="1" applyProtection="1">
      <alignment horizontal="right" vertical="center" wrapText="1"/>
    </xf>
    <xf numFmtId="183" fontId="1" fillId="0" borderId="7" xfId="1" applyNumberFormat="1" applyFont="1" applyFill="1" applyBorder="1" applyAlignment="1" applyProtection="1">
      <alignment horizontal="right" vertical="center" wrapText="1"/>
    </xf>
    <xf numFmtId="184" fontId="1" fillId="0" borderId="9" xfId="1" applyNumberFormat="1" applyFont="1" applyFill="1" applyBorder="1" applyAlignment="1" applyProtection="1">
      <alignment horizontal="right" vertical="center" wrapText="1"/>
    </xf>
    <xf numFmtId="183" fontId="1" fillId="0" borderId="7" xfId="1" applyNumberFormat="1" applyFont="1" applyFill="1" applyBorder="1" applyAlignment="1" applyProtection="1">
      <alignment vertical="center" wrapText="1"/>
    </xf>
    <xf numFmtId="183" fontId="1" fillId="0" borderId="7" xfId="1" applyNumberFormat="1" applyFont="1" applyFill="1" applyBorder="1" applyAlignment="1" applyProtection="1">
      <alignment horizontal="center" vertical="center" wrapText="1"/>
    </xf>
    <xf numFmtId="183" fontId="1" fillId="0" borderId="11" xfId="1" applyNumberFormat="1" applyFill="1" applyBorder="1" applyAlignment="1">
      <alignment horizontal="center" vertical="center" wrapText="1"/>
    </xf>
    <xf numFmtId="184" fontId="1" fillId="0" borderId="9" xfId="1" applyNumberFormat="1" applyFill="1" applyBorder="1" applyAlignment="1" applyProtection="1">
      <alignment horizontal="right" vertical="center" wrapText="1"/>
    </xf>
    <xf numFmtId="182" fontId="1" fillId="0" borderId="12" xfId="1" applyNumberFormat="1" applyFont="1" applyFill="1" applyBorder="1" applyAlignment="1">
      <alignment vertical="center" wrapText="1"/>
    </xf>
    <xf numFmtId="183" fontId="1" fillId="0" borderId="0" xfId="1" applyNumberFormat="1" applyFont="1" applyFill="1" applyBorder="1" applyAlignment="1" applyProtection="1">
      <alignment vertical="center"/>
    </xf>
    <xf numFmtId="184" fontId="1" fillId="0" borderId="0" xfId="1" applyNumberFormat="1" applyFont="1" applyFill="1" applyBorder="1" applyAlignment="1" applyProtection="1">
      <alignment horizontal="right" vertical="center" wrapText="1"/>
    </xf>
    <xf numFmtId="184" fontId="1" fillId="0" borderId="7" xfId="1" applyNumberFormat="1" applyFont="1" applyFill="1" applyBorder="1" applyAlignment="1" applyProtection="1">
      <alignment horizontal="right" vertical="center" wrapText="1"/>
    </xf>
    <xf numFmtId="184" fontId="1" fillId="0" borderId="7" xfId="1" applyNumberFormat="1" applyFill="1" applyBorder="1" applyAlignment="1" applyProtection="1">
      <alignment horizontal="right" vertical="center" wrapText="1"/>
    </xf>
    <xf numFmtId="184" fontId="1" fillId="0" borderId="8" xfId="1" applyNumberFormat="1" applyFont="1" applyFill="1" applyBorder="1" applyAlignment="1" applyProtection="1">
      <alignment horizontal="right" vertical="center" wrapText="1"/>
    </xf>
    <xf numFmtId="0" fontId="1" fillId="0" borderId="15" xfId="1" quotePrefix="1" applyFill="1" applyBorder="1" applyAlignment="1" applyProtection="1">
      <alignment horizontal="left" vertical="center"/>
    </xf>
    <xf numFmtId="182" fontId="1" fillId="0" borderId="16" xfId="1" applyNumberFormat="1" applyFont="1" applyFill="1" applyBorder="1" applyAlignment="1">
      <alignment vertical="center" wrapText="1"/>
    </xf>
    <xf numFmtId="184" fontId="1" fillId="0" borderId="46" xfId="1" applyNumberFormat="1" applyFont="1" applyFill="1" applyBorder="1" applyAlignment="1" applyProtection="1">
      <alignment horizontal="right" vertical="center" wrapText="1"/>
    </xf>
    <xf numFmtId="184" fontId="1" fillId="0" borderId="18" xfId="1" applyNumberFormat="1" applyFont="1" applyFill="1" applyBorder="1" applyAlignment="1" applyProtection="1">
      <alignment horizontal="right" vertical="center" wrapText="1"/>
    </xf>
    <xf numFmtId="184" fontId="1" fillId="0" borderId="18" xfId="1" applyNumberFormat="1" applyFill="1" applyBorder="1" applyAlignment="1" applyProtection="1">
      <alignment horizontal="right" vertical="center" wrapText="1"/>
    </xf>
    <xf numFmtId="184" fontId="1" fillId="0" borderId="27" xfId="1" applyNumberFormat="1" applyFont="1" applyFill="1" applyBorder="1" applyAlignment="1" applyProtection="1">
      <alignment horizontal="right" vertical="center" wrapText="1"/>
    </xf>
    <xf numFmtId="0" fontId="1" fillId="0" borderId="0" xfId="1" quotePrefix="1" applyFill="1" applyBorder="1" applyAlignment="1" applyProtection="1">
      <alignment horizontal="left" vertical="center"/>
    </xf>
    <xf numFmtId="182" fontId="1" fillId="0" borderId="0" xfId="1" applyNumberFormat="1" applyFont="1" applyFill="1" applyBorder="1" applyAlignment="1">
      <alignment vertical="center" wrapText="1"/>
    </xf>
    <xf numFmtId="184" fontId="1" fillId="0" borderId="0" xfId="1" applyNumberFormat="1" applyFill="1" applyBorder="1" applyAlignment="1" applyProtection="1">
      <alignment horizontal="right" vertical="center" wrapText="1"/>
    </xf>
    <xf numFmtId="177" fontId="1" fillId="0" borderId="6" xfId="1" applyNumberFormat="1" applyFont="1" applyFill="1" applyBorder="1" applyAlignment="1" applyProtection="1">
      <alignment horizontal="right" vertical="center"/>
    </xf>
    <xf numFmtId="179" fontId="1" fillId="0" borderId="9" xfId="1" applyNumberFormat="1" applyFont="1" applyFill="1" applyBorder="1" applyAlignment="1" applyProtection="1">
      <alignment vertical="center"/>
    </xf>
    <xf numFmtId="179" fontId="1" fillId="0" borderId="7" xfId="1" applyNumberFormat="1" applyFont="1" applyFill="1" applyBorder="1" applyAlignment="1" applyProtection="1">
      <alignment vertical="center"/>
    </xf>
    <xf numFmtId="180" fontId="9" fillId="0" borderId="7" xfId="2" applyNumberFormat="1" applyFont="1" applyFill="1" applyBorder="1" applyAlignment="1" applyProtection="1">
      <alignment vertical="center"/>
    </xf>
    <xf numFmtId="180" fontId="9" fillId="0" borderId="12" xfId="2" applyNumberFormat="1" applyFont="1" applyFill="1" applyBorder="1" applyAlignment="1" applyProtection="1">
      <alignment vertical="center"/>
    </xf>
    <xf numFmtId="0" fontId="1" fillId="0" borderId="14" xfId="1" quotePrefix="1" applyFont="1" applyFill="1" applyBorder="1" applyAlignment="1" applyProtection="1">
      <alignment horizontal="left" vertical="center"/>
    </xf>
    <xf numFmtId="0" fontId="1" fillId="0" borderId="26" xfId="1" quotePrefix="1" applyFont="1" applyFill="1" applyBorder="1" applyAlignment="1" applyProtection="1">
      <alignment vertical="center"/>
    </xf>
    <xf numFmtId="0" fontId="1" fillId="0" borderId="21" xfId="1" applyFill="1" applyBorder="1" applyAlignment="1">
      <alignment horizontal="right" vertical="center"/>
    </xf>
    <xf numFmtId="0" fontId="1" fillId="0" borderId="5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1" fillId="0" borderId="20" xfId="1" applyNumberFormat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distributed" vertical="center"/>
    </xf>
    <xf numFmtId="0" fontId="1" fillId="0" borderId="7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vertical="center"/>
    </xf>
    <xf numFmtId="0" fontId="1" fillId="0" borderId="28" xfId="1" applyFont="1" applyFill="1" applyBorder="1" applyAlignment="1">
      <alignment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29" xfId="1" applyFont="1" applyFill="1" applyBorder="1" applyAlignment="1" applyProtection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vertical="center"/>
    </xf>
    <xf numFmtId="176" fontId="1" fillId="0" borderId="32" xfId="1" applyNumberFormat="1" applyFont="1" applyFill="1" applyBorder="1" applyAlignment="1" applyProtection="1">
      <alignment horizontal="center" vertical="center"/>
    </xf>
    <xf numFmtId="176" fontId="1" fillId="0" borderId="33" xfId="1" applyNumberFormat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 applyProtection="1">
      <alignment horizontal="center" vertical="center"/>
    </xf>
    <xf numFmtId="176" fontId="1" fillId="0" borderId="6" xfId="1" applyNumberFormat="1" applyFont="1" applyFill="1" applyBorder="1" applyAlignment="1" applyProtection="1">
      <alignment horizontal="center" vertical="center"/>
    </xf>
    <xf numFmtId="183" fontId="1" fillId="0" borderId="7" xfId="1" applyNumberFormat="1" applyFont="1" applyFill="1" applyBorder="1" applyAlignment="1" applyProtection="1">
      <alignment horizontal="center" vertical="center" wrapText="1"/>
    </xf>
    <xf numFmtId="183" fontId="1" fillId="0" borderId="11" xfId="1" applyNumberFormat="1" applyFont="1" applyFill="1" applyBorder="1" applyAlignment="1" applyProtection="1">
      <alignment horizontal="center" vertical="center" wrapText="1"/>
    </xf>
    <xf numFmtId="176" fontId="1" fillId="0" borderId="7" xfId="1" applyNumberFormat="1" applyFont="1" applyFill="1" applyBorder="1" applyAlignment="1" applyProtection="1">
      <alignment horizontal="center" vertical="center" wrapText="1"/>
    </xf>
    <xf numFmtId="176" fontId="1" fillId="0" borderId="11" xfId="1" applyNumberFormat="1" applyFont="1" applyFill="1" applyBorder="1" applyAlignment="1" applyProtection="1">
      <alignment horizontal="center" vertical="center" wrapText="1"/>
    </xf>
    <xf numFmtId="177" fontId="1" fillId="0" borderId="7" xfId="1" applyNumberFormat="1" applyFont="1" applyFill="1" applyBorder="1" applyAlignment="1" applyProtection="1">
      <alignment horizontal="center" vertical="center" wrapText="1"/>
    </xf>
    <xf numFmtId="177" fontId="1" fillId="0" borderId="0" xfId="1" applyNumberFormat="1" applyFont="1" applyFill="1" applyBorder="1" applyAlignment="1" applyProtection="1">
      <alignment horizontal="center" vertical="center" wrapText="1"/>
    </xf>
    <xf numFmtId="177" fontId="1" fillId="0" borderId="11" xfId="1" applyNumberFormat="1" applyFont="1" applyFill="1" applyBorder="1" applyAlignment="1" applyProtection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92"/>
  <sheetViews>
    <sheetView showGridLines="0" tabSelected="1" zoomScale="75" zoomScaleNormal="75" zoomScaleSheetLayoutView="75" workbookViewId="0"/>
  </sheetViews>
  <sheetFormatPr defaultColWidth="10.625" defaultRowHeight="19.5" customHeight="1"/>
  <cols>
    <col min="1" max="1" width="2.625" style="2" customWidth="1"/>
    <col min="2" max="2" width="17.375" style="2" customWidth="1"/>
    <col min="3" max="3" width="10.375" style="2" customWidth="1"/>
    <col min="4" max="13" width="10.5" style="2" customWidth="1"/>
    <col min="14" max="14" width="2.625" style="2" customWidth="1"/>
    <col min="15" max="16" width="7.625" style="2" customWidth="1"/>
    <col min="17" max="256" width="10.625" style="2"/>
    <col min="257" max="257" width="2.625" style="2" customWidth="1"/>
    <col min="258" max="258" width="17.375" style="2" customWidth="1"/>
    <col min="259" max="259" width="10.375" style="2" customWidth="1"/>
    <col min="260" max="269" width="10.5" style="2" customWidth="1"/>
    <col min="270" max="270" width="2.625" style="2" customWidth="1"/>
    <col min="271" max="272" width="7.625" style="2" customWidth="1"/>
    <col min="273" max="512" width="10.625" style="2"/>
    <col min="513" max="513" width="2.625" style="2" customWidth="1"/>
    <col min="514" max="514" width="17.375" style="2" customWidth="1"/>
    <col min="515" max="515" width="10.375" style="2" customWidth="1"/>
    <col min="516" max="525" width="10.5" style="2" customWidth="1"/>
    <col min="526" max="526" width="2.625" style="2" customWidth="1"/>
    <col min="527" max="528" width="7.625" style="2" customWidth="1"/>
    <col min="529" max="768" width="10.625" style="2"/>
    <col min="769" max="769" width="2.625" style="2" customWidth="1"/>
    <col min="770" max="770" width="17.375" style="2" customWidth="1"/>
    <col min="771" max="771" width="10.375" style="2" customWidth="1"/>
    <col min="772" max="781" width="10.5" style="2" customWidth="1"/>
    <col min="782" max="782" width="2.625" style="2" customWidth="1"/>
    <col min="783" max="784" width="7.625" style="2" customWidth="1"/>
    <col min="785" max="1024" width="10.625" style="2"/>
    <col min="1025" max="1025" width="2.625" style="2" customWidth="1"/>
    <col min="1026" max="1026" width="17.375" style="2" customWidth="1"/>
    <col min="1027" max="1027" width="10.375" style="2" customWidth="1"/>
    <col min="1028" max="1037" width="10.5" style="2" customWidth="1"/>
    <col min="1038" max="1038" width="2.625" style="2" customWidth="1"/>
    <col min="1039" max="1040" width="7.625" style="2" customWidth="1"/>
    <col min="1041" max="1280" width="10.625" style="2"/>
    <col min="1281" max="1281" width="2.625" style="2" customWidth="1"/>
    <col min="1282" max="1282" width="17.375" style="2" customWidth="1"/>
    <col min="1283" max="1283" width="10.375" style="2" customWidth="1"/>
    <col min="1284" max="1293" width="10.5" style="2" customWidth="1"/>
    <col min="1294" max="1294" width="2.625" style="2" customWidth="1"/>
    <col min="1295" max="1296" width="7.625" style="2" customWidth="1"/>
    <col min="1297" max="1536" width="10.625" style="2"/>
    <col min="1537" max="1537" width="2.625" style="2" customWidth="1"/>
    <col min="1538" max="1538" width="17.375" style="2" customWidth="1"/>
    <col min="1539" max="1539" width="10.375" style="2" customWidth="1"/>
    <col min="1540" max="1549" width="10.5" style="2" customWidth="1"/>
    <col min="1550" max="1550" width="2.625" style="2" customWidth="1"/>
    <col min="1551" max="1552" width="7.625" style="2" customWidth="1"/>
    <col min="1553" max="1792" width="10.625" style="2"/>
    <col min="1793" max="1793" width="2.625" style="2" customWidth="1"/>
    <col min="1794" max="1794" width="17.375" style="2" customWidth="1"/>
    <col min="1795" max="1795" width="10.375" style="2" customWidth="1"/>
    <col min="1796" max="1805" width="10.5" style="2" customWidth="1"/>
    <col min="1806" max="1806" width="2.625" style="2" customWidth="1"/>
    <col min="1807" max="1808" width="7.625" style="2" customWidth="1"/>
    <col min="1809" max="2048" width="10.625" style="2"/>
    <col min="2049" max="2049" width="2.625" style="2" customWidth="1"/>
    <col min="2050" max="2050" width="17.375" style="2" customWidth="1"/>
    <col min="2051" max="2051" width="10.375" style="2" customWidth="1"/>
    <col min="2052" max="2061" width="10.5" style="2" customWidth="1"/>
    <col min="2062" max="2062" width="2.625" style="2" customWidth="1"/>
    <col min="2063" max="2064" width="7.625" style="2" customWidth="1"/>
    <col min="2065" max="2304" width="10.625" style="2"/>
    <col min="2305" max="2305" width="2.625" style="2" customWidth="1"/>
    <col min="2306" max="2306" width="17.375" style="2" customWidth="1"/>
    <col min="2307" max="2307" width="10.375" style="2" customWidth="1"/>
    <col min="2308" max="2317" width="10.5" style="2" customWidth="1"/>
    <col min="2318" max="2318" width="2.625" style="2" customWidth="1"/>
    <col min="2319" max="2320" width="7.625" style="2" customWidth="1"/>
    <col min="2321" max="2560" width="10.625" style="2"/>
    <col min="2561" max="2561" width="2.625" style="2" customWidth="1"/>
    <col min="2562" max="2562" width="17.375" style="2" customWidth="1"/>
    <col min="2563" max="2563" width="10.375" style="2" customWidth="1"/>
    <col min="2564" max="2573" width="10.5" style="2" customWidth="1"/>
    <col min="2574" max="2574" width="2.625" style="2" customWidth="1"/>
    <col min="2575" max="2576" width="7.625" style="2" customWidth="1"/>
    <col min="2577" max="2816" width="10.625" style="2"/>
    <col min="2817" max="2817" width="2.625" style="2" customWidth="1"/>
    <col min="2818" max="2818" width="17.375" style="2" customWidth="1"/>
    <col min="2819" max="2819" width="10.375" style="2" customWidth="1"/>
    <col min="2820" max="2829" width="10.5" style="2" customWidth="1"/>
    <col min="2830" max="2830" width="2.625" style="2" customWidth="1"/>
    <col min="2831" max="2832" width="7.625" style="2" customWidth="1"/>
    <col min="2833" max="3072" width="10.625" style="2"/>
    <col min="3073" max="3073" width="2.625" style="2" customWidth="1"/>
    <col min="3074" max="3074" width="17.375" style="2" customWidth="1"/>
    <col min="3075" max="3075" width="10.375" style="2" customWidth="1"/>
    <col min="3076" max="3085" width="10.5" style="2" customWidth="1"/>
    <col min="3086" max="3086" width="2.625" style="2" customWidth="1"/>
    <col min="3087" max="3088" width="7.625" style="2" customWidth="1"/>
    <col min="3089" max="3328" width="10.625" style="2"/>
    <col min="3329" max="3329" width="2.625" style="2" customWidth="1"/>
    <col min="3330" max="3330" width="17.375" style="2" customWidth="1"/>
    <col min="3331" max="3331" width="10.375" style="2" customWidth="1"/>
    <col min="3332" max="3341" width="10.5" style="2" customWidth="1"/>
    <col min="3342" max="3342" width="2.625" style="2" customWidth="1"/>
    <col min="3343" max="3344" width="7.625" style="2" customWidth="1"/>
    <col min="3345" max="3584" width="10.625" style="2"/>
    <col min="3585" max="3585" width="2.625" style="2" customWidth="1"/>
    <col min="3586" max="3586" width="17.375" style="2" customWidth="1"/>
    <col min="3587" max="3587" width="10.375" style="2" customWidth="1"/>
    <col min="3588" max="3597" width="10.5" style="2" customWidth="1"/>
    <col min="3598" max="3598" width="2.625" style="2" customWidth="1"/>
    <col min="3599" max="3600" width="7.625" style="2" customWidth="1"/>
    <col min="3601" max="3840" width="10.625" style="2"/>
    <col min="3841" max="3841" width="2.625" style="2" customWidth="1"/>
    <col min="3842" max="3842" width="17.375" style="2" customWidth="1"/>
    <col min="3843" max="3843" width="10.375" style="2" customWidth="1"/>
    <col min="3844" max="3853" width="10.5" style="2" customWidth="1"/>
    <col min="3854" max="3854" width="2.625" style="2" customWidth="1"/>
    <col min="3855" max="3856" width="7.625" style="2" customWidth="1"/>
    <col min="3857" max="4096" width="10.625" style="2"/>
    <col min="4097" max="4097" width="2.625" style="2" customWidth="1"/>
    <col min="4098" max="4098" width="17.375" style="2" customWidth="1"/>
    <col min="4099" max="4099" width="10.375" style="2" customWidth="1"/>
    <col min="4100" max="4109" width="10.5" style="2" customWidth="1"/>
    <col min="4110" max="4110" width="2.625" style="2" customWidth="1"/>
    <col min="4111" max="4112" width="7.625" style="2" customWidth="1"/>
    <col min="4113" max="4352" width="10.625" style="2"/>
    <col min="4353" max="4353" width="2.625" style="2" customWidth="1"/>
    <col min="4354" max="4354" width="17.375" style="2" customWidth="1"/>
    <col min="4355" max="4355" width="10.375" style="2" customWidth="1"/>
    <col min="4356" max="4365" width="10.5" style="2" customWidth="1"/>
    <col min="4366" max="4366" width="2.625" style="2" customWidth="1"/>
    <col min="4367" max="4368" width="7.625" style="2" customWidth="1"/>
    <col min="4369" max="4608" width="10.625" style="2"/>
    <col min="4609" max="4609" width="2.625" style="2" customWidth="1"/>
    <col min="4610" max="4610" width="17.375" style="2" customWidth="1"/>
    <col min="4611" max="4611" width="10.375" style="2" customWidth="1"/>
    <col min="4612" max="4621" width="10.5" style="2" customWidth="1"/>
    <col min="4622" max="4622" width="2.625" style="2" customWidth="1"/>
    <col min="4623" max="4624" width="7.625" style="2" customWidth="1"/>
    <col min="4625" max="4864" width="10.625" style="2"/>
    <col min="4865" max="4865" width="2.625" style="2" customWidth="1"/>
    <col min="4866" max="4866" width="17.375" style="2" customWidth="1"/>
    <col min="4867" max="4867" width="10.375" style="2" customWidth="1"/>
    <col min="4868" max="4877" width="10.5" style="2" customWidth="1"/>
    <col min="4878" max="4878" width="2.625" style="2" customWidth="1"/>
    <col min="4879" max="4880" width="7.625" style="2" customWidth="1"/>
    <col min="4881" max="5120" width="10.625" style="2"/>
    <col min="5121" max="5121" width="2.625" style="2" customWidth="1"/>
    <col min="5122" max="5122" width="17.375" style="2" customWidth="1"/>
    <col min="5123" max="5123" width="10.375" style="2" customWidth="1"/>
    <col min="5124" max="5133" width="10.5" style="2" customWidth="1"/>
    <col min="5134" max="5134" width="2.625" style="2" customWidth="1"/>
    <col min="5135" max="5136" width="7.625" style="2" customWidth="1"/>
    <col min="5137" max="5376" width="10.625" style="2"/>
    <col min="5377" max="5377" width="2.625" style="2" customWidth="1"/>
    <col min="5378" max="5378" width="17.375" style="2" customWidth="1"/>
    <col min="5379" max="5379" width="10.375" style="2" customWidth="1"/>
    <col min="5380" max="5389" width="10.5" style="2" customWidth="1"/>
    <col min="5390" max="5390" width="2.625" style="2" customWidth="1"/>
    <col min="5391" max="5392" width="7.625" style="2" customWidth="1"/>
    <col min="5393" max="5632" width="10.625" style="2"/>
    <col min="5633" max="5633" width="2.625" style="2" customWidth="1"/>
    <col min="5634" max="5634" width="17.375" style="2" customWidth="1"/>
    <col min="5635" max="5635" width="10.375" style="2" customWidth="1"/>
    <col min="5636" max="5645" width="10.5" style="2" customWidth="1"/>
    <col min="5646" max="5646" width="2.625" style="2" customWidth="1"/>
    <col min="5647" max="5648" width="7.625" style="2" customWidth="1"/>
    <col min="5649" max="5888" width="10.625" style="2"/>
    <col min="5889" max="5889" width="2.625" style="2" customWidth="1"/>
    <col min="5890" max="5890" width="17.375" style="2" customWidth="1"/>
    <col min="5891" max="5891" width="10.375" style="2" customWidth="1"/>
    <col min="5892" max="5901" width="10.5" style="2" customWidth="1"/>
    <col min="5902" max="5902" width="2.625" style="2" customWidth="1"/>
    <col min="5903" max="5904" width="7.625" style="2" customWidth="1"/>
    <col min="5905" max="6144" width="10.625" style="2"/>
    <col min="6145" max="6145" width="2.625" style="2" customWidth="1"/>
    <col min="6146" max="6146" width="17.375" style="2" customWidth="1"/>
    <col min="6147" max="6147" width="10.375" style="2" customWidth="1"/>
    <col min="6148" max="6157" width="10.5" style="2" customWidth="1"/>
    <col min="6158" max="6158" width="2.625" style="2" customWidth="1"/>
    <col min="6159" max="6160" width="7.625" style="2" customWidth="1"/>
    <col min="6161" max="6400" width="10.625" style="2"/>
    <col min="6401" max="6401" width="2.625" style="2" customWidth="1"/>
    <col min="6402" max="6402" width="17.375" style="2" customWidth="1"/>
    <col min="6403" max="6403" width="10.375" style="2" customWidth="1"/>
    <col min="6404" max="6413" width="10.5" style="2" customWidth="1"/>
    <col min="6414" max="6414" width="2.625" style="2" customWidth="1"/>
    <col min="6415" max="6416" width="7.625" style="2" customWidth="1"/>
    <col min="6417" max="6656" width="10.625" style="2"/>
    <col min="6657" max="6657" width="2.625" style="2" customWidth="1"/>
    <col min="6658" max="6658" width="17.375" style="2" customWidth="1"/>
    <col min="6659" max="6659" width="10.375" style="2" customWidth="1"/>
    <col min="6660" max="6669" width="10.5" style="2" customWidth="1"/>
    <col min="6670" max="6670" width="2.625" style="2" customWidth="1"/>
    <col min="6671" max="6672" width="7.625" style="2" customWidth="1"/>
    <col min="6673" max="6912" width="10.625" style="2"/>
    <col min="6913" max="6913" width="2.625" style="2" customWidth="1"/>
    <col min="6914" max="6914" width="17.375" style="2" customWidth="1"/>
    <col min="6915" max="6915" width="10.375" style="2" customWidth="1"/>
    <col min="6916" max="6925" width="10.5" style="2" customWidth="1"/>
    <col min="6926" max="6926" width="2.625" style="2" customWidth="1"/>
    <col min="6927" max="6928" width="7.625" style="2" customWidth="1"/>
    <col min="6929" max="7168" width="10.625" style="2"/>
    <col min="7169" max="7169" width="2.625" style="2" customWidth="1"/>
    <col min="7170" max="7170" width="17.375" style="2" customWidth="1"/>
    <col min="7171" max="7171" width="10.375" style="2" customWidth="1"/>
    <col min="7172" max="7181" width="10.5" style="2" customWidth="1"/>
    <col min="7182" max="7182" width="2.625" style="2" customWidth="1"/>
    <col min="7183" max="7184" width="7.625" style="2" customWidth="1"/>
    <col min="7185" max="7424" width="10.625" style="2"/>
    <col min="7425" max="7425" width="2.625" style="2" customWidth="1"/>
    <col min="7426" max="7426" width="17.375" style="2" customWidth="1"/>
    <col min="7427" max="7427" width="10.375" style="2" customWidth="1"/>
    <col min="7428" max="7437" width="10.5" style="2" customWidth="1"/>
    <col min="7438" max="7438" width="2.625" style="2" customWidth="1"/>
    <col min="7439" max="7440" width="7.625" style="2" customWidth="1"/>
    <col min="7441" max="7680" width="10.625" style="2"/>
    <col min="7681" max="7681" width="2.625" style="2" customWidth="1"/>
    <col min="7682" max="7682" width="17.375" style="2" customWidth="1"/>
    <col min="7683" max="7683" width="10.375" style="2" customWidth="1"/>
    <col min="7684" max="7693" width="10.5" style="2" customWidth="1"/>
    <col min="7694" max="7694" width="2.625" style="2" customWidth="1"/>
    <col min="7695" max="7696" width="7.625" style="2" customWidth="1"/>
    <col min="7697" max="7936" width="10.625" style="2"/>
    <col min="7937" max="7937" width="2.625" style="2" customWidth="1"/>
    <col min="7938" max="7938" width="17.375" style="2" customWidth="1"/>
    <col min="7939" max="7939" width="10.375" style="2" customWidth="1"/>
    <col min="7940" max="7949" width="10.5" style="2" customWidth="1"/>
    <col min="7950" max="7950" width="2.625" style="2" customWidth="1"/>
    <col min="7951" max="7952" width="7.625" style="2" customWidth="1"/>
    <col min="7953" max="8192" width="10.625" style="2"/>
    <col min="8193" max="8193" width="2.625" style="2" customWidth="1"/>
    <col min="8194" max="8194" width="17.375" style="2" customWidth="1"/>
    <col min="8195" max="8195" width="10.375" style="2" customWidth="1"/>
    <col min="8196" max="8205" width="10.5" style="2" customWidth="1"/>
    <col min="8206" max="8206" width="2.625" style="2" customWidth="1"/>
    <col min="8207" max="8208" width="7.625" style="2" customWidth="1"/>
    <col min="8209" max="8448" width="10.625" style="2"/>
    <col min="8449" max="8449" width="2.625" style="2" customWidth="1"/>
    <col min="8450" max="8450" width="17.375" style="2" customWidth="1"/>
    <col min="8451" max="8451" width="10.375" style="2" customWidth="1"/>
    <col min="8452" max="8461" width="10.5" style="2" customWidth="1"/>
    <col min="8462" max="8462" width="2.625" style="2" customWidth="1"/>
    <col min="8463" max="8464" width="7.625" style="2" customWidth="1"/>
    <col min="8465" max="8704" width="10.625" style="2"/>
    <col min="8705" max="8705" width="2.625" style="2" customWidth="1"/>
    <col min="8706" max="8706" width="17.375" style="2" customWidth="1"/>
    <col min="8707" max="8707" width="10.375" style="2" customWidth="1"/>
    <col min="8708" max="8717" width="10.5" style="2" customWidth="1"/>
    <col min="8718" max="8718" width="2.625" style="2" customWidth="1"/>
    <col min="8719" max="8720" width="7.625" style="2" customWidth="1"/>
    <col min="8721" max="8960" width="10.625" style="2"/>
    <col min="8961" max="8961" width="2.625" style="2" customWidth="1"/>
    <col min="8962" max="8962" width="17.375" style="2" customWidth="1"/>
    <col min="8963" max="8963" width="10.375" style="2" customWidth="1"/>
    <col min="8964" max="8973" width="10.5" style="2" customWidth="1"/>
    <col min="8974" max="8974" width="2.625" style="2" customWidth="1"/>
    <col min="8975" max="8976" width="7.625" style="2" customWidth="1"/>
    <col min="8977" max="9216" width="10.625" style="2"/>
    <col min="9217" max="9217" width="2.625" style="2" customWidth="1"/>
    <col min="9218" max="9218" width="17.375" style="2" customWidth="1"/>
    <col min="9219" max="9219" width="10.375" style="2" customWidth="1"/>
    <col min="9220" max="9229" width="10.5" style="2" customWidth="1"/>
    <col min="9230" max="9230" width="2.625" style="2" customWidth="1"/>
    <col min="9231" max="9232" width="7.625" style="2" customWidth="1"/>
    <col min="9233" max="9472" width="10.625" style="2"/>
    <col min="9473" max="9473" width="2.625" style="2" customWidth="1"/>
    <col min="9474" max="9474" width="17.375" style="2" customWidth="1"/>
    <col min="9475" max="9475" width="10.375" style="2" customWidth="1"/>
    <col min="9476" max="9485" width="10.5" style="2" customWidth="1"/>
    <col min="9486" max="9486" width="2.625" style="2" customWidth="1"/>
    <col min="9487" max="9488" width="7.625" style="2" customWidth="1"/>
    <col min="9489" max="9728" width="10.625" style="2"/>
    <col min="9729" max="9729" width="2.625" style="2" customWidth="1"/>
    <col min="9730" max="9730" width="17.375" style="2" customWidth="1"/>
    <col min="9731" max="9731" width="10.375" style="2" customWidth="1"/>
    <col min="9732" max="9741" width="10.5" style="2" customWidth="1"/>
    <col min="9742" max="9742" width="2.625" style="2" customWidth="1"/>
    <col min="9743" max="9744" width="7.625" style="2" customWidth="1"/>
    <col min="9745" max="9984" width="10.625" style="2"/>
    <col min="9985" max="9985" width="2.625" style="2" customWidth="1"/>
    <col min="9986" max="9986" width="17.375" style="2" customWidth="1"/>
    <col min="9987" max="9987" width="10.375" style="2" customWidth="1"/>
    <col min="9988" max="9997" width="10.5" style="2" customWidth="1"/>
    <col min="9998" max="9998" width="2.625" style="2" customWidth="1"/>
    <col min="9999" max="10000" width="7.625" style="2" customWidth="1"/>
    <col min="10001" max="10240" width="10.625" style="2"/>
    <col min="10241" max="10241" width="2.625" style="2" customWidth="1"/>
    <col min="10242" max="10242" width="17.375" style="2" customWidth="1"/>
    <col min="10243" max="10243" width="10.375" style="2" customWidth="1"/>
    <col min="10244" max="10253" width="10.5" style="2" customWidth="1"/>
    <col min="10254" max="10254" width="2.625" style="2" customWidth="1"/>
    <col min="10255" max="10256" width="7.625" style="2" customWidth="1"/>
    <col min="10257" max="10496" width="10.625" style="2"/>
    <col min="10497" max="10497" width="2.625" style="2" customWidth="1"/>
    <col min="10498" max="10498" width="17.375" style="2" customWidth="1"/>
    <col min="10499" max="10499" width="10.375" style="2" customWidth="1"/>
    <col min="10500" max="10509" width="10.5" style="2" customWidth="1"/>
    <col min="10510" max="10510" width="2.625" style="2" customWidth="1"/>
    <col min="10511" max="10512" width="7.625" style="2" customWidth="1"/>
    <col min="10513" max="10752" width="10.625" style="2"/>
    <col min="10753" max="10753" width="2.625" style="2" customWidth="1"/>
    <col min="10754" max="10754" width="17.375" style="2" customWidth="1"/>
    <col min="10755" max="10755" width="10.375" style="2" customWidth="1"/>
    <col min="10756" max="10765" width="10.5" style="2" customWidth="1"/>
    <col min="10766" max="10766" width="2.625" style="2" customWidth="1"/>
    <col min="10767" max="10768" width="7.625" style="2" customWidth="1"/>
    <col min="10769" max="11008" width="10.625" style="2"/>
    <col min="11009" max="11009" width="2.625" style="2" customWidth="1"/>
    <col min="11010" max="11010" width="17.375" style="2" customWidth="1"/>
    <col min="11011" max="11011" width="10.375" style="2" customWidth="1"/>
    <col min="11012" max="11021" width="10.5" style="2" customWidth="1"/>
    <col min="11022" max="11022" width="2.625" style="2" customWidth="1"/>
    <col min="11023" max="11024" width="7.625" style="2" customWidth="1"/>
    <col min="11025" max="11264" width="10.625" style="2"/>
    <col min="11265" max="11265" width="2.625" style="2" customWidth="1"/>
    <col min="11266" max="11266" width="17.375" style="2" customWidth="1"/>
    <col min="11267" max="11267" width="10.375" style="2" customWidth="1"/>
    <col min="11268" max="11277" width="10.5" style="2" customWidth="1"/>
    <col min="11278" max="11278" width="2.625" style="2" customWidth="1"/>
    <col min="11279" max="11280" width="7.625" style="2" customWidth="1"/>
    <col min="11281" max="11520" width="10.625" style="2"/>
    <col min="11521" max="11521" width="2.625" style="2" customWidth="1"/>
    <col min="11522" max="11522" width="17.375" style="2" customWidth="1"/>
    <col min="11523" max="11523" width="10.375" style="2" customWidth="1"/>
    <col min="11524" max="11533" width="10.5" style="2" customWidth="1"/>
    <col min="11534" max="11534" width="2.625" style="2" customWidth="1"/>
    <col min="11535" max="11536" width="7.625" style="2" customWidth="1"/>
    <col min="11537" max="11776" width="10.625" style="2"/>
    <col min="11777" max="11777" width="2.625" style="2" customWidth="1"/>
    <col min="11778" max="11778" width="17.375" style="2" customWidth="1"/>
    <col min="11779" max="11779" width="10.375" style="2" customWidth="1"/>
    <col min="11780" max="11789" width="10.5" style="2" customWidth="1"/>
    <col min="11790" max="11790" width="2.625" style="2" customWidth="1"/>
    <col min="11791" max="11792" width="7.625" style="2" customWidth="1"/>
    <col min="11793" max="12032" width="10.625" style="2"/>
    <col min="12033" max="12033" width="2.625" style="2" customWidth="1"/>
    <col min="12034" max="12034" width="17.375" style="2" customWidth="1"/>
    <col min="12035" max="12035" width="10.375" style="2" customWidth="1"/>
    <col min="12036" max="12045" width="10.5" style="2" customWidth="1"/>
    <col min="12046" max="12046" width="2.625" style="2" customWidth="1"/>
    <col min="12047" max="12048" width="7.625" style="2" customWidth="1"/>
    <col min="12049" max="12288" width="10.625" style="2"/>
    <col min="12289" max="12289" width="2.625" style="2" customWidth="1"/>
    <col min="12290" max="12290" width="17.375" style="2" customWidth="1"/>
    <col min="12291" max="12291" width="10.375" style="2" customWidth="1"/>
    <col min="12292" max="12301" width="10.5" style="2" customWidth="1"/>
    <col min="12302" max="12302" width="2.625" style="2" customWidth="1"/>
    <col min="12303" max="12304" width="7.625" style="2" customWidth="1"/>
    <col min="12305" max="12544" width="10.625" style="2"/>
    <col min="12545" max="12545" width="2.625" style="2" customWidth="1"/>
    <col min="12546" max="12546" width="17.375" style="2" customWidth="1"/>
    <col min="12547" max="12547" width="10.375" style="2" customWidth="1"/>
    <col min="12548" max="12557" width="10.5" style="2" customWidth="1"/>
    <col min="12558" max="12558" width="2.625" style="2" customWidth="1"/>
    <col min="12559" max="12560" width="7.625" style="2" customWidth="1"/>
    <col min="12561" max="12800" width="10.625" style="2"/>
    <col min="12801" max="12801" width="2.625" style="2" customWidth="1"/>
    <col min="12802" max="12802" width="17.375" style="2" customWidth="1"/>
    <col min="12803" max="12803" width="10.375" style="2" customWidth="1"/>
    <col min="12804" max="12813" width="10.5" style="2" customWidth="1"/>
    <col min="12814" max="12814" width="2.625" style="2" customWidth="1"/>
    <col min="12815" max="12816" width="7.625" style="2" customWidth="1"/>
    <col min="12817" max="13056" width="10.625" style="2"/>
    <col min="13057" max="13057" width="2.625" style="2" customWidth="1"/>
    <col min="13058" max="13058" width="17.375" style="2" customWidth="1"/>
    <col min="13059" max="13059" width="10.375" style="2" customWidth="1"/>
    <col min="13060" max="13069" width="10.5" style="2" customWidth="1"/>
    <col min="13070" max="13070" width="2.625" style="2" customWidth="1"/>
    <col min="13071" max="13072" width="7.625" style="2" customWidth="1"/>
    <col min="13073" max="13312" width="10.625" style="2"/>
    <col min="13313" max="13313" width="2.625" style="2" customWidth="1"/>
    <col min="13314" max="13314" width="17.375" style="2" customWidth="1"/>
    <col min="13315" max="13315" width="10.375" style="2" customWidth="1"/>
    <col min="13316" max="13325" width="10.5" style="2" customWidth="1"/>
    <col min="13326" max="13326" width="2.625" style="2" customWidth="1"/>
    <col min="13327" max="13328" width="7.625" style="2" customWidth="1"/>
    <col min="13329" max="13568" width="10.625" style="2"/>
    <col min="13569" max="13569" width="2.625" style="2" customWidth="1"/>
    <col min="13570" max="13570" width="17.375" style="2" customWidth="1"/>
    <col min="13571" max="13571" width="10.375" style="2" customWidth="1"/>
    <col min="13572" max="13581" width="10.5" style="2" customWidth="1"/>
    <col min="13582" max="13582" width="2.625" style="2" customWidth="1"/>
    <col min="13583" max="13584" width="7.625" style="2" customWidth="1"/>
    <col min="13585" max="13824" width="10.625" style="2"/>
    <col min="13825" max="13825" width="2.625" style="2" customWidth="1"/>
    <col min="13826" max="13826" width="17.375" style="2" customWidth="1"/>
    <col min="13827" max="13827" width="10.375" style="2" customWidth="1"/>
    <col min="13828" max="13837" width="10.5" style="2" customWidth="1"/>
    <col min="13838" max="13838" width="2.625" style="2" customWidth="1"/>
    <col min="13839" max="13840" width="7.625" style="2" customWidth="1"/>
    <col min="13841" max="14080" width="10.625" style="2"/>
    <col min="14081" max="14081" width="2.625" style="2" customWidth="1"/>
    <col min="14082" max="14082" width="17.375" style="2" customWidth="1"/>
    <col min="14083" max="14083" width="10.375" style="2" customWidth="1"/>
    <col min="14084" max="14093" width="10.5" style="2" customWidth="1"/>
    <col min="14094" max="14094" width="2.625" style="2" customWidth="1"/>
    <col min="14095" max="14096" width="7.625" style="2" customWidth="1"/>
    <col min="14097" max="14336" width="10.625" style="2"/>
    <col min="14337" max="14337" width="2.625" style="2" customWidth="1"/>
    <col min="14338" max="14338" width="17.375" style="2" customWidth="1"/>
    <col min="14339" max="14339" width="10.375" style="2" customWidth="1"/>
    <col min="14340" max="14349" width="10.5" style="2" customWidth="1"/>
    <col min="14350" max="14350" width="2.625" style="2" customWidth="1"/>
    <col min="14351" max="14352" width="7.625" style="2" customWidth="1"/>
    <col min="14353" max="14592" width="10.625" style="2"/>
    <col min="14593" max="14593" width="2.625" style="2" customWidth="1"/>
    <col min="14594" max="14594" width="17.375" style="2" customWidth="1"/>
    <col min="14595" max="14595" width="10.375" style="2" customWidth="1"/>
    <col min="14596" max="14605" width="10.5" style="2" customWidth="1"/>
    <col min="14606" max="14606" width="2.625" style="2" customWidth="1"/>
    <col min="14607" max="14608" width="7.625" style="2" customWidth="1"/>
    <col min="14609" max="14848" width="10.625" style="2"/>
    <col min="14849" max="14849" width="2.625" style="2" customWidth="1"/>
    <col min="14850" max="14850" width="17.375" style="2" customWidth="1"/>
    <col min="14851" max="14851" width="10.375" style="2" customWidth="1"/>
    <col min="14852" max="14861" width="10.5" style="2" customWidth="1"/>
    <col min="14862" max="14862" width="2.625" style="2" customWidth="1"/>
    <col min="14863" max="14864" width="7.625" style="2" customWidth="1"/>
    <col min="14865" max="15104" width="10.625" style="2"/>
    <col min="15105" max="15105" width="2.625" style="2" customWidth="1"/>
    <col min="15106" max="15106" width="17.375" style="2" customWidth="1"/>
    <col min="15107" max="15107" width="10.375" style="2" customWidth="1"/>
    <col min="15108" max="15117" width="10.5" style="2" customWidth="1"/>
    <col min="15118" max="15118" width="2.625" style="2" customWidth="1"/>
    <col min="15119" max="15120" width="7.625" style="2" customWidth="1"/>
    <col min="15121" max="15360" width="10.625" style="2"/>
    <col min="15361" max="15361" width="2.625" style="2" customWidth="1"/>
    <col min="15362" max="15362" width="17.375" style="2" customWidth="1"/>
    <col min="15363" max="15363" width="10.375" style="2" customWidth="1"/>
    <col min="15364" max="15373" width="10.5" style="2" customWidth="1"/>
    <col min="15374" max="15374" width="2.625" style="2" customWidth="1"/>
    <col min="15375" max="15376" width="7.625" style="2" customWidth="1"/>
    <col min="15377" max="15616" width="10.625" style="2"/>
    <col min="15617" max="15617" width="2.625" style="2" customWidth="1"/>
    <col min="15618" max="15618" width="17.375" style="2" customWidth="1"/>
    <col min="15619" max="15619" width="10.375" style="2" customWidth="1"/>
    <col min="15620" max="15629" width="10.5" style="2" customWidth="1"/>
    <col min="15630" max="15630" width="2.625" style="2" customWidth="1"/>
    <col min="15631" max="15632" width="7.625" style="2" customWidth="1"/>
    <col min="15633" max="15872" width="10.625" style="2"/>
    <col min="15873" max="15873" width="2.625" style="2" customWidth="1"/>
    <col min="15874" max="15874" width="17.375" style="2" customWidth="1"/>
    <col min="15875" max="15875" width="10.375" style="2" customWidth="1"/>
    <col min="15876" max="15885" width="10.5" style="2" customWidth="1"/>
    <col min="15886" max="15886" width="2.625" style="2" customWidth="1"/>
    <col min="15887" max="15888" width="7.625" style="2" customWidth="1"/>
    <col min="15889" max="16128" width="10.625" style="2"/>
    <col min="16129" max="16129" width="2.625" style="2" customWidth="1"/>
    <col min="16130" max="16130" width="17.375" style="2" customWidth="1"/>
    <col min="16131" max="16131" width="10.375" style="2" customWidth="1"/>
    <col min="16132" max="16141" width="10.5" style="2" customWidth="1"/>
    <col min="16142" max="16142" width="2.625" style="2" customWidth="1"/>
    <col min="16143" max="16144" width="7.625" style="2" customWidth="1"/>
    <col min="16145" max="16384" width="10.625" style="2"/>
  </cols>
  <sheetData>
    <row r="1" spans="2:13" ht="19.5" customHeight="1" thickBot="1">
      <c r="B1" s="1" t="s">
        <v>0</v>
      </c>
    </row>
    <row r="2" spans="2:13" ht="19.5" customHeight="1">
      <c r="B2" s="3"/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6" t="s">
        <v>10</v>
      </c>
      <c r="M2" s="7"/>
    </row>
    <row r="3" spans="2:13" ht="19.5" customHeight="1">
      <c r="B3" s="8"/>
      <c r="C3" s="7"/>
      <c r="D3" s="7"/>
      <c r="E3" s="7"/>
      <c r="F3" s="9" t="s">
        <v>11</v>
      </c>
      <c r="G3" s="7"/>
      <c r="H3" s="7"/>
      <c r="I3" s="9" t="s">
        <v>12</v>
      </c>
      <c r="J3" s="7"/>
      <c r="K3" s="7"/>
      <c r="L3" s="10"/>
      <c r="M3" s="7"/>
    </row>
    <row r="4" spans="2:13" ht="19.5" customHeight="1">
      <c r="B4" s="8" t="s">
        <v>13</v>
      </c>
      <c r="C4" s="11">
        <v>1182</v>
      </c>
      <c r="D4" s="12" t="s">
        <v>14</v>
      </c>
      <c r="E4" s="13" t="s">
        <v>14</v>
      </c>
      <c r="F4" s="13" t="s">
        <v>15</v>
      </c>
      <c r="G4" s="13" t="s">
        <v>15</v>
      </c>
      <c r="H4" s="13" t="s">
        <v>15</v>
      </c>
      <c r="I4" s="13" t="s">
        <v>15</v>
      </c>
      <c r="J4" s="13" t="s">
        <v>15</v>
      </c>
      <c r="K4" s="13" t="s">
        <v>15</v>
      </c>
      <c r="L4" s="14" t="s">
        <v>15</v>
      </c>
      <c r="M4" s="7"/>
    </row>
    <row r="5" spans="2:13" ht="19.5" customHeight="1">
      <c r="B5" s="8" t="s">
        <v>16</v>
      </c>
      <c r="C5" s="11">
        <v>1539</v>
      </c>
      <c r="D5" s="12" t="s">
        <v>15</v>
      </c>
      <c r="E5" s="13" t="s">
        <v>15</v>
      </c>
      <c r="F5" s="13" t="s">
        <v>15</v>
      </c>
      <c r="G5" s="13" t="s">
        <v>15</v>
      </c>
      <c r="H5" s="13" t="s">
        <v>15</v>
      </c>
      <c r="I5" s="13" t="s">
        <v>15</v>
      </c>
      <c r="J5" s="13" t="s">
        <v>15</v>
      </c>
      <c r="K5" s="13" t="s">
        <v>15</v>
      </c>
      <c r="L5" s="14" t="s">
        <v>15</v>
      </c>
      <c r="M5" s="7"/>
    </row>
    <row r="6" spans="2:13" ht="19.5" customHeight="1">
      <c r="B6" s="8" t="s">
        <v>17</v>
      </c>
      <c r="C6" s="11">
        <v>905</v>
      </c>
      <c r="D6" s="12" t="s">
        <v>15</v>
      </c>
      <c r="E6" s="13" t="s">
        <v>15</v>
      </c>
      <c r="F6" s="13" t="s">
        <v>15</v>
      </c>
      <c r="G6" s="13" t="s">
        <v>15</v>
      </c>
      <c r="H6" s="13" t="s">
        <v>15</v>
      </c>
      <c r="I6" s="13" t="s">
        <v>15</v>
      </c>
      <c r="J6" s="13" t="s">
        <v>15</v>
      </c>
      <c r="K6" s="13" t="s">
        <v>15</v>
      </c>
      <c r="L6" s="14" t="s">
        <v>15</v>
      </c>
      <c r="M6" s="7"/>
    </row>
    <row r="7" spans="2:13" ht="19.5" customHeight="1">
      <c r="B7" s="8" t="s">
        <v>18</v>
      </c>
      <c r="C7" s="11">
        <v>415</v>
      </c>
      <c r="D7" s="15">
        <v>1</v>
      </c>
      <c r="E7" s="11">
        <v>15</v>
      </c>
      <c r="F7" s="11">
        <v>143</v>
      </c>
      <c r="G7" s="11">
        <v>165</v>
      </c>
      <c r="H7" s="11">
        <v>53</v>
      </c>
      <c r="I7" s="11">
        <v>11</v>
      </c>
      <c r="J7" s="11">
        <v>1</v>
      </c>
      <c r="K7" s="16" t="s">
        <v>19</v>
      </c>
      <c r="L7" s="17" t="s">
        <v>19</v>
      </c>
      <c r="M7" s="7"/>
    </row>
    <row r="8" spans="2:13" ht="19.5" customHeight="1">
      <c r="B8" s="8" t="s">
        <v>20</v>
      </c>
      <c r="C8" s="11">
        <v>241</v>
      </c>
      <c r="D8" s="15" t="s">
        <v>19</v>
      </c>
      <c r="E8" s="11">
        <v>7</v>
      </c>
      <c r="F8" s="11">
        <v>98</v>
      </c>
      <c r="G8" s="11">
        <v>88</v>
      </c>
      <c r="H8" s="11">
        <v>22</v>
      </c>
      <c r="I8" s="11">
        <v>4</v>
      </c>
      <c r="J8" s="11">
        <v>1</v>
      </c>
      <c r="K8" s="16" t="s">
        <v>19</v>
      </c>
      <c r="L8" s="17" t="s">
        <v>19</v>
      </c>
      <c r="M8" s="7"/>
    </row>
    <row r="9" spans="2:13" ht="19.5" customHeight="1">
      <c r="B9" s="8" t="s">
        <v>21</v>
      </c>
      <c r="C9" s="11">
        <v>234</v>
      </c>
      <c r="D9" s="15">
        <v>1</v>
      </c>
      <c r="E9" s="11">
        <v>8</v>
      </c>
      <c r="F9" s="11">
        <v>82</v>
      </c>
      <c r="G9" s="11">
        <v>89</v>
      </c>
      <c r="H9" s="11">
        <v>31</v>
      </c>
      <c r="I9" s="11">
        <v>5</v>
      </c>
      <c r="J9" s="16" t="s">
        <v>19</v>
      </c>
      <c r="K9" s="16" t="s">
        <v>19</v>
      </c>
      <c r="L9" s="17" t="s">
        <v>19</v>
      </c>
      <c r="M9" s="7"/>
    </row>
    <row r="10" spans="2:13" ht="19.5" customHeight="1">
      <c r="B10" s="8" t="s">
        <v>22</v>
      </c>
      <c r="C10" s="11">
        <v>162</v>
      </c>
      <c r="D10" s="15" t="s">
        <v>19</v>
      </c>
      <c r="E10" s="11">
        <v>4</v>
      </c>
      <c r="F10" s="11">
        <v>39</v>
      </c>
      <c r="G10" s="11">
        <v>68</v>
      </c>
      <c r="H10" s="11">
        <v>33</v>
      </c>
      <c r="I10" s="11">
        <v>6</v>
      </c>
      <c r="J10" s="16" t="s">
        <v>19</v>
      </c>
      <c r="K10" s="16" t="s">
        <v>19</v>
      </c>
      <c r="L10" s="17" t="s">
        <v>19</v>
      </c>
      <c r="M10" s="7"/>
    </row>
    <row r="11" spans="2:13" ht="19.5" customHeight="1">
      <c r="B11" s="18" t="s">
        <v>23</v>
      </c>
      <c r="C11" s="11">
        <f t="shared" ref="C11:C19" si="0">SUM(D11:L11)</f>
        <v>135</v>
      </c>
      <c r="D11" s="15" t="s">
        <v>19</v>
      </c>
      <c r="E11" s="11">
        <v>5</v>
      </c>
      <c r="F11" s="11">
        <v>27</v>
      </c>
      <c r="G11" s="11">
        <v>69</v>
      </c>
      <c r="H11" s="11">
        <v>27</v>
      </c>
      <c r="I11" s="11">
        <v>7</v>
      </c>
      <c r="J11" s="16" t="s">
        <v>19</v>
      </c>
      <c r="K11" s="16" t="s">
        <v>19</v>
      </c>
      <c r="L11" s="17" t="s">
        <v>19</v>
      </c>
      <c r="M11" s="7"/>
    </row>
    <row r="12" spans="2:13" ht="19.5" hidden="1" customHeight="1">
      <c r="B12" s="8" t="s">
        <v>24</v>
      </c>
      <c r="C12" s="11">
        <f t="shared" si="0"/>
        <v>111</v>
      </c>
      <c r="D12" s="15" t="s">
        <v>19</v>
      </c>
      <c r="E12" s="11">
        <v>4</v>
      </c>
      <c r="F12" s="11">
        <v>24</v>
      </c>
      <c r="G12" s="11">
        <v>59</v>
      </c>
      <c r="H12" s="11">
        <v>16</v>
      </c>
      <c r="I12" s="11">
        <v>8</v>
      </c>
      <c r="J12" s="16" t="s">
        <v>19</v>
      </c>
      <c r="K12" s="16" t="s">
        <v>19</v>
      </c>
      <c r="L12" s="17" t="s">
        <v>19</v>
      </c>
      <c r="M12" s="7"/>
    </row>
    <row r="13" spans="2:13" ht="19.5" hidden="1" customHeight="1">
      <c r="B13" s="8" t="s">
        <v>25</v>
      </c>
      <c r="C13" s="11">
        <f t="shared" si="0"/>
        <v>93</v>
      </c>
      <c r="D13" s="15" t="s">
        <v>19</v>
      </c>
      <c r="E13" s="11">
        <v>4</v>
      </c>
      <c r="F13" s="11">
        <v>20</v>
      </c>
      <c r="G13" s="11">
        <v>46</v>
      </c>
      <c r="H13" s="11">
        <v>17</v>
      </c>
      <c r="I13" s="11">
        <v>5</v>
      </c>
      <c r="J13" s="11">
        <v>1</v>
      </c>
      <c r="K13" s="16" t="s">
        <v>19</v>
      </c>
      <c r="L13" s="17" t="s">
        <v>19</v>
      </c>
      <c r="M13" s="7"/>
    </row>
    <row r="14" spans="2:13" ht="19.5" hidden="1" customHeight="1">
      <c r="B14" s="8" t="s">
        <v>26</v>
      </c>
      <c r="C14" s="11">
        <f t="shared" si="0"/>
        <v>85</v>
      </c>
      <c r="D14" s="15" t="s">
        <v>19</v>
      </c>
      <c r="E14" s="11">
        <v>1</v>
      </c>
      <c r="F14" s="11">
        <v>15</v>
      </c>
      <c r="G14" s="11">
        <v>40</v>
      </c>
      <c r="H14" s="11">
        <v>21</v>
      </c>
      <c r="I14" s="11">
        <v>6</v>
      </c>
      <c r="J14" s="11">
        <v>2</v>
      </c>
      <c r="K14" s="16" t="s">
        <v>19</v>
      </c>
      <c r="L14" s="17" t="s">
        <v>19</v>
      </c>
      <c r="M14" s="7"/>
    </row>
    <row r="15" spans="2:13" ht="19.5" hidden="1" customHeight="1">
      <c r="B15" s="19" t="s">
        <v>27</v>
      </c>
      <c r="C15" s="11">
        <f t="shared" si="0"/>
        <v>73</v>
      </c>
      <c r="D15" s="15" t="s">
        <v>19</v>
      </c>
      <c r="E15" s="11">
        <v>2</v>
      </c>
      <c r="F15" s="11">
        <v>18</v>
      </c>
      <c r="G15" s="11">
        <v>33</v>
      </c>
      <c r="H15" s="11">
        <v>15</v>
      </c>
      <c r="I15" s="11">
        <v>5</v>
      </c>
      <c r="J15" s="16" t="s">
        <v>19</v>
      </c>
      <c r="K15" s="16" t="s">
        <v>19</v>
      </c>
      <c r="L15" s="17" t="s">
        <v>19</v>
      </c>
      <c r="M15" s="7"/>
    </row>
    <row r="16" spans="2:13" ht="19.5" hidden="1" customHeight="1">
      <c r="B16" s="19" t="s">
        <v>28</v>
      </c>
      <c r="C16" s="11">
        <f t="shared" si="0"/>
        <v>64</v>
      </c>
      <c r="D16" s="15" t="s">
        <v>19</v>
      </c>
      <c r="E16" s="16" t="s">
        <v>19</v>
      </c>
      <c r="F16" s="20">
        <v>7</v>
      </c>
      <c r="G16" s="20">
        <v>29</v>
      </c>
      <c r="H16" s="20">
        <v>22</v>
      </c>
      <c r="I16" s="20">
        <v>5</v>
      </c>
      <c r="J16" s="20">
        <v>1</v>
      </c>
      <c r="K16" s="16" t="s">
        <v>19</v>
      </c>
      <c r="L16" s="17" t="s">
        <v>19</v>
      </c>
      <c r="M16" s="7"/>
    </row>
    <row r="17" spans="2:13" ht="19.5" customHeight="1">
      <c r="B17" s="19" t="s">
        <v>29</v>
      </c>
      <c r="C17" s="11">
        <f t="shared" si="0"/>
        <v>64</v>
      </c>
      <c r="D17" s="15" t="s">
        <v>19</v>
      </c>
      <c r="E17" s="16" t="s">
        <v>19</v>
      </c>
      <c r="F17" s="20">
        <v>7</v>
      </c>
      <c r="G17" s="20">
        <v>29</v>
      </c>
      <c r="H17" s="20">
        <v>22</v>
      </c>
      <c r="I17" s="20">
        <v>5</v>
      </c>
      <c r="J17" s="20">
        <v>1</v>
      </c>
      <c r="K17" s="16" t="s">
        <v>19</v>
      </c>
      <c r="L17" s="17" t="s">
        <v>19</v>
      </c>
      <c r="M17" s="7"/>
    </row>
    <row r="18" spans="2:13" ht="19.5" customHeight="1">
      <c r="B18" s="19" t="s">
        <v>30</v>
      </c>
      <c r="C18" s="11">
        <f t="shared" si="0"/>
        <v>111</v>
      </c>
      <c r="D18" s="15">
        <v>2</v>
      </c>
      <c r="E18" s="16">
        <v>9</v>
      </c>
      <c r="F18" s="16">
        <v>29</v>
      </c>
      <c r="G18" s="16">
        <v>35</v>
      </c>
      <c r="H18" s="16">
        <v>29</v>
      </c>
      <c r="I18" s="16">
        <v>6</v>
      </c>
      <c r="J18" s="21">
        <v>1</v>
      </c>
      <c r="K18" s="22" t="s">
        <v>19</v>
      </c>
      <c r="L18" s="23" t="s">
        <v>19</v>
      </c>
      <c r="M18" s="7"/>
    </row>
    <row r="19" spans="2:13" ht="19.5" customHeight="1">
      <c r="B19" s="19" t="s">
        <v>31</v>
      </c>
      <c r="C19" s="11">
        <f t="shared" si="0"/>
        <v>115</v>
      </c>
      <c r="D19" s="24" t="s">
        <v>19</v>
      </c>
      <c r="E19" s="16">
        <v>7</v>
      </c>
      <c r="F19" s="16">
        <v>22</v>
      </c>
      <c r="G19" s="16">
        <v>41</v>
      </c>
      <c r="H19" s="16">
        <v>34</v>
      </c>
      <c r="I19" s="16">
        <v>10</v>
      </c>
      <c r="J19" s="25">
        <v>0</v>
      </c>
      <c r="K19" s="22" t="s">
        <v>19</v>
      </c>
      <c r="L19" s="23">
        <v>1</v>
      </c>
      <c r="M19" s="7"/>
    </row>
    <row r="20" spans="2:13" ht="19.5" customHeight="1">
      <c r="B20" s="19" t="s">
        <v>32</v>
      </c>
      <c r="C20" s="11">
        <f t="shared" ref="C20:C26" si="1">SUM(D20:L20)</f>
        <v>70</v>
      </c>
      <c r="D20" s="26">
        <v>0</v>
      </c>
      <c r="E20" s="16">
        <v>2</v>
      </c>
      <c r="F20" s="16">
        <v>24</v>
      </c>
      <c r="G20" s="16">
        <v>20</v>
      </c>
      <c r="H20" s="16">
        <v>21</v>
      </c>
      <c r="I20" s="16">
        <v>3</v>
      </c>
      <c r="J20" s="25">
        <v>0</v>
      </c>
      <c r="K20" s="22">
        <v>0</v>
      </c>
      <c r="L20" s="23">
        <v>0</v>
      </c>
      <c r="M20" s="7"/>
    </row>
    <row r="21" spans="2:13" ht="19.5" customHeight="1">
      <c r="B21" s="19" t="s">
        <v>33</v>
      </c>
      <c r="C21" s="11">
        <f t="shared" si="1"/>
        <v>75</v>
      </c>
      <c r="D21" s="26">
        <v>0</v>
      </c>
      <c r="E21" s="16">
        <v>6</v>
      </c>
      <c r="F21" s="16">
        <v>16</v>
      </c>
      <c r="G21" s="16">
        <v>25</v>
      </c>
      <c r="H21" s="16">
        <v>24</v>
      </c>
      <c r="I21" s="16">
        <v>3</v>
      </c>
      <c r="J21" s="25">
        <v>1</v>
      </c>
      <c r="K21" s="22">
        <v>0</v>
      </c>
      <c r="L21" s="23">
        <v>0</v>
      </c>
      <c r="M21" s="7"/>
    </row>
    <row r="22" spans="2:13" ht="19.5" customHeight="1">
      <c r="B22" s="19" t="s">
        <v>34</v>
      </c>
      <c r="C22" s="11">
        <f t="shared" si="1"/>
        <v>57</v>
      </c>
      <c r="D22" s="26">
        <v>0</v>
      </c>
      <c r="E22" s="16">
        <v>3</v>
      </c>
      <c r="F22" s="16">
        <v>11</v>
      </c>
      <c r="G22" s="16">
        <v>23</v>
      </c>
      <c r="H22" s="16">
        <v>16</v>
      </c>
      <c r="I22" s="16">
        <v>4</v>
      </c>
      <c r="J22" s="25">
        <v>0</v>
      </c>
      <c r="K22" s="22">
        <v>0</v>
      </c>
      <c r="L22" s="23">
        <v>0</v>
      </c>
      <c r="M22" s="7"/>
    </row>
    <row r="23" spans="2:13" ht="19.5" customHeight="1">
      <c r="B23" s="19" t="s">
        <v>35</v>
      </c>
      <c r="C23" s="11">
        <f t="shared" si="1"/>
        <v>49</v>
      </c>
      <c r="D23" s="26">
        <v>0</v>
      </c>
      <c r="E23" s="16">
        <v>2</v>
      </c>
      <c r="F23" s="16">
        <v>17</v>
      </c>
      <c r="G23" s="16">
        <v>18</v>
      </c>
      <c r="H23" s="16">
        <v>10</v>
      </c>
      <c r="I23" s="16">
        <v>1</v>
      </c>
      <c r="J23" s="25">
        <v>1</v>
      </c>
      <c r="K23" s="22">
        <v>0</v>
      </c>
      <c r="L23" s="23">
        <v>0</v>
      </c>
      <c r="M23" s="7"/>
    </row>
    <row r="24" spans="2:13" ht="19.5" customHeight="1">
      <c r="B24" s="19" t="s">
        <v>36</v>
      </c>
      <c r="C24" s="11">
        <f t="shared" si="1"/>
        <v>52</v>
      </c>
      <c r="D24" s="26">
        <v>0</v>
      </c>
      <c r="E24" s="21">
        <v>0</v>
      </c>
      <c r="F24" s="21">
        <v>13</v>
      </c>
      <c r="G24" s="21">
        <v>24</v>
      </c>
      <c r="H24" s="21">
        <v>14</v>
      </c>
      <c r="I24" s="21">
        <v>0</v>
      </c>
      <c r="J24" s="25">
        <v>1</v>
      </c>
      <c r="K24" s="22">
        <v>0</v>
      </c>
      <c r="L24" s="23">
        <v>0</v>
      </c>
      <c r="M24" s="7"/>
    </row>
    <row r="25" spans="2:13" ht="19.5" customHeight="1">
      <c r="B25" s="19" t="s">
        <v>37</v>
      </c>
      <c r="C25" s="11">
        <f>SUM(D25:L25)</f>
        <v>67</v>
      </c>
      <c r="D25" s="26">
        <v>0</v>
      </c>
      <c r="E25" s="21">
        <v>2</v>
      </c>
      <c r="F25" s="21">
        <v>7</v>
      </c>
      <c r="G25" s="21">
        <v>28</v>
      </c>
      <c r="H25" s="21">
        <v>25</v>
      </c>
      <c r="I25" s="21">
        <v>2</v>
      </c>
      <c r="J25" s="25">
        <v>3</v>
      </c>
      <c r="K25" s="22">
        <v>0</v>
      </c>
      <c r="L25" s="23">
        <v>0</v>
      </c>
      <c r="M25" s="7"/>
    </row>
    <row r="26" spans="2:13" ht="19.5" customHeight="1">
      <c r="B26" s="19" t="s">
        <v>38</v>
      </c>
      <c r="C26" s="11">
        <f t="shared" si="1"/>
        <v>73</v>
      </c>
      <c r="D26" s="26">
        <v>0</v>
      </c>
      <c r="E26" s="21">
        <v>4</v>
      </c>
      <c r="F26" s="21">
        <v>15</v>
      </c>
      <c r="G26" s="21">
        <v>28</v>
      </c>
      <c r="H26" s="21">
        <v>23</v>
      </c>
      <c r="I26" s="21">
        <v>3</v>
      </c>
      <c r="J26" s="25">
        <v>0</v>
      </c>
      <c r="K26" s="22">
        <v>0</v>
      </c>
      <c r="L26" s="23">
        <v>0</v>
      </c>
      <c r="M26" s="7"/>
    </row>
    <row r="27" spans="2:13" ht="19.5" customHeight="1">
      <c r="B27" s="19" t="s">
        <v>39</v>
      </c>
      <c r="C27" s="11">
        <f>SUM(D27:L27)</f>
        <v>55</v>
      </c>
      <c r="D27" s="26">
        <v>0</v>
      </c>
      <c r="E27" s="21">
        <v>1</v>
      </c>
      <c r="F27" s="21">
        <v>7</v>
      </c>
      <c r="G27" s="21">
        <v>23</v>
      </c>
      <c r="H27" s="21">
        <v>20</v>
      </c>
      <c r="I27" s="22">
        <v>4</v>
      </c>
      <c r="J27" s="25">
        <v>0</v>
      </c>
      <c r="K27" s="22">
        <v>0</v>
      </c>
      <c r="L27" s="23">
        <v>0</v>
      </c>
      <c r="M27" s="7"/>
    </row>
    <row r="28" spans="2:13" ht="19.5" customHeight="1">
      <c r="B28" s="19" t="s">
        <v>40</v>
      </c>
      <c r="C28" s="11">
        <f>SUM(D28:L28)</f>
        <v>82</v>
      </c>
      <c r="D28" s="26">
        <v>0</v>
      </c>
      <c r="E28" s="21">
        <v>7</v>
      </c>
      <c r="F28" s="21">
        <v>13</v>
      </c>
      <c r="G28" s="21">
        <v>24</v>
      </c>
      <c r="H28" s="21">
        <v>30</v>
      </c>
      <c r="I28" s="22">
        <v>6</v>
      </c>
      <c r="J28" s="25">
        <v>2</v>
      </c>
      <c r="K28" s="22">
        <v>0</v>
      </c>
      <c r="L28" s="23">
        <v>0</v>
      </c>
      <c r="M28" s="7"/>
    </row>
    <row r="29" spans="2:13" ht="19.5" customHeight="1">
      <c r="B29" s="19" t="s">
        <v>41</v>
      </c>
      <c r="C29" s="11">
        <v>69</v>
      </c>
      <c r="D29" s="26">
        <v>0</v>
      </c>
      <c r="E29" s="21">
        <v>2</v>
      </c>
      <c r="F29" s="21">
        <v>15</v>
      </c>
      <c r="G29" s="21">
        <v>24</v>
      </c>
      <c r="H29" s="21">
        <v>24</v>
      </c>
      <c r="I29" s="22">
        <v>4</v>
      </c>
      <c r="J29" s="25">
        <v>0</v>
      </c>
      <c r="K29" s="22">
        <v>0</v>
      </c>
      <c r="L29" s="23">
        <v>0</v>
      </c>
      <c r="M29" s="7"/>
    </row>
    <row r="30" spans="2:13" ht="19.5" customHeight="1">
      <c r="B30" s="27" t="s">
        <v>42</v>
      </c>
      <c r="C30" s="28">
        <f>SUM(D30:L30)</f>
        <v>76</v>
      </c>
      <c r="D30" s="29">
        <v>0</v>
      </c>
      <c r="E30" s="30">
        <v>2</v>
      </c>
      <c r="F30" s="30">
        <v>14</v>
      </c>
      <c r="G30" s="30">
        <v>24</v>
      </c>
      <c r="H30" s="30">
        <v>27</v>
      </c>
      <c r="I30" s="30">
        <v>8</v>
      </c>
      <c r="J30" s="31">
        <v>1</v>
      </c>
      <c r="K30" s="30">
        <v>0</v>
      </c>
      <c r="L30" s="32">
        <v>0</v>
      </c>
      <c r="M30" s="7"/>
    </row>
    <row r="31" spans="2:13" ht="19.5" customHeight="1">
      <c r="B31" s="19" t="s">
        <v>43</v>
      </c>
      <c r="C31" s="28">
        <v>101</v>
      </c>
      <c r="D31" s="29">
        <v>0</v>
      </c>
      <c r="E31" s="30">
        <v>2</v>
      </c>
      <c r="F31" s="30">
        <v>15</v>
      </c>
      <c r="G31" s="30">
        <v>37</v>
      </c>
      <c r="H31" s="30">
        <v>44</v>
      </c>
      <c r="I31" s="30">
        <v>3</v>
      </c>
      <c r="J31" s="31">
        <v>0</v>
      </c>
      <c r="K31" s="30">
        <v>0</v>
      </c>
      <c r="L31" s="32">
        <v>0</v>
      </c>
      <c r="M31" s="7"/>
    </row>
    <row r="32" spans="2:13" ht="19.5" customHeight="1">
      <c r="B32" s="27" t="s">
        <v>44</v>
      </c>
      <c r="C32" s="33">
        <v>96</v>
      </c>
      <c r="D32" s="34">
        <v>0</v>
      </c>
      <c r="E32" s="35">
        <v>1</v>
      </c>
      <c r="F32" s="35">
        <v>15</v>
      </c>
      <c r="G32" s="35">
        <v>35</v>
      </c>
      <c r="H32" s="35">
        <v>34</v>
      </c>
      <c r="I32" s="30">
        <v>9</v>
      </c>
      <c r="J32" s="30">
        <v>2</v>
      </c>
      <c r="K32" s="30">
        <v>0</v>
      </c>
      <c r="L32" s="36">
        <v>0</v>
      </c>
      <c r="M32" s="7"/>
    </row>
    <row r="33" spans="2:13" ht="19.5" customHeight="1">
      <c r="B33" s="19" t="s">
        <v>45</v>
      </c>
      <c r="C33" s="33">
        <v>96</v>
      </c>
      <c r="D33" s="34" t="s">
        <v>46</v>
      </c>
      <c r="E33" s="35">
        <v>3</v>
      </c>
      <c r="F33" s="35">
        <v>20</v>
      </c>
      <c r="G33" s="35">
        <v>33</v>
      </c>
      <c r="H33" s="35">
        <v>32</v>
      </c>
      <c r="I33" s="30">
        <v>8</v>
      </c>
      <c r="J33" s="30" t="s">
        <v>46</v>
      </c>
      <c r="K33" s="30" t="s">
        <v>46</v>
      </c>
      <c r="L33" s="36" t="s">
        <v>46</v>
      </c>
      <c r="M33" s="7"/>
    </row>
    <row r="34" spans="2:13" ht="19.5" customHeight="1">
      <c r="B34" s="19" t="s">
        <v>47</v>
      </c>
      <c r="C34" s="35">
        <f>SUM(D34:L34)</f>
        <v>98</v>
      </c>
      <c r="D34" s="37">
        <v>0</v>
      </c>
      <c r="E34" s="35">
        <v>3</v>
      </c>
      <c r="F34" s="35">
        <v>10</v>
      </c>
      <c r="G34" s="35">
        <v>41</v>
      </c>
      <c r="H34" s="35">
        <v>34</v>
      </c>
      <c r="I34" s="30">
        <v>10</v>
      </c>
      <c r="J34" s="30">
        <v>0</v>
      </c>
      <c r="K34" s="30">
        <v>0</v>
      </c>
      <c r="L34" s="36">
        <v>0</v>
      </c>
      <c r="M34" s="7"/>
    </row>
    <row r="35" spans="2:13" ht="19.5" customHeight="1">
      <c r="B35" s="19" t="s">
        <v>48</v>
      </c>
      <c r="C35" s="35">
        <f>SUM(D35:L35)</f>
        <v>97</v>
      </c>
      <c r="D35" s="37" t="s">
        <v>49</v>
      </c>
      <c r="E35" s="35">
        <v>1</v>
      </c>
      <c r="F35" s="35">
        <v>18</v>
      </c>
      <c r="G35" s="35">
        <v>38</v>
      </c>
      <c r="H35" s="35">
        <v>30</v>
      </c>
      <c r="I35" s="30">
        <v>9</v>
      </c>
      <c r="J35" s="30">
        <v>1</v>
      </c>
      <c r="K35" s="30" t="s">
        <v>49</v>
      </c>
      <c r="L35" s="36" t="s">
        <v>49</v>
      </c>
      <c r="M35" s="7"/>
    </row>
    <row r="36" spans="2:13" ht="19.5" customHeight="1">
      <c r="B36" s="19" t="s">
        <v>50</v>
      </c>
      <c r="C36" s="35">
        <f>SUM(D36:L36)</f>
        <v>96</v>
      </c>
      <c r="D36" s="37" t="s">
        <v>19</v>
      </c>
      <c r="E36" s="31">
        <v>2</v>
      </c>
      <c r="F36" s="30">
        <v>18</v>
      </c>
      <c r="G36" s="30">
        <v>31</v>
      </c>
      <c r="H36" s="30">
        <v>34</v>
      </c>
      <c r="I36" s="30">
        <v>7</v>
      </c>
      <c r="J36" s="30">
        <v>1</v>
      </c>
      <c r="K36" s="30">
        <v>3</v>
      </c>
      <c r="L36" s="36" t="s">
        <v>19</v>
      </c>
      <c r="M36" s="7"/>
    </row>
    <row r="37" spans="2:13" ht="19.5" customHeight="1">
      <c r="B37" s="19" t="s">
        <v>51</v>
      </c>
      <c r="C37" s="38">
        <f>SUM(D37:L37)</f>
        <v>82</v>
      </c>
      <c r="D37" s="37">
        <v>0</v>
      </c>
      <c r="E37" s="30">
        <v>2</v>
      </c>
      <c r="F37" s="30">
        <v>17</v>
      </c>
      <c r="G37" s="30">
        <v>34</v>
      </c>
      <c r="H37" s="30">
        <v>21</v>
      </c>
      <c r="I37" s="30">
        <v>7</v>
      </c>
      <c r="J37" s="30">
        <v>1</v>
      </c>
      <c r="K37" s="30">
        <v>0</v>
      </c>
      <c r="L37" s="36">
        <v>0</v>
      </c>
      <c r="M37" s="7"/>
    </row>
    <row r="38" spans="2:13" ht="19.5" customHeight="1">
      <c r="B38" s="19" t="s">
        <v>52</v>
      </c>
      <c r="C38" s="38">
        <f>SUM(D38:L38)</f>
        <v>103</v>
      </c>
      <c r="D38" s="37">
        <v>0</v>
      </c>
      <c r="E38" s="30">
        <v>3</v>
      </c>
      <c r="F38" s="30">
        <v>12</v>
      </c>
      <c r="G38" s="30">
        <v>33</v>
      </c>
      <c r="H38" s="30">
        <v>38</v>
      </c>
      <c r="I38" s="30">
        <v>11</v>
      </c>
      <c r="J38" s="30">
        <v>5</v>
      </c>
      <c r="K38" s="30">
        <v>1</v>
      </c>
      <c r="L38" s="36">
        <v>0</v>
      </c>
      <c r="M38" s="7"/>
    </row>
    <row r="39" spans="2:13" ht="19.5" customHeight="1">
      <c r="B39" s="8"/>
      <c r="C39" s="39"/>
      <c r="D39" s="39"/>
      <c r="E39" s="39"/>
      <c r="F39" s="9" t="s">
        <v>53</v>
      </c>
      <c r="G39" s="39"/>
      <c r="H39" s="39"/>
      <c r="I39" s="39"/>
      <c r="J39" s="39"/>
      <c r="K39" s="39"/>
      <c r="L39" s="40"/>
      <c r="M39" s="7"/>
    </row>
    <row r="40" spans="2:13" ht="19.5" customHeight="1">
      <c r="B40" s="8" t="s">
        <v>13</v>
      </c>
      <c r="C40" s="41">
        <v>100</v>
      </c>
      <c r="D40" s="12" t="s">
        <v>14</v>
      </c>
      <c r="E40" s="13" t="s">
        <v>14</v>
      </c>
      <c r="F40" s="13" t="s">
        <v>15</v>
      </c>
      <c r="G40" s="13" t="s">
        <v>15</v>
      </c>
      <c r="H40" s="13" t="s">
        <v>15</v>
      </c>
      <c r="I40" s="13" t="s">
        <v>15</v>
      </c>
      <c r="J40" s="13" t="s">
        <v>15</v>
      </c>
      <c r="K40" s="13" t="s">
        <v>15</v>
      </c>
      <c r="L40" s="14" t="s">
        <v>15</v>
      </c>
      <c r="M40" s="7"/>
    </row>
    <row r="41" spans="2:13" ht="19.5" customHeight="1">
      <c r="B41" s="8" t="s">
        <v>16</v>
      </c>
      <c r="C41" s="41">
        <v>100</v>
      </c>
      <c r="D41" s="12" t="s">
        <v>15</v>
      </c>
      <c r="E41" s="13" t="s">
        <v>15</v>
      </c>
      <c r="F41" s="13" t="s">
        <v>15</v>
      </c>
      <c r="G41" s="13" t="s">
        <v>15</v>
      </c>
      <c r="H41" s="13" t="s">
        <v>15</v>
      </c>
      <c r="I41" s="13" t="s">
        <v>15</v>
      </c>
      <c r="J41" s="13" t="s">
        <v>15</v>
      </c>
      <c r="K41" s="13" t="s">
        <v>15</v>
      </c>
      <c r="L41" s="14" t="s">
        <v>15</v>
      </c>
      <c r="M41" s="7"/>
    </row>
    <row r="42" spans="2:13" ht="19.5" customHeight="1">
      <c r="B42" s="8" t="s">
        <v>17</v>
      </c>
      <c r="C42" s="41">
        <v>100</v>
      </c>
      <c r="D42" s="12" t="s">
        <v>15</v>
      </c>
      <c r="E42" s="13" t="s">
        <v>15</v>
      </c>
      <c r="F42" s="13" t="s">
        <v>15</v>
      </c>
      <c r="G42" s="13" t="s">
        <v>15</v>
      </c>
      <c r="H42" s="13" t="s">
        <v>15</v>
      </c>
      <c r="I42" s="13" t="s">
        <v>15</v>
      </c>
      <c r="J42" s="13" t="s">
        <v>15</v>
      </c>
      <c r="K42" s="13" t="s">
        <v>15</v>
      </c>
      <c r="L42" s="14" t="s">
        <v>15</v>
      </c>
      <c r="M42" s="7"/>
    </row>
    <row r="43" spans="2:13" ht="19.5" customHeight="1">
      <c r="B43" s="8" t="s">
        <v>18</v>
      </c>
      <c r="C43" s="41">
        <v>100</v>
      </c>
      <c r="D43" s="42">
        <f t="shared" ref="D43:D52" si="2">IF(D7=0,"－",D7/C7*100)</f>
        <v>0.24096385542168677</v>
      </c>
      <c r="E43" s="41">
        <f t="shared" ref="E43:E51" si="3">E7/C7*100</f>
        <v>3.6144578313253009</v>
      </c>
      <c r="F43" s="41">
        <f t="shared" ref="F43:F52" si="4">F7/C7*100</f>
        <v>34.4578313253012</v>
      </c>
      <c r="G43" s="41">
        <f t="shared" ref="G43:G52" si="5">G7/C7*100</f>
        <v>39.75903614457831</v>
      </c>
      <c r="H43" s="41">
        <f t="shared" ref="H43:H52" si="6">H7/C7*100</f>
        <v>12.771084337349398</v>
      </c>
      <c r="I43" s="41">
        <f t="shared" ref="I43:I52" si="7">I7/C7*100</f>
        <v>2.6506024096385543</v>
      </c>
      <c r="J43" s="43">
        <f t="shared" ref="J43:J52" si="8">IF(J7=0,"－",J7/C7*100)</f>
        <v>0.24096385542168677</v>
      </c>
      <c r="K43" s="16" t="str">
        <f t="shared" ref="K43:K52" si="9">IF(K7=0,"－",K7/C7*100)</f>
        <v>－</v>
      </c>
      <c r="L43" s="17" t="str">
        <f t="shared" ref="L43:L52" si="10">IF(L7=0,"－",L7/C7*100)</f>
        <v>－</v>
      </c>
      <c r="M43" s="7"/>
    </row>
    <row r="44" spans="2:13" ht="19.5" customHeight="1">
      <c r="B44" s="8" t="s">
        <v>20</v>
      </c>
      <c r="C44" s="41">
        <v>100</v>
      </c>
      <c r="D44" s="44" t="str">
        <f t="shared" si="2"/>
        <v>－</v>
      </c>
      <c r="E44" s="41">
        <f t="shared" si="3"/>
        <v>2.904564315352697</v>
      </c>
      <c r="F44" s="41">
        <f t="shared" si="4"/>
        <v>40.663900414937757</v>
      </c>
      <c r="G44" s="41">
        <f t="shared" si="5"/>
        <v>36.514522821576762</v>
      </c>
      <c r="H44" s="41">
        <f t="shared" si="6"/>
        <v>9.1286307053941904</v>
      </c>
      <c r="I44" s="41">
        <f t="shared" si="7"/>
        <v>1.6597510373443984</v>
      </c>
      <c r="J44" s="43">
        <f t="shared" si="8"/>
        <v>0.41493775933609961</v>
      </c>
      <c r="K44" s="16" t="str">
        <f t="shared" si="9"/>
        <v>－</v>
      </c>
      <c r="L44" s="17" t="str">
        <f t="shared" si="10"/>
        <v>－</v>
      </c>
      <c r="M44" s="7"/>
    </row>
    <row r="45" spans="2:13" ht="19.5" customHeight="1">
      <c r="B45" s="8" t="s">
        <v>21</v>
      </c>
      <c r="C45" s="41">
        <v>100</v>
      </c>
      <c r="D45" s="42">
        <f t="shared" si="2"/>
        <v>0.42735042735042739</v>
      </c>
      <c r="E45" s="41">
        <f t="shared" si="3"/>
        <v>3.4188034188034191</v>
      </c>
      <c r="F45" s="41">
        <f t="shared" si="4"/>
        <v>35.042735042735039</v>
      </c>
      <c r="G45" s="41">
        <f t="shared" si="5"/>
        <v>38.034188034188034</v>
      </c>
      <c r="H45" s="41">
        <f t="shared" si="6"/>
        <v>13.247863247863249</v>
      </c>
      <c r="I45" s="41">
        <f t="shared" si="7"/>
        <v>2.1367521367521367</v>
      </c>
      <c r="J45" s="43" t="str">
        <f t="shared" si="8"/>
        <v>－</v>
      </c>
      <c r="K45" s="16" t="str">
        <f t="shared" si="9"/>
        <v>－</v>
      </c>
      <c r="L45" s="17" t="str">
        <f t="shared" si="10"/>
        <v>－</v>
      </c>
      <c r="M45" s="7"/>
    </row>
    <row r="46" spans="2:13" ht="19.5" customHeight="1">
      <c r="B46" s="8" t="s">
        <v>22</v>
      </c>
      <c r="C46" s="41">
        <v>100</v>
      </c>
      <c r="D46" s="44" t="str">
        <f t="shared" si="2"/>
        <v>－</v>
      </c>
      <c r="E46" s="41">
        <f t="shared" si="3"/>
        <v>2.4691358024691357</v>
      </c>
      <c r="F46" s="41">
        <f t="shared" si="4"/>
        <v>24.074074074074073</v>
      </c>
      <c r="G46" s="41">
        <f t="shared" si="5"/>
        <v>41.975308641975303</v>
      </c>
      <c r="H46" s="41">
        <f t="shared" si="6"/>
        <v>20.37037037037037</v>
      </c>
      <c r="I46" s="41">
        <f t="shared" si="7"/>
        <v>3.7037037037037033</v>
      </c>
      <c r="J46" s="43" t="str">
        <f t="shared" si="8"/>
        <v>－</v>
      </c>
      <c r="K46" s="16" t="str">
        <f t="shared" si="9"/>
        <v>－</v>
      </c>
      <c r="L46" s="17" t="str">
        <f t="shared" si="10"/>
        <v>－</v>
      </c>
      <c r="M46" s="7"/>
    </row>
    <row r="47" spans="2:13" ht="19.5" customHeight="1">
      <c r="B47" s="18" t="s">
        <v>23</v>
      </c>
      <c r="C47" s="41">
        <f t="shared" ref="C47:C54" si="11">SUM(D47:L47)</f>
        <v>100</v>
      </c>
      <c r="D47" s="44" t="str">
        <f t="shared" si="2"/>
        <v>－</v>
      </c>
      <c r="E47" s="41">
        <f t="shared" si="3"/>
        <v>3.7037037037037033</v>
      </c>
      <c r="F47" s="41">
        <f t="shared" si="4"/>
        <v>20</v>
      </c>
      <c r="G47" s="41">
        <f t="shared" si="5"/>
        <v>51.111111111111107</v>
      </c>
      <c r="H47" s="41">
        <f t="shared" si="6"/>
        <v>20</v>
      </c>
      <c r="I47" s="41">
        <f t="shared" si="7"/>
        <v>5.1851851851851851</v>
      </c>
      <c r="J47" s="43" t="str">
        <f t="shared" si="8"/>
        <v>－</v>
      </c>
      <c r="K47" s="16" t="str">
        <f t="shared" si="9"/>
        <v>－</v>
      </c>
      <c r="L47" s="17" t="str">
        <f t="shared" si="10"/>
        <v>－</v>
      </c>
      <c r="M47" s="7"/>
    </row>
    <row r="48" spans="2:13" ht="19.5" hidden="1" customHeight="1">
      <c r="B48" s="8" t="s">
        <v>24</v>
      </c>
      <c r="C48" s="41">
        <f t="shared" si="11"/>
        <v>100</v>
      </c>
      <c r="D48" s="44" t="str">
        <f t="shared" si="2"/>
        <v>－</v>
      </c>
      <c r="E48" s="41">
        <f t="shared" si="3"/>
        <v>3.6036036036036037</v>
      </c>
      <c r="F48" s="41">
        <f t="shared" si="4"/>
        <v>21.621621621621621</v>
      </c>
      <c r="G48" s="41">
        <f t="shared" si="5"/>
        <v>53.153153153153156</v>
      </c>
      <c r="H48" s="41">
        <f t="shared" si="6"/>
        <v>14.414414414414415</v>
      </c>
      <c r="I48" s="41">
        <f t="shared" si="7"/>
        <v>7.2072072072072073</v>
      </c>
      <c r="J48" s="43" t="str">
        <f t="shared" si="8"/>
        <v>－</v>
      </c>
      <c r="K48" s="16" t="str">
        <f t="shared" si="9"/>
        <v>－</v>
      </c>
      <c r="L48" s="17" t="str">
        <f t="shared" si="10"/>
        <v>－</v>
      </c>
      <c r="M48" s="7"/>
    </row>
    <row r="49" spans="2:13" ht="19.5" hidden="1" customHeight="1">
      <c r="B49" s="8" t="s">
        <v>25</v>
      </c>
      <c r="C49" s="41">
        <f t="shared" si="11"/>
        <v>100</v>
      </c>
      <c r="D49" s="44" t="str">
        <f t="shared" si="2"/>
        <v>－</v>
      </c>
      <c r="E49" s="41">
        <f t="shared" si="3"/>
        <v>4.3010752688172049</v>
      </c>
      <c r="F49" s="41">
        <f t="shared" si="4"/>
        <v>21.50537634408602</v>
      </c>
      <c r="G49" s="41">
        <f t="shared" si="5"/>
        <v>49.462365591397848</v>
      </c>
      <c r="H49" s="41">
        <f t="shared" si="6"/>
        <v>18.27956989247312</v>
      </c>
      <c r="I49" s="41">
        <f t="shared" si="7"/>
        <v>5.376344086021505</v>
      </c>
      <c r="J49" s="43">
        <f t="shared" si="8"/>
        <v>1.0752688172043012</v>
      </c>
      <c r="K49" s="16" t="str">
        <f t="shared" si="9"/>
        <v>－</v>
      </c>
      <c r="L49" s="17" t="str">
        <f t="shared" si="10"/>
        <v>－</v>
      </c>
      <c r="M49" s="7"/>
    </row>
    <row r="50" spans="2:13" ht="19.5" hidden="1" customHeight="1">
      <c r="B50" s="8" t="s">
        <v>26</v>
      </c>
      <c r="C50" s="41">
        <f t="shared" si="11"/>
        <v>100</v>
      </c>
      <c r="D50" s="44" t="str">
        <f t="shared" si="2"/>
        <v>－</v>
      </c>
      <c r="E50" s="41">
        <f t="shared" si="3"/>
        <v>1.1764705882352942</v>
      </c>
      <c r="F50" s="41">
        <f t="shared" si="4"/>
        <v>17.647058823529413</v>
      </c>
      <c r="G50" s="41">
        <f t="shared" si="5"/>
        <v>47.058823529411761</v>
      </c>
      <c r="H50" s="41">
        <f t="shared" si="6"/>
        <v>24.705882352941178</v>
      </c>
      <c r="I50" s="41">
        <f t="shared" si="7"/>
        <v>7.0588235294117645</v>
      </c>
      <c r="J50" s="43">
        <f t="shared" si="8"/>
        <v>2.3529411764705883</v>
      </c>
      <c r="K50" s="16" t="str">
        <f t="shared" si="9"/>
        <v>－</v>
      </c>
      <c r="L50" s="17" t="str">
        <f t="shared" si="10"/>
        <v>－</v>
      </c>
      <c r="M50" s="7"/>
    </row>
    <row r="51" spans="2:13" ht="19.5" hidden="1" customHeight="1">
      <c r="B51" s="19" t="s">
        <v>27</v>
      </c>
      <c r="C51" s="41">
        <f t="shared" si="11"/>
        <v>100</v>
      </c>
      <c r="D51" s="44" t="str">
        <f t="shared" si="2"/>
        <v>－</v>
      </c>
      <c r="E51" s="41">
        <f t="shared" si="3"/>
        <v>2.7397260273972601</v>
      </c>
      <c r="F51" s="41">
        <f t="shared" si="4"/>
        <v>24.657534246575342</v>
      </c>
      <c r="G51" s="41">
        <f t="shared" si="5"/>
        <v>45.205479452054789</v>
      </c>
      <c r="H51" s="41">
        <f t="shared" si="6"/>
        <v>20.547945205479451</v>
      </c>
      <c r="I51" s="41">
        <f t="shared" si="7"/>
        <v>6.8493150684931505</v>
      </c>
      <c r="J51" s="43" t="str">
        <f t="shared" si="8"/>
        <v>－</v>
      </c>
      <c r="K51" s="16" t="str">
        <f t="shared" si="9"/>
        <v>－</v>
      </c>
      <c r="L51" s="17" t="str">
        <f t="shared" si="10"/>
        <v>－</v>
      </c>
      <c r="M51" s="7"/>
    </row>
    <row r="52" spans="2:13" ht="19.5" customHeight="1">
      <c r="B52" s="19" t="s">
        <v>29</v>
      </c>
      <c r="C52" s="41">
        <f t="shared" si="11"/>
        <v>100</v>
      </c>
      <c r="D52" s="44" t="str">
        <f t="shared" si="2"/>
        <v>－</v>
      </c>
      <c r="E52" s="16" t="s">
        <v>19</v>
      </c>
      <c r="F52" s="41">
        <f t="shared" si="4"/>
        <v>10.9375</v>
      </c>
      <c r="G52" s="41">
        <f t="shared" si="5"/>
        <v>45.3125</v>
      </c>
      <c r="H52" s="41">
        <f t="shared" si="6"/>
        <v>34.375</v>
      </c>
      <c r="I52" s="41">
        <f t="shared" si="7"/>
        <v>7.8125</v>
      </c>
      <c r="J52" s="43">
        <f t="shared" si="8"/>
        <v>1.5625</v>
      </c>
      <c r="K52" s="16" t="str">
        <f t="shared" si="9"/>
        <v>－</v>
      </c>
      <c r="L52" s="17" t="str">
        <f t="shared" si="10"/>
        <v>－</v>
      </c>
      <c r="M52" s="7"/>
    </row>
    <row r="53" spans="2:13" ht="19.5" hidden="1" customHeight="1">
      <c r="B53" s="19" t="s">
        <v>29</v>
      </c>
      <c r="C53" s="41" t="e">
        <f t="shared" si="11"/>
        <v>#REF!</v>
      </c>
      <c r="D53" s="44" t="e">
        <f>IF(#REF!=0,"－",#REF!/#REF!*100)</f>
        <v>#REF!</v>
      </c>
      <c r="E53" s="41" t="e">
        <f>#REF!/#REF!*100</f>
        <v>#REF!</v>
      </c>
      <c r="F53" s="41" t="e">
        <f>#REF!/#REF!*100</f>
        <v>#REF!</v>
      </c>
      <c r="G53" s="41" t="e">
        <f>#REF!/#REF!*100</f>
        <v>#REF!</v>
      </c>
      <c r="H53" s="41" t="e">
        <f>#REF!/#REF!*100</f>
        <v>#REF!</v>
      </c>
      <c r="I53" s="41" t="e">
        <f>#REF!/#REF!*100</f>
        <v>#REF!</v>
      </c>
      <c r="J53" s="43" t="e">
        <f>IF(#REF!=0,"－",#REF!/#REF!*100)</f>
        <v>#REF!</v>
      </c>
      <c r="K53" s="16" t="e">
        <f>IF(#REF!=0,"－",#REF!/#REF!*100)</f>
        <v>#REF!</v>
      </c>
      <c r="L53" s="17" t="e">
        <f>IF(#REF!=0,"－",#REF!/#REF!*100)</f>
        <v>#REF!</v>
      </c>
      <c r="M53" s="7"/>
    </row>
    <row r="54" spans="2:13" ht="19.5" customHeight="1">
      <c r="B54" s="19" t="s">
        <v>30</v>
      </c>
      <c r="C54" s="41">
        <f t="shared" si="11"/>
        <v>100</v>
      </c>
      <c r="D54" s="42">
        <f t="shared" ref="D54:D61" si="12">IF(D18=0,"－",D18/C18*100)</f>
        <v>1.8018018018018018</v>
      </c>
      <c r="E54" s="41">
        <f t="shared" ref="E54:E59" si="13">E18/C18*100</f>
        <v>8.1081081081081088</v>
      </c>
      <c r="F54" s="41">
        <f t="shared" ref="F54:F59" si="14">F18/C18*100</f>
        <v>26.126126126126124</v>
      </c>
      <c r="G54" s="41">
        <f t="shared" ref="G54:G59" si="15">G18/C18*100</f>
        <v>31.531531531531531</v>
      </c>
      <c r="H54" s="41">
        <f t="shared" ref="H54:H59" si="16">H18/C18*100</f>
        <v>26.126126126126124</v>
      </c>
      <c r="I54" s="41">
        <f t="shared" ref="I54:I59" si="17">I18/C18*100</f>
        <v>5.4054054054054053</v>
      </c>
      <c r="J54" s="43">
        <f t="shared" ref="J54:J65" si="18">IF(J18=0,"－",J18/C18*100)</f>
        <v>0.90090090090090091</v>
      </c>
      <c r="K54" s="16" t="str">
        <f t="shared" ref="K54:K65" si="19">IF(K18=0,"－",K18/C18*100)</f>
        <v>－</v>
      </c>
      <c r="L54" s="17" t="str">
        <f t="shared" ref="L54:L65" si="20">IF(L18=0,"－",L18/C18*100)</f>
        <v>－</v>
      </c>
      <c r="M54" s="7"/>
    </row>
    <row r="55" spans="2:13" ht="19.5" customHeight="1">
      <c r="B55" s="19" t="s">
        <v>31</v>
      </c>
      <c r="C55" s="41">
        <f>SUM(D55:L55)</f>
        <v>100</v>
      </c>
      <c r="D55" s="44" t="str">
        <f t="shared" si="12"/>
        <v>－</v>
      </c>
      <c r="E55" s="41">
        <f t="shared" si="13"/>
        <v>6.0869565217391308</v>
      </c>
      <c r="F55" s="41">
        <f t="shared" si="14"/>
        <v>19.130434782608695</v>
      </c>
      <c r="G55" s="41">
        <f t="shared" si="15"/>
        <v>35.652173913043477</v>
      </c>
      <c r="H55" s="41">
        <f t="shared" si="16"/>
        <v>29.565217391304348</v>
      </c>
      <c r="I55" s="41">
        <f t="shared" si="17"/>
        <v>8.695652173913043</v>
      </c>
      <c r="J55" s="43" t="str">
        <f t="shared" si="18"/>
        <v>－</v>
      </c>
      <c r="K55" s="16" t="str">
        <f t="shared" si="19"/>
        <v>－</v>
      </c>
      <c r="L55" s="45">
        <f t="shared" si="20"/>
        <v>0.86956521739130432</v>
      </c>
      <c r="M55" s="7"/>
    </row>
    <row r="56" spans="2:13" s="39" customFormat="1" ht="19.5" customHeight="1">
      <c r="B56" s="19" t="s">
        <v>32</v>
      </c>
      <c r="C56" s="41">
        <v>100</v>
      </c>
      <c r="D56" s="46" t="str">
        <f t="shared" si="12"/>
        <v>－</v>
      </c>
      <c r="E56" s="41">
        <f t="shared" si="13"/>
        <v>2.8571428571428572</v>
      </c>
      <c r="F56" s="41">
        <f t="shared" si="14"/>
        <v>34.285714285714285</v>
      </c>
      <c r="G56" s="41">
        <f t="shared" si="15"/>
        <v>28.571428571428569</v>
      </c>
      <c r="H56" s="41">
        <f t="shared" si="16"/>
        <v>30</v>
      </c>
      <c r="I56" s="41">
        <f t="shared" si="17"/>
        <v>4.2857142857142856</v>
      </c>
      <c r="J56" s="43" t="str">
        <f t="shared" si="18"/>
        <v>－</v>
      </c>
      <c r="K56" s="43" t="str">
        <f t="shared" si="19"/>
        <v>－</v>
      </c>
      <c r="L56" s="47" t="str">
        <f t="shared" si="20"/>
        <v>－</v>
      </c>
      <c r="M56" s="7"/>
    </row>
    <row r="57" spans="2:13" s="39" customFormat="1" ht="19.5" customHeight="1">
      <c r="B57" s="19" t="s">
        <v>33</v>
      </c>
      <c r="C57" s="48">
        <v>100</v>
      </c>
      <c r="D57" s="46" t="str">
        <f t="shared" si="12"/>
        <v>－</v>
      </c>
      <c r="E57" s="41">
        <f t="shared" si="13"/>
        <v>8</v>
      </c>
      <c r="F57" s="41">
        <f t="shared" si="14"/>
        <v>21.333333333333336</v>
      </c>
      <c r="G57" s="41">
        <f t="shared" si="15"/>
        <v>33.333333333333329</v>
      </c>
      <c r="H57" s="41">
        <f t="shared" si="16"/>
        <v>32</v>
      </c>
      <c r="I57" s="41">
        <f t="shared" si="17"/>
        <v>4</v>
      </c>
      <c r="J57" s="43">
        <f t="shared" si="18"/>
        <v>1.3333333333333335</v>
      </c>
      <c r="K57" s="43" t="str">
        <f t="shared" si="19"/>
        <v>－</v>
      </c>
      <c r="L57" s="47" t="str">
        <f t="shared" si="20"/>
        <v>－</v>
      </c>
      <c r="M57" s="7"/>
    </row>
    <row r="58" spans="2:13" ht="19.5" customHeight="1">
      <c r="B58" s="19" t="s">
        <v>34</v>
      </c>
      <c r="C58" s="48">
        <v>100</v>
      </c>
      <c r="D58" s="46" t="str">
        <f t="shared" si="12"/>
        <v>－</v>
      </c>
      <c r="E58" s="41">
        <f t="shared" si="13"/>
        <v>5.2631578947368416</v>
      </c>
      <c r="F58" s="41">
        <f t="shared" si="14"/>
        <v>19.298245614035086</v>
      </c>
      <c r="G58" s="41">
        <f t="shared" si="15"/>
        <v>40.350877192982452</v>
      </c>
      <c r="H58" s="41">
        <f t="shared" si="16"/>
        <v>28.07017543859649</v>
      </c>
      <c r="I58" s="41">
        <f t="shared" si="17"/>
        <v>7.0175438596491224</v>
      </c>
      <c r="J58" s="43" t="str">
        <f t="shared" si="18"/>
        <v>－</v>
      </c>
      <c r="K58" s="43" t="str">
        <f t="shared" si="19"/>
        <v>－</v>
      </c>
      <c r="L58" s="47" t="str">
        <f t="shared" si="20"/>
        <v>－</v>
      </c>
      <c r="M58" s="7"/>
    </row>
    <row r="59" spans="2:13" ht="19.5" customHeight="1">
      <c r="B59" s="19" t="s">
        <v>35</v>
      </c>
      <c r="C59" s="48">
        <v>100</v>
      </c>
      <c r="D59" s="46" t="str">
        <f t="shared" si="12"/>
        <v>－</v>
      </c>
      <c r="E59" s="41">
        <f t="shared" si="13"/>
        <v>4.0816326530612246</v>
      </c>
      <c r="F59" s="41">
        <f t="shared" si="14"/>
        <v>34.693877551020407</v>
      </c>
      <c r="G59" s="41">
        <f t="shared" si="15"/>
        <v>36.734693877551024</v>
      </c>
      <c r="H59" s="41">
        <f t="shared" si="16"/>
        <v>20.408163265306122</v>
      </c>
      <c r="I59" s="41">
        <f t="shared" si="17"/>
        <v>2.0408163265306123</v>
      </c>
      <c r="J59" s="43">
        <f t="shared" si="18"/>
        <v>2.0408163265306123</v>
      </c>
      <c r="K59" s="43" t="str">
        <f t="shared" si="19"/>
        <v>－</v>
      </c>
      <c r="L59" s="47" t="str">
        <f t="shared" si="20"/>
        <v>－</v>
      </c>
      <c r="M59" s="7"/>
    </row>
    <row r="60" spans="2:13" ht="19.5" customHeight="1">
      <c r="B60" s="19" t="s">
        <v>36</v>
      </c>
      <c r="C60" s="48">
        <f t="shared" ref="C60:C65" si="21">SUM(D60:L60)</f>
        <v>100</v>
      </c>
      <c r="D60" s="46" t="str">
        <f t="shared" si="12"/>
        <v>－</v>
      </c>
      <c r="E60" s="43" t="str">
        <f t="shared" ref="E60:E65" si="22">IF(E24=0,"－",E24/C24*100)</f>
        <v>－</v>
      </c>
      <c r="F60" s="43">
        <f>IF(F24=0,"－",F24/$C$24*100)</f>
        <v>25</v>
      </c>
      <c r="G60" s="43">
        <f>IF(G24=0,"－",G24/$C$24*100)</f>
        <v>46.153846153846153</v>
      </c>
      <c r="H60" s="43">
        <f>IF(H24=0,"－",H24/$C$24*100)</f>
        <v>26.923076923076923</v>
      </c>
      <c r="I60" s="43" t="str">
        <f t="shared" ref="I60:I65" si="23">IF(I24=0,"－",I24/C24*100)</f>
        <v>－</v>
      </c>
      <c r="J60" s="43">
        <f t="shared" si="18"/>
        <v>1.9230769230769231</v>
      </c>
      <c r="K60" s="43" t="str">
        <f t="shared" si="19"/>
        <v>－</v>
      </c>
      <c r="L60" s="47" t="str">
        <f t="shared" si="20"/>
        <v>－</v>
      </c>
      <c r="M60" s="49"/>
    </row>
    <row r="61" spans="2:13" ht="19.5" customHeight="1">
      <c r="B61" s="19" t="s">
        <v>37</v>
      </c>
      <c r="C61" s="48">
        <f t="shared" si="21"/>
        <v>99.999999999999986</v>
      </c>
      <c r="D61" s="46" t="str">
        <f t="shared" si="12"/>
        <v>－</v>
      </c>
      <c r="E61" s="43">
        <f t="shared" si="22"/>
        <v>2.9850746268656714</v>
      </c>
      <c r="F61" s="43">
        <f>IF(F25=0,"－",F25/C25*100)</f>
        <v>10.44776119402985</v>
      </c>
      <c r="G61" s="43">
        <f>IF(G25=0,"－",G25/C25*100)</f>
        <v>41.791044776119399</v>
      </c>
      <c r="H61" s="43">
        <f>IF(H25=0,"－",H25/C25*100)</f>
        <v>37.313432835820898</v>
      </c>
      <c r="I61" s="43">
        <f t="shared" si="23"/>
        <v>2.9850746268656714</v>
      </c>
      <c r="J61" s="43">
        <f t="shared" si="18"/>
        <v>4.4776119402985071</v>
      </c>
      <c r="K61" s="43" t="str">
        <f t="shared" si="19"/>
        <v>－</v>
      </c>
      <c r="L61" s="47" t="str">
        <f t="shared" si="20"/>
        <v>－</v>
      </c>
      <c r="M61" s="49"/>
    </row>
    <row r="62" spans="2:13" ht="19.5" customHeight="1">
      <c r="B62" s="19" t="s">
        <v>38</v>
      </c>
      <c r="C62" s="48">
        <f t="shared" si="21"/>
        <v>99.999999999999986</v>
      </c>
      <c r="D62" s="46" t="str">
        <f>IF(D25=0,"－",D25/C25*100)</f>
        <v>－</v>
      </c>
      <c r="E62" s="43">
        <f t="shared" si="22"/>
        <v>5.4794520547945202</v>
      </c>
      <c r="F62" s="43">
        <f>IF(F26=0,"－",F26/C26*100)</f>
        <v>20.547945205479451</v>
      </c>
      <c r="G62" s="43">
        <f>IF(G26=0,"－",G26/C26*100)</f>
        <v>38.356164383561641</v>
      </c>
      <c r="H62" s="43">
        <f>IF(H26=0,"－",H26/C26*100)</f>
        <v>31.506849315068493</v>
      </c>
      <c r="I62" s="43">
        <f t="shared" si="23"/>
        <v>4.10958904109589</v>
      </c>
      <c r="J62" s="43" t="str">
        <f t="shared" si="18"/>
        <v>－</v>
      </c>
      <c r="K62" s="43" t="str">
        <f t="shared" si="19"/>
        <v>－</v>
      </c>
      <c r="L62" s="47" t="str">
        <f t="shared" si="20"/>
        <v>－</v>
      </c>
      <c r="M62" s="49"/>
    </row>
    <row r="63" spans="2:13" ht="19.5" customHeight="1">
      <c r="B63" s="19" t="s">
        <v>39</v>
      </c>
      <c r="C63" s="48">
        <f t="shared" si="21"/>
        <v>99.999999999999986</v>
      </c>
      <c r="D63" s="46" t="str">
        <f>IF(D26=0,"－",D26/C26*100)</f>
        <v>－</v>
      </c>
      <c r="E63" s="43">
        <f t="shared" si="22"/>
        <v>1.8181818181818181</v>
      </c>
      <c r="F63" s="43">
        <f>IF(F27=0,"－",F27/C27*100)</f>
        <v>12.727272727272727</v>
      </c>
      <c r="G63" s="43">
        <f>IF(G27=0,"－",G27/C27*100)</f>
        <v>41.818181818181813</v>
      </c>
      <c r="H63" s="43">
        <f>IF(H27=0,"－",H27/C27*100)</f>
        <v>36.363636363636367</v>
      </c>
      <c r="I63" s="43">
        <f t="shared" si="23"/>
        <v>7.2727272727272725</v>
      </c>
      <c r="J63" s="43" t="str">
        <f t="shared" si="18"/>
        <v>－</v>
      </c>
      <c r="K63" s="43" t="str">
        <f t="shared" si="19"/>
        <v>－</v>
      </c>
      <c r="L63" s="47" t="str">
        <f t="shared" si="20"/>
        <v>－</v>
      </c>
      <c r="M63" s="49"/>
    </row>
    <row r="64" spans="2:13" ht="19.5" customHeight="1">
      <c r="B64" s="19" t="s">
        <v>40</v>
      </c>
      <c r="C64" s="48">
        <f t="shared" si="21"/>
        <v>100</v>
      </c>
      <c r="D64" s="46" t="str">
        <f>IF(D27=0,"－",D27/C27*100)</f>
        <v>－</v>
      </c>
      <c r="E64" s="43">
        <f t="shared" si="22"/>
        <v>8.536585365853659</v>
      </c>
      <c r="F64" s="43">
        <f>IF(F28=0,"－",F28/C28*100)</f>
        <v>15.853658536585366</v>
      </c>
      <c r="G64" s="43">
        <f>IF(G28=0,"－",G28/C28*100)</f>
        <v>29.268292682926827</v>
      </c>
      <c r="H64" s="43">
        <f>IF(H28=0,"－",H28/C28*100)</f>
        <v>36.585365853658537</v>
      </c>
      <c r="I64" s="43">
        <f t="shared" si="23"/>
        <v>7.3170731707317067</v>
      </c>
      <c r="J64" s="43">
        <f t="shared" si="18"/>
        <v>2.4390243902439024</v>
      </c>
      <c r="K64" s="43" t="str">
        <f t="shared" si="19"/>
        <v>－</v>
      </c>
      <c r="L64" s="47" t="str">
        <f t="shared" si="20"/>
        <v>－</v>
      </c>
      <c r="M64" s="49"/>
    </row>
    <row r="65" spans="2:16" ht="19.5" customHeight="1">
      <c r="B65" s="19" t="s">
        <v>41</v>
      </c>
      <c r="C65" s="48">
        <f t="shared" si="21"/>
        <v>99.999999999999986</v>
      </c>
      <c r="D65" s="46" t="str">
        <f>IF(D28=0,"－",D28/C28*100)</f>
        <v>－</v>
      </c>
      <c r="E65" s="43">
        <f t="shared" si="22"/>
        <v>2.8985507246376812</v>
      </c>
      <c r="F65" s="43">
        <f>IF(F29=0,"－",F29/C29*100)</f>
        <v>21.739130434782609</v>
      </c>
      <c r="G65" s="43">
        <f>IF(G29=0,"－",G29/C29*100)</f>
        <v>34.782608695652172</v>
      </c>
      <c r="H65" s="43">
        <f>IF(H29=0,"－",H29/C29*100)</f>
        <v>34.782608695652172</v>
      </c>
      <c r="I65" s="43">
        <f t="shared" si="23"/>
        <v>5.7971014492753623</v>
      </c>
      <c r="J65" s="43" t="str">
        <f t="shared" si="18"/>
        <v>－</v>
      </c>
      <c r="K65" s="43" t="str">
        <f t="shared" si="19"/>
        <v>－</v>
      </c>
      <c r="L65" s="47" t="str">
        <f t="shared" si="20"/>
        <v>－</v>
      </c>
      <c r="M65" s="49"/>
    </row>
    <row r="66" spans="2:16" ht="19.5" customHeight="1">
      <c r="B66" s="27" t="s">
        <v>42</v>
      </c>
      <c r="C66" s="48">
        <f>SUM(D66:L66)</f>
        <v>99.999999999999986</v>
      </c>
      <c r="D66" s="46" t="str">
        <f>IF(D27=0,"－",D27/C27*100)</f>
        <v>－</v>
      </c>
      <c r="E66" s="43">
        <f>IF(E29=0,"－",E29/C29*100)</f>
        <v>2.8985507246376812</v>
      </c>
      <c r="F66" s="43">
        <f>IF(F29=0,"－",F29/C29*100)</f>
        <v>21.739130434782609</v>
      </c>
      <c r="G66" s="43">
        <f>IF(G29=0,"－",G29/C29*100)</f>
        <v>34.782608695652172</v>
      </c>
      <c r="H66" s="43">
        <f>IF(H29=0,"－",H29/C29*100)</f>
        <v>34.782608695652172</v>
      </c>
      <c r="I66" s="43">
        <f>IF(I29=0,"－",I29/C29*100)</f>
        <v>5.7971014492753623</v>
      </c>
      <c r="J66" s="43" t="str">
        <f>IF(J29=0,"－",J29/C29*100)</f>
        <v>－</v>
      </c>
      <c r="K66" s="43" t="str">
        <f>IF(K29=0,"－",K29/C29*100)</f>
        <v>－</v>
      </c>
      <c r="L66" s="47" t="str">
        <f>IF(L29=0,"－",L29/C29*100)</f>
        <v>－</v>
      </c>
      <c r="M66" s="49"/>
    </row>
    <row r="67" spans="2:16" ht="19.5" customHeight="1">
      <c r="B67" s="19" t="s">
        <v>43</v>
      </c>
      <c r="C67" s="48">
        <f>SUM(D67:L67)</f>
        <v>100</v>
      </c>
      <c r="D67" s="46" t="str">
        <f>IF(D28=0,"－",D28/C28*100)</f>
        <v>－</v>
      </c>
      <c r="E67" s="43">
        <f>IF(E30=0,"－",E30/C30*100)</f>
        <v>2.6315789473684208</v>
      </c>
      <c r="F67" s="43">
        <f>IF(F30=0,"－",F30/C30*100)</f>
        <v>18.421052631578945</v>
      </c>
      <c r="G67" s="43">
        <f>IF(G30=0,"－",G30/C30*100)</f>
        <v>31.578947368421051</v>
      </c>
      <c r="H67" s="43">
        <f>IF(H30=0,"－",H30/C30*100)</f>
        <v>35.526315789473685</v>
      </c>
      <c r="I67" s="43">
        <f>IF(I30=0,"－",I30/C30*100)</f>
        <v>10.526315789473683</v>
      </c>
      <c r="J67" s="43">
        <f>IF(J30=0,"－",J30/C30*100)</f>
        <v>1.3157894736842104</v>
      </c>
      <c r="K67" s="43" t="str">
        <f>IF(K30=0,"－",K30/C30*100)</f>
        <v>－</v>
      </c>
      <c r="L67" s="47" t="str">
        <f>IF(L30=0,"－",L30/C30*100)</f>
        <v>－</v>
      </c>
      <c r="M67" s="49"/>
    </row>
    <row r="68" spans="2:16" ht="19.5" customHeight="1">
      <c r="B68" s="27" t="s">
        <v>44</v>
      </c>
      <c r="C68" s="48">
        <f>SUM(D68:L68)</f>
        <v>100</v>
      </c>
      <c r="D68" s="46" t="str">
        <f>IF(D31=0,"－",D31/C31*100)</f>
        <v>－</v>
      </c>
      <c r="E68" s="43">
        <f>IF(E32=0,"－",E32/C32*100)</f>
        <v>1.0416666666666665</v>
      </c>
      <c r="F68" s="43">
        <f>IF(F32=0,"－",F32/C32*100)</f>
        <v>15.625</v>
      </c>
      <c r="G68" s="43">
        <f>IF(G32=0,"－",G32/C32*100)</f>
        <v>36.458333333333329</v>
      </c>
      <c r="H68" s="43">
        <f>IF(H32=0,"－",H32/C32*100)</f>
        <v>35.416666666666671</v>
      </c>
      <c r="I68" s="43">
        <f>IF(I32=0,"－",I32/C32*100)</f>
        <v>9.375</v>
      </c>
      <c r="J68" s="43">
        <f>IF(J32=0,"－",J32/C32*100)</f>
        <v>2.083333333333333</v>
      </c>
      <c r="K68" s="43" t="str">
        <f>IF(K32=0,"－",K32/C32*100)</f>
        <v>－</v>
      </c>
      <c r="L68" s="47" t="str">
        <f>IF(L32=0,"－",L32/C32*100)</f>
        <v>－</v>
      </c>
      <c r="M68" s="49"/>
    </row>
    <row r="69" spans="2:16" ht="19.5" customHeight="1">
      <c r="B69" s="50" t="s">
        <v>54</v>
      </c>
      <c r="C69" s="48">
        <v>100</v>
      </c>
      <c r="D69" s="46" t="s">
        <v>46</v>
      </c>
      <c r="E69" s="43">
        <v>3.1</v>
      </c>
      <c r="F69" s="43">
        <v>20.8</v>
      </c>
      <c r="G69" s="43">
        <v>34.4</v>
      </c>
      <c r="H69" s="43">
        <v>33.299999999999997</v>
      </c>
      <c r="I69" s="43">
        <v>8.3000000000000007</v>
      </c>
      <c r="J69" s="30" t="s">
        <v>46</v>
      </c>
      <c r="K69" s="30" t="s">
        <v>46</v>
      </c>
      <c r="L69" s="36" t="s">
        <v>46</v>
      </c>
      <c r="M69" s="49"/>
    </row>
    <row r="70" spans="2:16" ht="20.25" customHeight="1">
      <c r="B70" s="50" t="s">
        <v>47</v>
      </c>
      <c r="C70" s="48">
        <f>SUM(D70:L70)</f>
        <v>100</v>
      </c>
      <c r="D70" s="46" t="s">
        <v>46</v>
      </c>
      <c r="E70" s="43">
        <f>IF(E34=0,"－",E34/C34*100)</f>
        <v>3.0612244897959182</v>
      </c>
      <c r="F70" s="43">
        <f>IF(F34=0,"－",F34/C34*100)</f>
        <v>10.204081632653061</v>
      </c>
      <c r="G70" s="43">
        <f>IF(G34=0,"－",G34/C34*100)</f>
        <v>41.836734693877553</v>
      </c>
      <c r="H70" s="43">
        <f>IF(H34=0,"－",H34/C34*100)</f>
        <v>34.693877551020407</v>
      </c>
      <c r="I70" s="43">
        <f>IF(I34=0,"－",I34/C34*100)</f>
        <v>10.204081632653061</v>
      </c>
      <c r="J70" s="30" t="str">
        <f>IF(J34=0,"－",J34/C34*100)</f>
        <v>－</v>
      </c>
      <c r="K70" s="30" t="str">
        <f>IF(K34=0,"－",K34/C34*100)</f>
        <v>－</v>
      </c>
      <c r="L70" s="36" t="str">
        <f>IF(L34=0,"－",L34/C34*100)</f>
        <v>－</v>
      </c>
      <c r="M70" s="49"/>
      <c r="P70" s="51"/>
    </row>
    <row r="71" spans="2:16" ht="20.25" customHeight="1">
      <c r="B71" s="50" t="s">
        <v>48</v>
      </c>
      <c r="C71" s="48">
        <f>SUM(D71:L71)</f>
        <v>100</v>
      </c>
      <c r="D71" s="46" t="s">
        <v>46</v>
      </c>
      <c r="E71" s="43">
        <f>IF(E35=0,"－",E35/C35*100)</f>
        <v>1.0309278350515463</v>
      </c>
      <c r="F71" s="43">
        <f>IF(F35=0,"－",F35/C35*100)</f>
        <v>18.556701030927837</v>
      </c>
      <c r="G71" s="43">
        <f>IF(G35=0,"－",G35/C35*100)</f>
        <v>39.175257731958766</v>
      </c>
      <c r="H71" s="43">
        <f>IF(H35=0,"－",H35/C35*100)</f>
        <v>30.927835051546392</v>
      </c>
      <c r="I71" s="43">
        <f>IF(I35=0,"－",I35/C35*100)</f>
        <v>9.2783505154639183</v>
      </c>
      <c r="J71" s="30">
        <f>IF(J35=0,"－",J35/C35*100)</f>
        <v>1.0309278350515463</v>
      </c>
      <c r="K71" s="30" t="str">
        <f>IF(K35=0,"－",K35/C35*100)</f>
        <v>－</v>
      </c>
      <c r="L71" s="36" t="str">
        <f>IF(L35=0,"－",L35/C35*100)</f>
        <v>－</v>
      </c>
      <c r="M71" s="49"/>
      <c r="P71" s="51"/>
    </row>
    <row r="72" spans="2:16" ht="20.25" customHeight="1">
      <c r="B72" s="50" t="s">
        <v>50</v>
      </c>
      <c r="C72" s="48">
        <f>SUM(D72:L72)</f>
        <v>100.00000000000001</v>
      </c>
      <c r="D72" s="46" t="s">
        <v>46</v>
      </c>
      <c r="E72" s="43">
        <f>IF(E36=0,"－",E36/C36*100)</f>
        <v>2.083333333333333</v>
      </c>
      <c r="F72" s="43">
        <f>IF(F36=0,"－",F36/C36*100)</f>
        <v>18.75</v>
      </c>
      <c r="G72" s="43">
        <f>IF(G36=0,"－",G36/C36*100)</f>
        <v>32.291666666666671</v>
      </c>
      <c r="H72" s="43">
        <f>IF(H36=0,"－",H36/C36*100)</f>
        <v>35.416666666666671</v>
      </c>
      <c r="I72" s="43">
        <f>IF(I36=0,"－",I36/C36*100)</f>
        <v>7.291666666666667</v>
      </c>
      <c r="J72" s="30">
        <f>IF(J36=0,"－",J36/C36*100)</f>
        <v>1.0416666666666665</v>
      </c>
      <c r="K72" s="30">
        <f>IF(K36=0,"－",K36/C36*100)</f>
        <v>3.125</v>
      </c>
      <c r="L72" s="36" t="str">
        <f>IF(L36=0,"－",L36/C36*100)</f>
        <v>－</v>
      </c>
      <c r="M72" s="49"/>
      <c r="P72" s="51"/>
    </row>
    <row r="73" spans="2:16" ht="20.25" customHeight="1">
      <c r="B73" s="50" t="s">
        <v>51</v>
      </c>
      <c r="C73" s="48">
        <f>SUM(D73:L73)</f>
        <v>99.999999999999986</v>
      </c>
      <c r="D73" s="46" t="s">
        <v>46</v>
      </c>
      <c r="E73" s="43">
        <f>IF(E37=0,"－",E37/C37*100)</f>
        <v>2.4390243902439024</v>
      </c>
      <c r="F73" s="43">
        <f>IF(F37=0,"－",F37/C37*100)</f>
        <v>20.73170731707317</v>
      </c>
      <c r="G73" s="43">
        <f>IF(G37=0,"－",G37/C37*100)</f>
        <v>41.463414634146339</v>
      </c>
      <c r="H73" s="43">
        <f>IF(H37=0,"－",H37/C37*100)</f>
        <v>25.609756097560975</v>
      </c>
      <c r="I73" s="43">
        <f>IF(I37=0,"－",I37/C37*100)</f>
        <v>8.536585365853659</v>
      </c>
      <c r="J73" s="30">
        <f>IF(J37=0,"－",J37/C37*100)</f>
        <v>1.2195121951219512</v>
      </c>
      <c r="K73" s="30" t="str">
        <f>IF(K37=0,"－",K37/C37*100)</f>
        <v>－</v>
      </c>
      <c r="L73" s="36" t="str">
        <f>IF(L37=0,"－",L37/C37*100)</f>
        <v>－</v>
      </c>
      <c r="M73" s="49"/>
      <c r="P73" s="51"/>
    </row>
    <row r="74" spans="2:16" ht="20.25" customHeight="1" thickBot="1">
      <c r="B74" s="52" t="s">
        <v>52</v>
      </c>
      <c r="C74" s="53">
        <f>SUM(D74:L74)</f>
        <v>100.00000000000001</v>
      </c>
      <c r="D74" s="54" t="s">
        <v>46</v>
      </c>
      <c r="E74" s="55">
        <f>IF(E38=0,"－",E38/C38*100)</f>
        <v>2.912621359223301</v>
      </c>
      <c r="F74" s="55">
        <f>IF(F38=0,"－",F38/C38*100)</f>
        <v>11.650485436893204</v>
      </c>
      <c r="G74" s="55">
        <f>IF(G38=0,"－",G38/C38*100)</f>
        <v>32.038834951456316</v>
      </c>
      <c r="H74" s="55">
        <f>IF(H38=0,"－",H38/C38*100)</f>
        <v>36.893203883495147</v>
      </c>
      <c r="I74" s="55">
        <f>IF(I38=0,"－",I38/C38*100)</f>
        <v>10.679611650485436</v>
      </c>
      <c r="J74" s="56">
        <f>IF(J38=0,"－",J38/C38*100)</f>
        <v>4.8543689320388346</v>
      </c>
      <c r="K74" s="56">
        <f>IF(K38=0,"－",K38/C38*100)</f>
        <v>0.97087378640776689</v>
      </c>
      <c r="L74" s="57" t="str">
        <f>IF(L38=0,"－",L38/C38*100)</f>
        <v>－</v>
      </c>
      <c r="M74" s="49"/>
      <c r="P74" s="51"/>
    </row>
    <row r="75" spans="2:16" ht="19.5" customHeight="1">
      <c r="B75" s="58" t="s">
        <v>55</v>
      </c>
      <c r="C75" s="49"/>
      <c r="D75" s="49"/>
      <c r="E75" s="49"/>
      <c r="F75" s="49"/>
      <c r="G75" s="49"/>
      <c r="H75" s="49"/>
      <c r="I75" s="49"/>
      <c r="J75" s="49"/>
      <c r="K75" s="49"/>
      <c r="L75" s="59"/>
      <c r="M75" s="7"/>
    </row>
    <row r="76" spans="2:16" ht="19.5" customHeight="1">
      <c r="B76" s="60" t="s">
        <v>56</v>
      </c>
    </row>
    <row r="77" spans="2:16" ht="19.5" customHeight="1">
      <c r="B77" s="61"/>
    </row>
    <row r="78" spans="2:16" ht="19.5" customHeight="1">
      <c r="B78" s="1" t="s">
        <v>57</v>
      </c>
    </row>
    <row r="79" spans="2:16" ht="19.5" customHeight="1" thickBot="1">
      <c r="B79" s="1"/>
      <c r="L79" s="184" t="s">
        <v>58</v>
      </c>
      <c r="M79" s="184"/>
    </row>
    <row r="80" spans="2:16" ht="19.5" customHeight="1">
      <c r="B80" s="3"/>
      <c r="C80" s="62"/>
      <c r="D80" s="63" t="s">
        <v>59</v>
      </c>
      <c r="E80" s="5" t="s">
        <v>2</v>
      </c>
      <c r="F80" s="64" t="s">
        <v>3</v>
      </c>
      <c r="G80" s="64" t="s">
        <v>4</v>
      </c>
      <c r="H80" s="64" t="s">
        <v>5</v>
      </c>
      <c r="I80" s="64" t="s">
        <v>6</v>
      </c>
      <c r="J80" s="64" t="s">
        <v>7</v>
      </c>
      <c r="K80" s="64" t="s">
        <v>8</v>
      </c>
      <c r="L80" s="64" t="s">
        <v>9</v>
      </c>
      <c r="M80" s="65" t="s">
        <v>10</v>
      </c>
    </row>
    <row r="81" spans="2:13" ht="19.5" customHeight="1">
      <c r="B81" s="185" t="s">
        <v>60</v>
      </c>
      <c r="C81" s="186"/>
      <c r="D81" s="66">
        <f>SUM(D82:D83)</f>
        <v>103</v>
      </c>
      <c r="E81" s="67" t="str">
        <f>IF(SUM(E82:E83)=0,"－",SUM(E82:E83))</f>
        <v>－</v>
      </c>
      <c r="F81" s="68">
        <f t="shared" ref="F81:L81" si="24">IF(SUM(F82:F83)=0,"－",SUM(F82:F83))</f>
        <v>3</v>
      </c>
      <c r="G81" s="68">
        <f t="shared" si="24"/>
        <v>12</v>
      </c>
      <c r="H81" s="68">
        <f t="shared" si="24"/>
        <v>33</v>
      </c>
      <c r="I81" s="68">
        <f t="shared" si="24"/>
        <v>38</v>
      </c>
      <c r="J81" s="68">
        <f t="shared" si="24"/>
        <v>11</v>
      </c>
      <c r="K81" s="68">
        <f>IF(SUM(K82:K83)=0,"－",SUM(K82:K83))</f>
        <v>5</v>
      </c>
      <c r="L81" s="68">
        <f t="shared" si="24"/>
        <v>1</v>
      </c>
      <c r="M81" s="69" t="str">
        <f>IF(SUM(M82:M83)=0,"－",SUM(M82:M83))</f>
        <v>－</v>
      </c>
    </row>
    <row r="82" spans="2:13" ht="19.5" customHeight="1">
      <c r="B82" s="70" t="s">
        <v>61</v>
      </c>
      <c r="C82" s="39"/>
      <c r="D82" s="66">
        <f>SUM(D86,D90)</f>
        <v>50</v>
      </c>
      <c r="E82" s="71" t="str">
        <f>IF(SUM(E86,E90)=0,"－",SUM(E86,E90))</f>
        <v>－</v>
      </c>
      <c r="F82" s="21">
        <f t="shared" ref="F82:M83" si="25">IF(SUM(F86,F90)=0,"－",SUM(F86,F90))</f>
        <v>1</v>
      </c>
      <c r="G82" s="21">
        <f t="shared" si="25"/>
        <v>6</v>
      </c>
      <c r="H82" s="21">
        <f t="shared" si="25"/>
        <v>18</v>
      </c>
      <c r="I82" s="21">
        <f t="shared" si="25"/>
        <v>20</v>
      </c>
      <c r="J82" s="21">
        <f t="shared" si="25"/>
        <v>5</v>
      </c>
      <c r="K82" s="21" t="str">
        <f t="shared" si="25"/>
        <v>－</v>
      </c>
      <c r="L82" s="21" t="str">
        <f t="shared" si="25"/>
        <v>－</v>
      </c>
      <c r="M82" s="72" t="str">
        <f t="shared" si="25"/>
        <v>－</v>
      </c>
    </row>
    <row r="83" spans="2:13" ht="19.5" customHeight="1">
      <c r="B83" s="70" t="s">
        <v>62</v>
      </c>
      <c r="C83" s="39"/>
      <c r="D83" s="66">
        <f>SUM(D87,D91)</f>
        <v>53</v>
      </c>
      <c r="E83" s="71" t="str">
        <f>IF(SUM(E87,E91)=0,"－",SUM(E87,E91))</f>
        <v>－</v>
      </c>
      <c r="F83" s="21">
        <f t="shared" si="25"/>
        <v>2</v>
      </c>
      <c r="G83" s="21">
        <f t="shared" si="25"/>
        <v>6</v>
      </c>
      <c r="H83" s="21">
        <f t="shared" si="25"/>
        <v>15</v>
      </c>
      <c r="I83" s="21">
        <f t="shared" si="25"/>
        <v>18</v>
      </c>
      <c r="J83" s="21">
        <f t="shared" si="25"/>
        <v>6</v>
      </c>
      <c r="K83" s="21">
        <f t="shared" si="25"/>
        <v>5</v>
      </c>
      <c r="L83" s="21">
        <f t="shared" si="25"/>
        <v>1</v>
      </c>
      <c r="M83" s="72" t="str">
        <f t="shared" si="25"/>
        <v>－</v>
      </c>
    </row>
    <row r="84" spans="2:13" ht="19.5" customHeight="1">
      <c r="B84" s="70"/>
      <c r="C84" s="39"/>
      <c r="D84" s="66"/>
      <c r="E84" s="73"/>
      <c r="F84" s="74"/>
      <c r="G84" s="74"/>
      <c r="H84" s="74"/>
      <c r="I84" s="74"/>
      <c r="J84" s="74"/>
      <c r="K84" s="74"/>
      <c r="L84" s="74"/>
      <c r="M84" s="75"/>
    </row>
    <row r="85" spans="2:13" ht="19.5" customHeight="1">
      <c r="B85" s="70" t="s">
        <v>63</v>
      </c>
      <c r="C85" s="39"/>
      <c r="D85" s="76">
        <f>IF(SUM(E85:M85)=0,"－",SUM(E85:M85))</f>
        <v>11</v>
      </c>
      <c r="E85" s="67" t="str">
        <f>IF(E86+E87=0,"－",E86+E87)</f>
        <v>－</v>
      </c>
      <c r="F85" s="68" t="str">
        <f t="shared" ref="F85:M85" si="26">IF(F86+F87=0,"－",F86+F87)</f>
        <v>－</v>
      </c>
      <c r="G85" s="68" t="str">
        <f t="shared" si="26"/>
        <v>－</v>
      </c>
      <c r="H85" s="68" t="str">
        <f>IF(H86+H87=0,"－",H86+H87)</f>
        <v>－</v>
      </c>
      <c r="I85" s="68">
        <f t="shared" si="26"/>
        <v>4</v>
      </c>
      <c r="J85" s="68">
        <f t="shared" si="26"/>
        <v>1</v>
      </c>
      <c r="K85" s="68">
        <f t="shared" si="26"/>
        <v>5</v>
      </c>
      <c r="L85" s="68">
        <f t="shared" si="26"/>
        <v>1</v>
      </c>
      <c r="M85" s="69" t="str">
        <f t="shared" si="26"/>
        <v>－</v>
      </c>
    </row>
    <row r="86" spans="2:13" ht="19.5" customHeight="1">
      <c r="B86" s="70" t="s">
        <v>61</v>
      </c>
      <c r="C86" s="39"/>
      <c r="D86" s="76" t="str">
        <f>IF(SUM(E86:M86)=0,"－",SUM(E86:M86))</f>
        <v>－</v>
      </c>
      <c r="E86" s="77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9">
        <v>0</v>
      </c>
    </row>
    <row r="87" spans="2:13" ht="19.5" customHeight="1">
      <c r="B87" s="70" t="s">
        <v>62</v>
      </c>
      <c r="C87" s="39"/>
      <c r="D87" s="76">
        <f>IF(SUM(E87:M87)=0,"－",SUM(E87:M87))</f>
        <v>11</v>
      </c>
      <c r="E87" s="77">
        <v>0</v>
      </c>
      <c r="F87" s="78">
        <v>0</v>
      </c>
      <c r="G87" s="78">
        <v>0</v>
      </c>
      <c r="H87" s="78">
        <v>0</v>
      </c>
      <c r="I87" s="78">
        <v>4</v>
      </c>
      <c r="J87" s="78">
        <v>1</v>
      </c>
      <c r="K87" s="78">
        <v>5</v>
      </c>
      <c r="L87" s="78">
        <v>1</v>
      </c>
      <c r="M87" s="79">
        <v>0</v>
      </c>
    </row>
    <row r="88" spans="2:13" ht="19.5" customHeight="1">
      <c r="B88" s="70"/>
      <c r="C88" s="39"/>
      <c r="D88" s="76"/>
      <c r="E88" s="80"/>
      <c r="F88" s="68"/>
      <c r="G88" s="81"/>
      <c r="H88" s="68"/>
      <c r="I88" s="81"/>
      <c r="J88" s="68"/>
      <c r="K88" s="81"/>
      <c r="L88" s="68"/>
      <c r="M88" s="69"/>
    </row>
    <row r="89" spans="2:13" ht="19.5" customHeight="1">
      <c r="B89" s="70" t="s">
        <v>64</v>
      </c>
      <c r="C89" s="39"/>
      <c r="D89" s="76">
        <f>IF(SUM(E89:M89)=0,"－",SUM(E89:M89))</f>
        <v>92</v>
      </c>
      <c r="E89" s="68" t="str">
        <f>IF(E90+E91=0,"－",E90+E91)</f>
        <v>－</v>
      </c>
      <c r="F89" s="68">
        <f t="shared" ref="F89:M89" si="27">IF(F90+F91=0,"－",F90+F91)</f>
        <v>3</v>
      </c>
      <c r="G89" s="68">
        <f t="shared" si="27"/>
        <v>12</v>
      </c>
      <c r="H89" s="68">
        <f t="shared" si="27"/>
        <v>33</v>
      </c>
      <c r="I89" s="68">
        <f t="shared" si="27"/>
        <v>34</v>
      </c>
      <c r="J89" s="68">
        <f t="shared" si="27"/>
        <v>10</v>
      </c>
      <c r="K89" s="68" t="str">
        <f t="shared" si="27"/>
        <v>－</v>
      </c>
      <c r="L89" s="68" t="str">
        <f t="shared" si="27"/>
        <v>－</v>
      </c>
      <c r="M89" s="69" t="str">
        <f t="shared" si="27"/>
        <v>－</v>
      </c>
    </row>
    <row r="90" spans="2:13" ht="19.5" customHeight="1">
      <c r="B90" s="70" t="s">
        <v>61</v>
      </c>
      <c r="C90" s="39"/>
      <c r="D90" s="76">
        <f>IF(SUM(E90:M90)=0,"－",SUM(E90:M90))</f>
        <v>50</v>
      </c>
      <c r="E90" s="77">
        <v>0</v>
      </c>
      <c r="F90" s="82">
        <v>1</v>
      </c>
      <c r="G90" s="21">
        <v>6</v>
      </c>
      <c r="H90" s="21">
        <v>18</v>
      </c>
      <c r="I90" s="21">
        <v>20</v>
      </c>
      <c r="J90" s="21">
        <v>5</v>
      </c>
      <c r="K90" s="21">
        <v>0</v>
      </c>
      <c r="L90" s="21">
        <v>0</v>
      </c>
      <c r="M90" s="23">
        <v>0</v>
      </c>
    </row>
    <row r="91" spans="2:13" ht="19.5" customHeight="1" thickBot="1">
      <c r="B91" s="83" t="s">
        <v>62</v>
      </c>
      <c r="C91" s="84"/>
      <c r="D91" s="85">
        <f>IF(SUM(E91:M91)=0,"－",SUM(E91:M91))</f>
        <v>42</v>
      </c>
      <c r="E91" s="86">
        <v>0</v>
      </c>
      <c r="F91" s="87">
        <v>2</v>
      </c>
      <c r="G91" s="87">
        <v>6</v>
      </c>
      <c r="H91" s="87">
        <v>15</v>
      </c>
      <c r="I91" s="87">
        <v>14</v>
      </c>
      <c r="J91" s="87">
        <v>5</v>
      </c>
      <c r="K91" s="87">
        <v>0</v>
      </c>
      <c r="L91" s="87">
        <v>0</v>
      </c>
      <c r="M91" s="88">
        <v>0</v>
      </c>
    </row>
    <row r="92" spans="2:13" ht="19.5" customHeight="1">
      <c r="B92" s="60" t="s">
        <v>65</v>
      </c>
    </row>
  </sheetData>
  <mergeCells count="2">
    <mergeCell ref="L79:M79"/>
    <mergeCell ref="B81:C81"/>
  </mergeCells>
  <phoneticPr fontId="3"/>
  <printOptions horizontalCentered="1"/>
  <pageMargins left="0.51181102362204722" right="0.51181102362204722" top="0.39370078740157483" bottom="0.39370078740157483" header="0.31496062992125984" footer="0.27559055118110237"/>
  <pageSetup paperSize="9" scale="49" firstPageNumber="42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91"/>
  <sheetViews>
    <sheetView showGridLines="0" zoomScaleNormal="100" zoomScaleSheetLayoutView="80" workbookViewId="0"/>
  </sheetViews>
  <sheetFormatPr defaultColWidth="10.625" defaultRowHeight="19.5" customHeight="1"/>
  <cols>
    <col min="1" max="1" width="1.75" style="2" customWidth="1"/>
    <col min="2" max="2" width="17" style="2" customWidth="1"/>
    <col min="3" max="13" width="10.5" style="2" customWidth="1"/>
    <col min="14" max="14" width="2.625" style="2" customWidth="1"/>
    <col min="15" max="16" width="7.625" style="2" customWidth="1"/>
    <col min="17" max="256" width="10.625" style="2"/>
    <col min="257" max="257" width="1.75" style="2" customWidth="1"/>
    <col min="258" max="258" width="17" style="2" customWidth="1"/>
    <col min="259" max="269" width="10.5" style="2" customWidth="1"/>
    <col min="270" max="270" width="2.625" style="2" customWidth="1"/>
    <col min="271" max="272" width="7.625" style="2" customWidth="1"/>
    <col min="273" max="512" width="10.625" style="2"/>
    <col min="513" max="513" width="1.75" style="2" customWidth="1"/>
    <col min="514" max="514" width="17" style="2" customWidth="1"/>
    <col min="515" max="525" width="10.5" style="2" customWidth="1"/>
    <col min="526" max="526" width="2.625" style="2" customWidth="1"/>
    <col min="527" max="528" width="7.625" style="2" customWidth="1"/>
    <col min="529" max="768" width="10.625" style="2"/>
    <col min="769" max="769" width="1.75" style="2" customWidth="1"/>
    <col min="770" max="770" width="17" style="2" customWidth="1"/>
    <col min="771" max="781" width="10.5" style="2" customWidth="1"/>
    <col min="782" max="782" width="2.625" style="2" customWidth="1"/>
    <col min="783" max="784" width="7.625" style="2" customWidth="1"/>
    <col min="785" max="1024" width="10.625" style="2"/>
    <col min="1025" max="1025" width="1.75" style="2" customWidth="1"/>
    <col min="1026" max="1026" width="17" style="2" customWidth="1"/>
    <col min="1027" max="1037" width="10.5" style="2" customWidth="1"/>
    <col min="1038" max="1038" width="2.625" style="2" customWidth="1"/>
    <col min="1039" max="1040" width="7.625" style="2" customWidth="1"/>
    <col min="1041" max="1280" width="10.625" style="2"/>
    <col min="1281" max="1281" width="1.75" style="2" customWidth="1"/>
    <col min="1282" max="1282" width="17" style="2" customWidth="1"/>
    <col min="1283" max="1293" width="10.5" style="2" customWidth="1"/>
    <col min="1294" max="1294" width="2.625" style="2" customWidth="1"/>
    <col min="1295" max="1296" width="7.625" style="2" customWidth="1"/>
    <col min="1297" max="1536" width="10.625" style="2"/>
    <col min="1537" max="1537" width="1.75" style="2" customWidth="1"/>
    <col min="1538" max="1538" width="17" style="2" customWidth="1"/>
    <col min="1539" max="1549" width="10.5" style="2" customWidth="1"/>
    <col min="1550" max="1550" width="2.625" style="2" customWidth="1"/>
    <col min="1551" max="1552" width="7.625" style="2" customWidth="1"/>
    <col min="1553" max="1792" width="10.625" style="2"/>
    <col min="1793" max="1793" width="1.75" style="2" customWidth="1"/>
    <col min="1794" max="1794" width="17" style="2" customWidth="1"/>
    <col min="1795" max="1805" width="10.5" style="2" customWidth="1"/>
    <col min="1806" max="1806" width="2.625" style="2" customWidth="1"/>
    <col min="1807" max="1808" width="7.625" style="2" customWidth="1"/>
    <col min="1809" max="2048" width="10.625" style="2"/>
    <col min="2049" max="2049" width="1.75" style="2" customWidth="1"/>
    <col min="2050" max="2050" width="17" style="2" customWidth="1"/>
    <col min="2051" max="2061" width="10.5" style="2" customWidth="1"/>
    <col min="2062" max="2062" width="2.625" style="2" customWidth="1"/>
    <col min="2063" max="2064" width="7.625" style="2" customWidth="1"/>
    <col min="2065" max="2304" width="10.625" style="2"/>
    <col min="2305" max="2305" width="1.75" style="2" customWidth="1"/>
    <col min="2306" max="2306" width="17" style="2" customWidth="1"/>
    <col min="2307" max="2317" width="10.5" style="2" customWidth="1"/>
    <col min="2318" max="2318" width="2.625" style="2" customWidth="1"/>
    <col min="2319" max="2320" width="7.625" style="2" customWidth="1"/>
    <col min="2321" max="2560" width="10.625" style="2"/>
    <col min="2561" max="2561" width="1.75" style="2" customWidth="1"/>
    <col min="2562" max="2562" width="17" style="2" customWidth="1"/>
    <col min="2563" max="2573" width="10.5" style="2" customWidth="1"/>
    <col min="2574" max="2574" width="2.625" style="2" customWidth="1"/>
    <col min="2575" max="2576" width="7.625" style="2" customWidth="1"/>
    <col min="2577" max="2816" width="10.625" style="2"/>
    <col min="2817" max="2817" width="1.75" style="2" customWidth="1"/>
    <col min="2818" max="2818" width="17" style="2" customWidth="1"/>
    <col min="2819" max="2829" width="10.5" style="2" customWidth="1"/>
    <col min="2830" max="2830" width="2.625" style="2" customWidth="1"/>
    <col min="2831" max="2832" width="7.625" style="2" customWidth="1"/>
    <col min="2833" max="3072" width="10.625" style="2"/>
    <col min="3073" max="3073" width="1.75" style="2" customWidth="1"/>
    <col min="3074" max="3074" width="17" style="2" customWidth="1"/>
    <col min="3075" max="3085" width="10.5" style="2" customWidth="1"/>
    <col min="3086" max="3086" width="2.625" style="2" customWidth="1"/>
    <col min="3087" max="3088" width="7.625" style="2" customWidth="1"/>
    <col min="3089" max="3328" width="10.625" style="2"/>
    <col min="3329" max="3329" width="1.75" style="2" customWidth="1"/>
    <col min="3330" max="3330" width="17" style="2" customWidth="1"/>
    <col min="3331" max="3341" width="10.5" style="2" customWidth="1"/>
    <col min="3342" max="3342" width="2.625" style="2" customWidth="1"/>
    <col min="3343" max="3344" width="7.625" style="2" customWidth="1"/>
    <col min="3345" max="3584" width="10.625" style="2"/>
    <col min="3585" max="3585" width="1.75" style="2" customWidth="1"/>
    <col min="3586" max="3586" width="17" style="2" customWidth="1"/>
    <col min="3587" max="3597" width="10.5" style="2" customWidth="1"/>
    <col min="3598" max="3598" width="2.625" style="2" customWidth="1"/>
    <col min="3599" max="3600" width="7.625" style="2" customWidth="1"/>
    <col min="3601" max="3840" width="10.625" style="2"/>
    <col min="3841" max="3841" width="1.75" style="2" customWidth="1"/>
    <col min="3842" max="3842" width="17" style="2" customWidth="1"/>
    <col min="3843" max="3853" width="10.5" style="2" customWidth="1"/>
    <col min="3854" max="3854" width="2.625" style="2" customWidth="1"/>
    <col min="3855" max="3856" width="7.625" style="2" customWidth="1"/>
    <col min="3857" max="4096" width="10.625" style="2"/>
    <col min="4097" max="4097" width="1.75" style="2" customWidth="1"/>
    <col min="4098" max="4098" width="17" style="2" customWidth="1"/>
    <col min="4099" max="4109" width="10.5" style="2" customWidth="1"/>
    <col min="4110" max="4110" width="2.625" style="2" customWidth="1"/>
    <col min="4111" max="4112" width="7.625" style="2" customWidth="1"/>
    <col min="4113" max="4352" width="10.625" style="2"/>
    <col min="4353" max="4353" width="1.75" style="2" customWidth="1"/>
    <col min="4354" max="4354" width="17" style="2" customWidth="1"/>
    <col min="4355" max="4365" width="10.5" style="2" customWidth="1"/>
    <col min="4366" max="4366" width="2.625" style="2" customWidth="1"/>
    <col min="4367" max="4368" width="7.625" style="2" customWidth="1"/>
    <col min="4369" max="4608" width="10.625" style="2"/>
    <col min="4609" max="4609" width="1.75" style="2" customWidth="1"/>
    <col min="4610" max="4610" width="17" style="2" customWidth="1"/>
    <col min="4611" max="4621" width="10.5" style="2" customWidth="1"/>
    <col min="4622" max="4622" width="2.625" style="2" customWidth="1"/>
    <col min="4623" max="4624" width="7.625" style="2" customWidth="1"/>
    <col min="4625" max="4864" width="10.625" style="2"/>
    <col min="4865" max="4865" width="1.75" style="2" customWidth="1"/>
    <col min="4866" max="4866" width="17" style="2" customWidth="1"/>
    <col min="4867" max="4877" width="10.5" style="2" customWidth="1"/>
    <col min="4878" max="4878" width="2.625" style="2" customWidth="1"/>
    <col min="4879" max="4880" width="7.625" style="2" customWidth="1"/>
    <col min="4881" max="5120" width="10.625" style="2"/>
    <col min="5121" max="5121" width="1.75" style="2" customWidth="1"/>
    <col min="5122" max="5122" width="17" style="2" customWidth="1"/>
    <col min="5123" max="5133" width="10.5" style="2" customWidth="1"/>
    <col min="5134" max="5134" width="2.625" style="2" customWidth="1"/>
    <col min="5135" max="5136" width="7.625" style="2" customWidth="1"/>
    <col min="5137" max="5376" width="10.625" style="2"/>
    <col min="5377" max="5377" width="1.75" style="2" customWidth="1"/>
    <col min="5378" max="5378" width="17" style="2" customWidth="1"/>
    <col min="5379" max="5389" width="10.5" style="2" customWidth="1"/>
    <col min="5390" max="5390" width="2.625" style="2" customWidth="1"/>
    <col min="5391" max="5392" width="7.625" style="2" customWidth="1"/>
    <col min="5393" max="5632" width="10.625" style="2"/>
    <col min="5633" max="5633" width="1.75" style="2" customWidth="1"/>
    <col min="5634" max="5634" width="17" style="2" customWidth="1"/>
    <col min="5635" max="5645" width="10.5" style="2" customWidth="1"/>
    <col min="5646" max="5646" width="2.625" style="2" customWidth="1"/>
    <col min="5647" max="5648" width="7.625" style="2" customWidth="1"/>
    <col min="5649" max="5888" width="10.625" style="2"/>
    <col min="5889" max="5889" width="1.75" style="2" customWidth="1"/>
    <col min="5890" max="5890" width="17" style="2" customWidth="1"/>
    <col min="5891" max="5901" width="10.5" style="2" customWidth="1"/>
    <col min="5902" max="5902" width="2.625" style="2" customWidth="1"/>
    <col min="5903" max="5904" width="7.625" style="2" customWidth="1"/>
    <col min="5905" max="6144" width="10.625" style="2"/>
    <col min="6145" max="6145" width="1.75" style="2" customWidth="1"/>
    <col min="6146" max="6146" width="17" style="2" customWidth="1"/>
    <col min="6147" max="6157" width="10.5" style="2" customWidth="1"/>
    <col min="6158" max="6158" width="2.625" style="2" customWidth="1"/>
    <col min="6159" max="6160" width="7.625" style="2" customWidth="1"/>
    <col min="6161" max="6400" width="10.625" style="2"/>
    <col min="6401" max="6401" width="1.75" style="2" customWidth="1"/>
    <col min="6402" max="6402" width="17" style="2" customWidth="1"/>
    <col min="6403" max="6413" width="10.5" style="2" customWidth="1"/>
    <col min="6414" max="6414" width="2.625" style="2" customWidth="1"/>
    <col min="6415" max="6416" width="7.625" style="2" customWidth="1"/>
    <col min="6417" max="6656" width="10.625" style="2"/>
    <col min="6657" max="6657" width="1.75" style="2" customWidth="1"/>
    <col min="6658" max="6658" width="17" style="2" customWidth="1"/>
    <col min="6659" max="6669" width="10.5" style="2" customWidth="1"/>
    <col min="6670" max="6670" width="2.625" style="2" customWidth="1"/>
    <col min="6671" max="6672" width="7.625" style="2" customWidth="1"/>
    <col min="6673" max="6912" width="10.625" style="2"/>
    <col min="6913" max="6913" width="1.75" style="2" customWidth="1"/>
    <col min="6914" max="6914" width="17" style="2" customWidth="1"/>
    <col min="6915" max="6925" width="10.5" style="2" customWidth="1"/>
    <col min="6926" max="6926" width="2.625" style="2" customWidth="1"/>
    <col min="6927" max="6928" width="7.625" style="2" customWidth="1"/>
    <col min="6929" max="7168" width="10.625" style="2"/>
    <col min="7169" max="7169" width="1.75" style="2" customWidth="1"/>
    <col min="7170" max="7170" width="17" style="2" customWidth="1"/>
    <col min="7171" max="7181" width="10.5" style="2" customWidth="1"/>
    <col min="7182" max="7182" width="2.625" style="2" customWidth="1"/>
    <col min="7183" max="7184" width="7.625" style="2" customWidth="1"/>
    <col min="7185" max="7424" width="10.625" style="2"/>
    <col min="7425" max="7425" width="1.75" style="2" customWidth="1"/>
    <col min="7426" max="7426" width="17" style="2" customWidth="1"/>
    <col min="7427" max="7437" width="10.5" style="2" customWidth="1"/>
    <col min="7438" max="7438" width="2.625" style="2" customWidth="1"/>
    <col min="7439" max="7440" width="7.625" style="2" customWidth="1"/>
    <col min="7441" max="7680" width="10.625" style="2"/>
    <col min="7681" max="7681" width="1.75" style="2" customWidth="1"/>
    <col min="7682" max="7682" width="17" style="2" customWidth="1"/>
    <col min="7683" max="7693" width="10.5" style="2" customWidth="1"/>
    <col min="7694" max="7694" width="2.625" style="2" customWidth="1"/>
    <col min="7695" max="7696" width="7.625" style="2" customWidth="1"/>
    <col min="7697" max="7936" width="10.625" style="2"/>
    <col min="7937" max="7937" width="1.75" style="2" customWidth="1"/>
    <col min="7938" max="7938" width="17" style="2" customWidth="1"/>
    <col min="7939" max="7949" width="10.5" style="2" customWidth="1"/>
    <col min="7950" max="7950" width="2.625" style="2" customWidth="1"/>
    <col min="7951" max="7952" width="7.625" style="2" customWidth="1"/>
    <col min="7953" max="8192" width="10.625" style="2"/>
    <col min="8193" max="8193" width="1.75" style="2" customWidth="1"/>
    <col min="8194" max="8194" width="17" style="2" customWidth="1"/>
    <col min="8195" max="8205" width="10.5" style="2" customWidth="1"/>
    <col min="8206" max="8206" width="2.625" style="2" customWidth="1"/>
    <col min="8207" max="8208" width="7.625" style="2" customWidth="1"/>
    <col min="8209" max="8448" width="10.625" style="2"/>
    <col min="8449" max="8449" width="1.75" style="2" customWidth="1"/>
    <col min="8450" max="8450" width="17" style="2" customWidth="1"/>
    <col min="8451" max="8461" width="10.5" style="2" customWidth="1"/>
    <col min="8462" max="8462" width="2.625" style="2" customWidth="1"/>
    <col min="8463" max="8464" width="7.625" style="2" customWidth="1"/>
    <col min="8465" max="8704" width="10.625" style="2"/>
    <col min="8705" max="8705" width="1.75" style="2" customWidth="1"/>
    <col min="8706" max="8706" width="17" style="2" customWidth="1"/>
    <col min="8707" max="8717" width="10.5" style="2" customWidth="1"/>
    <col min="8718" max="8718" width="2.625" style="2" customWidth="1"/>
    <col min="8719" max="8720" width="7.625" style="2" customWidth="1"/>
    <col min="8721" max="8960" width="10.625" style="2"/>
    <col min="8961" max="8961" width="1.75" style="2" customWidth="1"/>
    <col min="8962" max="8962" width="17" style="2" customWidth="1"/>
    <col min="8963" max="8973" width="10.5" style="2" customWidth="1"/>
    <col min="8974" max="8974" width="2.625" style="2" customWidth="1"/>
    <col min="8975" max="8976" width="7.625" style="2" customWidth="1"/>
    <col min="8977" max="9216" width="10.625" style="2"/>
    <col min="9217" max="9217" width="1.75" style="2" customWidth="1"/>
    <col min="9218" max="9218" width="17" style="2" customWidth="1"/>
    <col min="9219" max="9229" width="10.5" style="2" customWidth="1"/>
    <col min="9230" max="9230" width="2.625" style="2" customWidth="1"/>
    <col min="9231" max="9232" width="7.625" style="2" customWidth="1"/>
    <col min="9233" max="9472" width="10.625" style="2"/>
    <col min="9473" max="9473" width="1.75" style="2" customWidth="1"/>
    <col min="9474" max="9474" width="17" style="2" customWidth="1"/>
    <col min="9475" max="9485" width="10.5" style="2" customWidth="1"/>
    <col min="9486" max="9486" width="2.625" style="2" customWidth="1"/>
    <col min="9487" max="9488" width="7.625" style="2" customWidth="1"/>
    <col min="9489" max="9728" width="10.625" style="2"/>
    <col min="9729" max="9729" width="1.75" style="2" customWidth="1"/>
    <col min="9730" max="9730" width="17" style="2" customWidth="1"/>
    <col min="9731" max="9741" width="10.5" style="2" customWidth="1"/>
    <col min="9742" max="9742" width="2.625" style="2" customWidth="1"/>
    <col min="9743" max="9744" width="7.625" style="2" customWidth="1"/>
    <col min="9745" max="9984" width="10.625" style="2"/>
    <col min="9985" max="9985" width="1.75" style="2" customWidth="1"/>
    <col min="9986" max="9986" width="17" style="2" customWidth="1"/>
    <col min="9987" max="9997" width="10.5" style="2" customWidth="1"/>
    <col min="9998" max="9998" width="2.625" style="2" customWidth="1"/>
    <col min="9999" max="10000" width="7.625" style="2" customWidth="1"/>
    <col min="10001" max="10240" width="10.625" style="2"/>
    <col min="10241" max="10241" width="1.75" style="2" customWidth="1"/>
    <col min="10242" max="10242" width="17" style="2" customWidth="1"/>
    <col min="10243" max="10253" width="10.5" style="2" customWidth="1"/>
    <col min="10254" max="10254" width="2.625" style="2" customWidth="1"/>
    <col min="10255" max="10256" width="7.625" style="2" customWidth="1"/>
    <col min="10257" max="10496" width="10.625" style="2"/>
    <col min="10497" max="10497" width="1.75" style="2" customWidth="1"/>
    <col min="10498" max="10498" width="17" style="2" customWidth="1"/>
    <col min="10499" max="10509" width="10.5" style="2" customWidth="1"/>
    <col min="10510" max="10510" width="2.625" style="2" customWidth="1"/>
    <col min="10511" max="10512" width="7.625" style="2" customWidth="1"/>
    <col min="10513" max="10752" width="10.625" style="2"/>
    <col min="10753" max="10753" width="1.75" style="2" customWidth="1"/>
    <col min="10754" max="10754" width="17" style="2" customWidth="1"/>
    <col min="10755" max="10765" width="10.5" style="2" customWidth="1"/>
    <col min="10766" max="10766" width="2.625" style="2" customWidth="1"/>
    <col min="10767" max="10768" width="7.625" style="2" customWidth="1"/>
    <col min="10769" max="11008" width="10.625" style="2"/>
    <col min="11009" max="11009" width="1.75" style="2" customWidth="1"/>
    <col min="11010" max="11010" width="17" style="2" customWidth="1"/>
    <col min="11011" max="11021" width="10.5" style="2" customWidth="1"/>
    <col min="11022" max="11022" width="2.625" style="2" customWidth="1"/>
    <col min="11023" max="11024" width="7.625" style="2" customWidth="1"/>
    <col min="11025" max="11264" width="10.625" style="2"/>
    <col min="11265" max="11265" width="1.75" style="2" customWidth="1"/>
    <col min="11266" max="11266" width="17" style="2" customWidth="1"/>
    <col min="11267" max="11277" width="10.5" style="2" customWidth="1"/>
    <col min="11278" max="11278" width="2.625" style="2" customWidth="1"/>
    <col min="11279" max="11280" width="7.625" style="2" customWidth="1"/>
    <col min="11281" max="11520" width="10.625" style="2"/>
    <col min="11521" max="11521" width="1.75" style="2" customWidth="1"/>
    <col min="11522" max="11522" width="17" style="2" customWidth="1"/>
    <col min="11523" max="11533" width="10.5" style="2" customWidth="1"/>
    <col min="11534" max="11534" width="2.625" style="2" customWidth="1"/>
    <col min="11535" max="11536" width="7.625" style="2" customWidth="1"/>
    <col min="11537" max="11776" width="10.625" style="2"/>
    <col min="11777" max="11777" width="1.75" style="2" customWidth="1"/>
    <col min="11778" max="11778" width="17" style="2" customWidth="1"/>
    <col min="11779" max="11789" width="10.5" style="2" customWidth="1"/>
    <col min="11790" max="11790" width="2.625" style="2" customWidth="1"/>
    <col min="11791" max="11792" width="7.625" style="2" customWidth="1"/>
    <col min="11793" max="12032" width="10.625" style="2"/>
    <col min="12033" max="12033" width="1.75" style="2" customWidth="1"/>
    <col min="12034" max="12034" width="17" style="2" customWidth="1"/>
    <col min="12035" max="12045" width="10.5" style="2" customWidth="1"/>
    <col min="12046" max="12046" width="2.625" style="2" customWidth="1"/>
    <col min="12047" max="12048" width="7.625" style="2" customWidth="1"/>
    <col min="12049" max="12288" width="10.625" style="2"/>
    <col min="12289" max="12289" width="1.75" style="2" customWidth="1"/>
    <col min="12290" max="12290" width="17" style="2" customWidth="1"/>
    <col min="12291" max="12301" width="10.5" style="2" customWidth="1"/>
    <col min="12302" max="12302" width="2.625" style="2" customWidth="1"/>
    <col min="12303" max="12304" width="7.625" style="2" customWidth="1"/>
    <col min="12305" max="12544" width="10.625" style="2"/>
    <col min="12545" max="12545" width="1.75" style="2" customWidth="1"/>
    <col min="12546" max="12546" width="17" style="2" customWidth="1"/>
    <col min="12547" max="12557" width="10.5" style="2" customWidth="1"/>
    <col min="12558" max="12558" width="2.625" style="2" customWidth="1"/>
    <col min="12559" max="12560" width="7.625" style="2" customWidth="1"/>
    <col min="12561" max="12800" width="10.625" style="2"/>
    <col min="12801" max="12801" width="1.75" style="2" customWidth="1"/>
    <col min="12802" max="12802" width="17" style="2" customWidth="1"/>
    <col min="12803" max="12813" width="10.5" style="2" customWidth="1"/>
    <col min="12814" max="12814" width="2.625" style="2" customWidth="1"/>
    <col min="12815" max="12816" width="7.625" style="2" customWidth="1"/>
    <col min="12817" max="13056" width="10.625" style="2"/>
    <col min="13057" max="13057" width="1.75" style="2" customWidth="1"/>
    <col min="13058" max="13058" width="17" style="2" customWidth="1"/>
    <col min="13059" max="13069" width="10.5" style="2" customWidth="1"/>
    <col min="13070" max="13070" width="2.625" style="2" customWidth="1"/>
    <col min="13071" max="13072" width="7.625" style="2" customWidth="1"/>
    <col min="13073" max="13312" width="10.625" style="2"/>
    <col min="13313" max="13313" width="1.75" style="2" customWidth="1"/>
    <col min="13314" max="13314" width="17" style="2" customWidth="1"/>
    <col min="13315" max="13325" width="10.5" style="2" customWidth="1"/>
    <col min="13326" max="13326" width="2.625" style="2" customWidth="1"/>
    <col min="13327" max="13328" width="7.625" style="2" customWidth="1"/>
    <col min="13329" max="13568" width="10.625" style="2"/>
    <col min="13569" max="13569" width="1.75" style="2" customWidth="1"/>
    <col min="13570" max="13570" width="17" style="2" customWidth="1"/>
    <col min="13571" max="13581" width="10.5" style="2" customWidth="1"/>
    <col min="13582" max="13582" width="2.625" style="2" customWidth="1"/>
    <col min="13583" max="13584" width="7.625" style="2" customWidth="1"/>
    <col min="13585" max="13824" width="10.625" style="2"/>
    <col min="13825" max="13825" width="1.75" style="2" customWidth="1"/>
    <col min="13826" max="13826" width="17" style="2" customWidth="1"/>
    <col min="13827" max="13837" width="10.5" style="2" customWidth="1"/>
    <col min="13838" max="13838" width="2.625" style="2" customWidth="1"/>
    <col min="13839" max="13840" width="7.625" style="2" customWidth="1"/>
    <col min="13841" max="14080" width="10.625" style="2"/>
    <col min="14081" max="14081" width="1.75" style="2" customWidth="1"/>
    <col min="14082" max="14082" width="17" style="2" customWidth="1"/>
    <col min="14083" max="14093" width="10.5" style="2" customWidth="1"/>
    <col min="14094" max="14094" width="2.625" style="2" customWidth="1"/>
    <col min="14095" max="14096" width="7.625" style="2" customWidth="1"/>
    <col min="14097" max="14336" width="10.625" style="2"/>
    <col min="14337" max="14337" width="1.75" style="2" customWidth="1"/>
    <col min="14338" max="14338" width="17" style="2" customWidth="1"/>
    <col min="14339" max="14349" width="10.5" style="2" customWidth="1"/>
    <col min="14350" max="14350" width="2.625" style="2" customWidth="1"/>
    <col min="14351" max="14352" width="7.625" style="2" customWidth="1"/>
    <col min="14353" max="14592" width="10.625" style="2"/>
    <col min="14593" max="14593" width="1.75" style="2" customWidth="1"/>
    <col min="14594" max="14594" width="17" style="2" customWidth="1"/>
    <col min="14595" max="14605" width="10.5" style="2" customWidth="1"/>
    <col min="14606" max="14606" width="2.625" style="2" customWidth="1"/>
    <col min="14607" max="14608" width="7.625" style="2" customWidth="1"/>
    <col min="14609" max="14848" width="10.625" style="2"/>
    <col min="14849" max="14849" width="1.75" style="2" customWidth="1"/>
    <col min="14850" max="14850" width="17" style="2" customWidth="1"/>
    <col min="14851" max="14861" width="10.5" style="2" customWidth="1"/>
    <col min="14862" max="14862" width="2.625" style="2" customWidth="1"/>
    <col min="14863" max="14864" width="7.625" style="2" customWidth="1"/>
    <col min="14865" max="15104" width="10.625" style="2"/>
    <col min="15105" max="15105" width="1.75" style="2" customWidth="1"/>
    <col min="15106" max="15106" width="17" style="2" customWidth="1"/>
    <col min="15107" max="15117" width="10.5" style="2" customWidth="1"/>
    <col min="15118" max="15118" width="2.625" style="2" customWidth="1"/>
    <col min="15119" max="15120" width="7.625" style="2" customWidth="1"/>
    <col min="15121" max="15360" width="10.625" style="2"/>
    <col min="15361" max="15361" width="1.75" style="2" customWidth="1"/>
    <col min="15362" max="15362" width="17" style="2" customWidth="1"/>
    <col min="15363" max="15373" width="10.5" style="2" customWidth="1"/>
    <col min="15374" max="15374" width="2.625" style="2" customWidth="1"/>
    <col min="15375" max="15376" width="7.625" style="2" customWidth="1"/>
    <col min="15377" max="15616" width="10.625" style="2"/>
    <col min="15617" max="15617" width="1.75" style="2" customWidth="1"/>
    <col min="15618" max="15618" width="17" style="2" customWidth="1"/>
    <col min="15619" max="15629" width="10.5" style="2" customWidth="1"/>
    <col min="15630" max="15630" width="2.625" style="2" customWidth="1"/>
    <col min="15631" max="15632" width="7.625" style="2" customWidth="1"/>
    <col min="15633" max="15872" width="10.625" style="2"/>
    <col min="15873" max="15873" width="1.75" style="2" customWidth="1"/>
    <col min="15874" max="15874" width="17" style="2" customWidth="1"/>
    <col min="15875" max="15885" width="10.5" style="2" customWidth="1"/>
    <col min="15886" max="15886" width="2.625" style="2" customWidth="1"/>
    <col min="15887" max="15888" width="7.625" style="2" customWidth="1"/>
    <col min="15889" max="16128" width="10.625" style="2"/>
    <col min="16129" max="16129" width="1.75" style="2" customWidth="1"/>
    <col min="16130" max="16130" width="17" style="2" customWidth="1"/>
    <col min="16131" max="16141" width="10.5" style="2" customWidth="1"/>
    <col min="16142" max="16142" width="2.625" style="2" customWidth="1"/>
    <col min="16143" max="16144" width="7.625" style="2" customWidth="1"/>
    <col min="16145" max="16384" width="10.625" style="2"/>
  </cols>
  <sheetData>
    <row r="1" spans="2:13" ht="19.5" customHeight="1" thickBot="1">
      <c r="B1" s="58" t="s">
        <v>66</v>
      </c>
    </row>
    <row r="2" spans="2:13" ht="18.75" customHeight="1">
      <c r="B2" s="3"/>
      <c r="C2" s="4" t="s">
        <v>1</v>
      </c>
      <c r="D2" s="5" t="s">
        <v>115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116</v>
      </c>
      <c r="K2" s="4" t="s">
        <v>117</v>
      </c>
      <c r="L2" s="6" t="s">
        <v>10</v>
      </c>
      <c r="M2" s="7"/>
    </row>
    <row r="3" spans="2:13" ht="18.75" customHeight="1">
      <c r="B3" s="8"/>
      <c r="C3" s="7"/>
      <c r="D3" s="7"/>
      <c r="E3" s="7"/>
      <c r="F3" s="9" t="s">
        <v>11</v>
      </c>
      <c r="G3" s="7"/>
      <c r="H3" s="7"/>
      <c r="I3" s="9" t="s">
        <v>12</v>
      </c>
      <c r="J3" s="7"/>
      <c r="K3" s="7"/>
      <c r="L3" s="10"/>
      <c r="M3" s="7"/>
    </row>
    <row r="4" spans="2:13" ht="18.75" customHeight="1">
      <c r="B4" s="8" t="s">
        <v>67</v>
      </c>
      <c r="C4" s="89">
        <v>37475</v>
      </c>
      <c r="D4" s="12" t="s">
        <v>15</v>
      </c>
      <c r="E4" s="13" t="s">
        <v>15</v>
      </c>
      <c r="F4" s="13" t="s">
        <v>15</v>
      </c>
      <c r="G4" s="13" t="s">
        <v>15</v>
      </c>
      <c r="H4" s="13" t="s">
        <v>15</v>
      </c>
      <c r="I4" s="13" t="s">
        <v>15</v>
      </c>
      <c r="J4" s="13" t="s">
        <v>15</v>
      </c>
      <c r="K4" s="13" t="s">
        <v>15</v>
      </c>
      <c r="L4" s="14" t="s">
        <v>15</v>
      </c>
      <c r="M4" s="7"/>
    </row>
    <row r="5" spans="2:13" ht="18.75" customHeight="1">
      <c r="B5" s="8" t="s">
        <v>17</v>
      </c>
      <c r="C5" s="89">
        <v>26949</v>
      </c>
      <c r="D5" s="12" t="s">
        <v>15</v>
      </c>
      <c r="E5" s="13" t="s">
        <v>15</v>
      </c>
      <c r="F5" s="13" t="s">
        <v>15</v>
      </c>
      <c r="G5" s="13" t="s">
        <v>15</v>
      </c>
      <c r="H5" s="13" t="s">
        <v>15</v>
      </c>
      <c r="I5" s="13" t="s">
        <v>15</v>
      </c>
      <c r="J5" s="13" t="s">
        <v>15</v>
      </c>
      <c r="K5" s="13" t="s">
        <v>15</v>
      </c>
      <c r="L5" s="14" t="s">
        <v>15</v>
      </c>
      <c r="M5" s="7"/>
    </row>
    <row r="6" spans="2:13" ht="18.75" customHeight="1">
      <c r="B6" s="8" t="s">
        <v>18</v>
      </c>
      <c r="C6" s="89">
        <f t="shared" ref="C6:C26" si="0">SUM(D6:L6)</f>
        <v>22482</v>
      </c>
      <c r="D6" s="12">
        <v>490</v>
      </c>
      <c r="E6" s="89">
        <v>4003</v>
      </c>
      <c r="F6" s="89">
        <v>6452</v>
      </c>
      <c r="G6" s="89">
        <v>5970</v>
      </c>
      <c r="H6" s="89">
        <v>4008</v>
      </c>
      <c r="I6" s="89">
        <v>1395</v>
      </c>
      <c r="J6" s="89">
        <v>162</v>
      </c>
      <c r="K6" s="89">
        <v>2</v>
      </c>
      <c r="L6" s="14" t="s">
        <v>46</v>
      </c>
      <c r="M6" s="7"/>
    </row>
    <row r="7" spans="2:13" ht="18.75" customHeight="1">
      <c r="B7" s="8" t="s">
        <v>20</v>
      </c>
      <c r="C7" s="89">
        <f t="shared" si="0"/>
        <v>17889</v>
      </c>
      <c r="D7" s="90">
        <v>360</v>
      </c>
      <c r="E7" s="89">
        <v>2808</v>
      </c>
      <c r="F7" s="89">
        <v>5450</v>
      </c>
      <c r="G7" s="89">
        <v>4973</v>
      </c>
      <c r="H7" s="89">
        <v>2952</v>
      </c>
      <c r="I7" s="89">
        <v>1227</v>
      </c>
      <c r="J7" s="89">
        <v>114</v>
      </c>
      <c r="K7" s="89">
        <v>5</v>
      </c>
      <c r="L7" s="14" t="s">
        <v>46</v>
      </c>
      <c r="M7" s="7"/>
    </row>
    <row r="8" spans="2:13" ht="18.75" customHeight="1">
      <c r="B8" s="8" t="s">
        <v>21</v>
      </c>
      <c r="C8" s="89">
        <f t="shared" si="0"/>
        <v>15687</v>
      </c>
      <c r="D8" s="12">
        <v>548</v>
      </c>
      <c r="E8" s="89">
        <v>2588</v>
      </c>
      <c r="F8" s="89">
        <v>3883</v>
      </c>
      <c r="G8" s="89">
        <v>4833</v>
      </c>
      <c r="H8" s="89">
        <v>2816</v>
      </c>
      <c r="I8" s="89">
        <v>933</v>
      </c>
      <c r="J8" s="89">
        <v>83</v>
      </c>
      <c r="K8" s="91" t="s">
        <v>19</v>
      </c>
      <c r="L8" s="92">
        <v>3</v>
      </c>
      <c r="M8" s="7"/>
    </row>
    <row r="9" spans="2:13" ht="18.75" customHeight="1">
      <c r="B9" s="8" t="s">
        <v>22</v>
      </c>
      <c r="C9" s="89">
        <f t="shared" si="0"/>
        <v>12727</v>
      </c>
      <c r="D9" s="90">
        <v>664</v>
      </c>
      <c r="E9" s="89">
        <v>2213</v>
      </c>
      <c r="F9" s="89">
        <v>2459</v>
      </c>
      <c r="G9" s="89">
        <v>3318</v>
      </c>
      <c r="H9" s="89">
        <v>3030</v>
      </c>
      <c r="I9" s="89">
        <v>974</v>
      </c>
      <c r="J9" s="89">
        <v>68</v>
      </c>
      <c r="K9" s="93">
        <v>1</v>
      </c>
      <c r="L9" s="14" t="s">
        <v>46</v>
      </c>
      <c r="M9" s="7"/>
    </row>
    <row r="10" spans="2:13" ht="18.75" customHeight="1">
      <c r="B10" s="8" t="s">
        <v>23</v>
      </c>
      <c r="C10" s="89">
        <f t="shared" si="0"/>
        <v>10519</v>
      </c>
      <c r="D10" s="12">
        <v>794</v>
      </c>
      <c r="E10" s="89">
        <v>2165</v>
      </c>
      <c r="F10" s="89">
        <v>1896</v>
      </c>
      <c r="G10" s="89">
        <v>2424</v>
      </c>
      <c r="H10" s="89">
        <v>2102</v>
      </c>
      <c r="I10" s="89">
        <v>1084</v>
      </c>
      <c r="J10" s="89">
        <v>53</v>
      </c>
      <c r="K10" s="91" t="s">
        <v>19</v>
      </c>
      <c r="L10" s="14">
        <v>1</v>
      </c>
      <c r="M10" s="7"/>
    </row>
    <row r="11" spans="2:13" ht="18.75" customHeight="1">
      <c r="B11" s="8" t="s">
        <v>68</v>
      </c>
      <c r="C11" s="89">
        <f t="shared" si="0"/>
        <v>8765</v>
      </c>
      <c r="D11" s="12">
        <v>774</v>
      </c>
      <c r="E11" s="89">
        <v>2190</v>
      </c>
      <c r="F11" s="89">
        <v>1647</v>
      </c>
      <c r="G11" s="89">
        <v>1824</v>
      </c>
      <c r="H11" s="89">
        <v>1539</v>
      </c>
      <c r="I11" s="89">
        <v>715</v>
      </c>
      <c r="J11" s="89">
        <v>74</v>
      </c>
      <c r="K11" s="89">
        <v>2</v>
      </c>
      <c r="L11" s="14" t="s">
        <v>46</v>
      </c>
      <c r="M11" s="7"/>
    </row>
    <row r="12" spans="2:13" ht="18.75" customHeight="1">
      <c r="B12" s="19" t="s">
        <v>69</v>
      </c>
      <c r="C12" s="89">
        <f t="shared" si="0"/>
        <v>8113</v>
      </c>
      <c r="D12" s="12">
        <v>659</v>
      </c>
      <c r="E12" s="89">
        <v>2163</v>
      </c>
      <c r="F12" s="89">
        <v>1562</v>
      </c>
      <c r="G12" s="89">
        <v>1671</v>
      </c>
      <c r="H12" s="89">
        <v>1387</v>
      </c>
      <c r="I12" s="89">
        <v>611</v>
      </c>
      <c r="J12" s="89">
        <v>56</v>
      </c>
      <c r="K12" s="89">
        <v>1</v>
      </c>
      <c r="L12" s="14">
        <v>3</v>
      </c>
      <c r="M12" s="7"/>
    </row>
    <row r="13" spans="2:13" ht="18.75" customHeight="1">
      <c r="B13" s="19" t="s">
        <v>29</v>
      </c>
      <c r="C13" s="89">
        <f t="shared" si="0"/>
        <v>7786</v>
      </c>
      <c r="D13" s="12">
        <v>629</v>
      </c>
      <c r="E13" s="93">
        <v>2115</v>
      </c>
      <c r="F13" s="94">
        <v>1562</v>
      </c>
      <c r="G13" s="94">
        <v>1519</v>
      </c>
      <c r="H13" s="94">
        <v>1305</v>
      </c>
      <c r="I13" s="94">
        <v>607</v>
      </c>
      <c r="J13" s="94">
        <v>48</v>
      </c>
      <c r="K13" s="94">
        <v>1</v>
      </c>
      <c r="L13" s="14" t="s">
        <v>46</v>
      </c>
      <c r="M13" s="7"/>
    </row>
    <row r="14" spans="2:13" ht="18.75" customHeight="1">
      <c r="B14" s="19" t="s">
        <v>70</v>
      </c>
      <c r="C14" s="89">
        <f t="shared" si="0"/>
        <v>7186</v>
      </c>
      <c r="D14" s="12">
        <v>668</v>
      </c>
      <c r="E14" s="89">
        <v>2018</v>
      </c>
      <c r="F14" s="89">
        <v>1514</v>
      </c>
      <c r="G14" s="89">
        <v>1313</v>
      </c>
      <c r="H14" s="89">
        <v>1132</v>
      </c>
      <c r="I14" s="89">
        <v>479</v>
      </c>
      <c r="J14" s="89">
        <v>62</v>
      </c>
      <c r="K14" s="13" t="s">
        <v>19</v>
      </c>
      <c r="L14" s="14" t="s">
        <v>46</v>
      </c>
      <c r="M14" s="7"/>
    </row>
    <row r="15" spans="2:13" ht="18.75" customHeight="1">
      <c r="B15" s="19" t="s">
        <v>71</v>
      </c>
      <c r="C15" s="89">
        <f t="shared" si="0"/>
        <v>7167</v>
      </c>
      <c r="D15" s="12">
        <v>706</v>
      </c>
      <c r="E15" s="93">
        <v>1935</v>
      </c>
      <c r="F15" s="94">
        <v>1553</v>
      </c>
      <c r="G15" s="94">
        <v>1315</v>
      </c>
      <c r="H15" s="94">
        <v>1134</v>
      </c>
      <c r="I15" s="94">
        <v>467</v>
      </c>
      <c r="J15" s="94">
        <v>55</v>
      </c>
      <c r="K15" s="95" t="s">
        <v>19</v>
      </c>
      <c r="L15" s="96">
        <v>2</v>
      </c>
      <c r="M15" s="7"/>
    </row>
    <row r="16" spans="2:13" ht="18.75" customHeight="1">
      <c r="B16" s="19" t="s">
        <v>72</v>
      </c>
      <c r="C16" s="89">
        <f t="shared" si="0"/>
        <v>6790</v>
      </c>
      <c r="D16" s="12">
        <v>695</v>
      </c>
      <c r="E16" s="13">
        <v>1844</v>
      </c>
      <c r="F16" s="13">
        <v>1520</v>
      </c>
      <c r="G16" s="13">
        <v>1219</v>
      </c>
      <c r="H16" s="13">
        <v>1028</v>
      </c>
      <c r="I16" s="13">
        <v>441</v>
      </c>
      <c r="J16" s="13">
        <v>42</v>
      </c>
      <c r="K16" s="91">
        <v>1</v>
      </c>
      <c r="L16" s="14" t="s">
        <v>46</v>
      </c>
      <c r="M16" s="7"/>
    </row>
    <row r="17" spans="2:13" ht="18.75" customHeight="1">
      <c r="B17" s="19" t="s">
        <v>73</v>
      </c>
      <c r="C17" s="89">
        <f t="shared" si="0"/>
        <v>6945</v>
      </c>
      <c r="D17" s="12">
        <v>794</v>
      </c>
      <c r="E17" s="13">
        <v>1831</v>
      </c>
      <c r="F17" s="13">
        <v>1541</v>
      </c>
      <c r="G17" s="13">
        <v>1239</v>
      </c>
      <c r="H17" s="13">
        <v>1047</v>
      </c>
      <c r="I17" s="13">
        <v>451</v>
      </c>
      <c r="J17" s="13">
        <v>42</v>
      </c>
      <c r="K17" s="13" t="s">
        <v>19</v>
      </c>
      <c r="L17" s="14" t="s">
        <v>46</v>
      </c>
      <c r="M17" s="7"/>
    </row>
    <row r="18" spans="2:13" ht="18.75" customHeight="1">
      <c r="B18" s="19" t="s">
        <v>30</v>
      </c>
      <c r="C18" s="89">
        <f t="shared" si="0"/>
        <v>6856</v>
      </c>
      <c r="D18" s="12">
        <v>900</v>
      </c>
      <c r="E18" s="13">
        <v>1826</v>
      </c>
      <c r="F18" s="13">
        <v>1504</v>
      </c>
      <c r="G18" s="13">
        <v>1270</v>
      </c>
      <c r="H18" s="13">
        <v>870</v>
      </c>
      <c r="I18" s="13">
        <v>435</v>
      </c>
      <c r="J18" s="13">
        <v>50</v>
      </c>
      <c r="K18" s="13">
        <v>1</v>
      </c>
      <c r="L18" s="14" t="s">
        <v>46</v>
      </c>
      <c r="M18" s="7"/>
    </row>
    <row r="19" spans="2:13" ht="18.75" customHeight="1">
      <c r="B19" s="19" t="s">
        <v>31</v>
      </c>
      <c r="C19" s="89">
        <f t="shared" si="0"/>
        <v>7138</v>
      </c>
      <c r="D19" s="12">
        <v>980</v>
      </c>
      <c r="E19" s="13">
        <v>1865</v>
      </c>
      <c r="F19" s="13">
        <v>1635</v>
      </c>
      <c r="G19" s="13">
        <v>1291</v>
      </c>
      <c r="H19" s="13">
        <v>946</v>
      </c>
      <c r="I19" s="13">
        <v>379</v>
      </c>
      <c r="J19" s="13">
        <v>42</v>
      </c>
      <c r="K19" s="13" t="s">
        <v>19</v>
      </c>
      <c r="L19" s="14" t="s">
        <v>46</v>
      </c>
      <c r="M19" s="7"/>
    </row>
    <row r="20" spans="2:13" ht="18.75" customHeight="1">
      <c r="B20" s="19" t="s">
        <v>32</v>
      </c>
      <c r="C20" s="89">
        <f t="shared" si="0"/>
        <v>6525</v>
      </c>
      <c r="D20" s="12">
        <v>943</v>
      </c>
      <c r="E20" s="13">
        <v>1614</v>
      </c>
      <c r="F20" s="13">
        <v>1429</v>
      </c>
      <c r="G20" s="13">
        <v>1309</v>
      </c>
      <c r="H20" s="13">
        <v>858</v>
      </c>
      <c r="I20" s="13">
        <v>330</v>
      </c>
      <c r="J20" s="13">
        <v>41</v>
      </c>
      <c r="K20" s="13">
        <v>1</v>
      </c>
      <c r="L20" s="14" t="s">
        <v>46</v>
      </c>
      <c r="M20" s="7"/>
    </row>
    <row r="21" spans="2:13" ht="18.75" customHeight="1">
      <c r="B21" s="19" t="s">
        <v>33</v>
      </c>
      <c r="C21" s="89">
        <f t="shared" si="0"/>
        <v>6315</v>
      </c>
      <c r="D21" s="12">
        <v>804</v>
      </c>
      <c r="E21" s="13">
        <v>1587</v>
      </c>
      <c r="F21" s="13">
        <v>1336</v>
      </c>
      <c r="G21" s="13">
        <v>1356</v>
      </c>
      <c r="H21" s="13">
        <v>858</v>
      </c>
      <c r="I21" s="13">
        <v>352</v>
      </c>
      <c r="J21" s="13">
        <v>22</v>
      </c>
      <c r="K21" s="13" t="s">
        <v>19</v>
      </c>
      <c r="L21" s="14" t="s">
        <v>19</v>
      </c>
      <c r="M21" s="7"/>
    </row>
    <row r="22" spans="2:13" ht="18.75" customHeight="1">
      <c r="B22" s="19" t="s">
        <v>34</v>
      </c>
      <c r="C22" s="89">
        <f t="shared" si="0"/>
        <v>5743</v>
      </c>
      <c r="D22" s="97">
        <v>710</v>
      </c>
      <c r="E22" s="91">
        <v>1457</v>
      </c>
      <c r="F22" s="91">
        <v>1155</v>
      </c>
      <c r="G22" s="91">
        <v>1255</v>
      </c>
      <c r="H22" s="91">
        <v>815</v>
      </c>
      <c r="I22" s="91">
        <v>326</v>
      </c>
      <c r="J22" s="91">
        <v>25</v>
      </c>
      <c r="K22" s="91" t="s">
        <v>46</v>
      </c>
      <c r="L22" s="14" t="s">
        <v>46</v>
      </c>
      <c r="M22" s="7"/>
    </row>
    <row r="23" spans="2:13" ht="18.75" customHeight="1">
      <c r="B23" s="19" t="s">
        <v>35</v>
      </c>
      <c r="C23" s="89">
        <f t="shared" si="0"/>
        <v>4436</v>
      </c>
      <c r="D23" s="97">
        <v>480</v>
      </c>
      <c r="E23" s="91">
        <v>1122</v>
      </c>
      <c r="F23" s="91">
        <v>891</v>
      </c>
      <c r="G23" s="91">
        <v>966</v>
      </c>
      <c r="H23" s="91">
        <v>672</v>
      </c>
      <c r="I23" s="91">
        <v>284</v>
      </c>
      <c r="J23" s="91">
        <v>21</v>
      </c>
      <c r="K23" s="91" t="s">
        <v>46</v>
      </c>
      <c r="L23" s="14" t="s">
        <v>46</v>
      </c>
      <c r="M23" s="7"/>
    </row>
    <row r="24" spans="2:13" ht="18.75" customHeight="1">
      <c r="B24" s="19" t="s">
        <v>36</v>
      </c>
      <c r="C24" s="89">
        <f t="shared" si="0"/>
        <v>5097</v>
      </c>
      <c r="D24" s="97">
        <v>489</v>
      </c>
      <c r="E24" s="91">
        <v>1289</v>
      </c>
      <c r="F24" s="91">
        <v>1054</v>
      </c>
      <c r="G24" s="91">
        <v>1138</v>
      </c>
      <c r="H24" s="91">
        <v>819</v>
      </c>
      <c r="I24" s="91">
        <v>273</v>
      </c>
      <c r="J24" s="91">
        <v>35</v>
      </c>
      <c r="K24" s="91" t="s">
        <v>19</v>
      </c>
      <c r="L24" s="14" t="s">
        <v>19</v>
      </c>
      <c r="M24" s="7"/>
    </row>
    <row r="25" spans="2:13" ht="18.75" customHeight="1">
      <c r="B25" s="19" t="s">
        <v>37</v>
      </c>
      <c r="C25" s="89">
        <f t="shared" si="0"/>
        <v>4616</v>
      </c>
      <c r="D25" s="97">
        <v>461</v>
      </c>
      <c r="E25" s="91">
        <v>1139</v>
      </c>
      <c r="F25" s="91">
        <v>999</v>
      </c>
      <c r="G25" s="91">
        <v>964</v>
      </c>
      <c r="H25" s="91">
        <v>752</v>
      </c>
      <c r="I25" s="91">
        <v>275</v>
      </c>
      <c r="J25" s="91">
        <v>26</v>
      </c>
      <c r="K25" s="21" t="s">
        <v>19</v>
      </c>
      <c r="L25" s="72" t="s">
        <v>19</v>
      </c>
      <c r="M25" s="7"/>
    </row>
    <row r="26" spans="2:13" ht="18.75" customHeight="1">
      <c r="B26" s="19" t="s">
        <v>38</v>
      </c>
      <c r="C26" s="89">
        <f t="shared" si="0"/>
        <v>4362</v>
      </c>
      <c r="D26" s="97">
        <v>422</v>
      </c>
      <c r="E26" s="91">
        <v>993</v>
      </c>
      <c r="F26" s="91">
        <v>952</v>
      </c>
      <c r="G26" s="91">
        <v>912</v>
      </c>
      <c r="H26" s="91">
        <v>827</v>
      </c>
      <c r="I26" s="91">
        <v>232</v>
      </c>
      <c r="J26" s="91">
        <v>24</v>
      </c>
      <c r="K26" s="21" t="s">
        <v>19</v>
      </c>
      <c r="L26" s="72" t="s">
        <v>19</v>
      </c>
      <c r="M26" s="7"/>
    </row>
    <row r="27" spans="2:13" ht="18.75" customHeight="1">
      <c r="B27" s="19" t="s">
        <v>39</v>
      </c>
      <c r="C27" s="89">
        <f>SUM(D27:L27)</f>
        <v>3902</v>
      </c>
      <c r="D27" s="97">
        <v>386</v>
      </c>
      <c r="E27" s="91">
        <v>869</v>
      </c>
      <c r="F27" s="91">
        <v>866</v>
      </c>
      <c r="G27" s="91">
        <v>763</v>
      </c>
      <c r="H27" s="91">
        <v>741</v>
      </c>
      <c r="I27" s="91">
        <v>253</v>
      </c>
      <c r="J27" s="91">
        <v>24</v>
      </c>
      <c r="K27" s="21">
        <v>0</v>
      </c>
      <c r="L27" s="72">
        <v>0</v>
      </c>
      <c r="M27" s="7"/>
    </row>
    <row r="28" spans="2:13" ht="18.75" customHeight="1">
      <c r="B28" s="19" t="s">
        <v>40</v>
      </c>
      <c r="C28" s="89">
        <f>SUM(D28:L28)</f>
        <v>3655</v>
      </c>
      <c r="D28" s="97">
        <v>331</v>
      </c>
      <c r="E28" s="91">
        <v>825</v>
      </c>
      <c r="F28" s="91">
        <v>806</v>
      </c>
      <c r="G28" s="91">
        <v>721</v>
      </c>
      <c r="H28" s="91">
        <v>714</v>
      </c>
      <c r="I28" s="91">
        <v>231</v>
      </c>
      <c r="J28" s="91">
        <v>26</v>
      </c>
      <c r="K28" s="21">
        <v>1</v>
      </c>
      <c r="L28" s="72">
        <v>0</v>
      </c>
      <c r="M28" s="7"/>
    </row>
    <row r="29" spans="2:13" ht="18.75" customHeight="1">
      <c r="B29" s="19" t="s">
        <v>41</v>
      </c>
      <c r="C29" s="89">
        <v>3442</v>
      </c>
      <c r="D29" s="97">
        <v>314</v>
      </c>
      <c r="E29" s="91">
        <v>751</v>
      </c>
      <c r="F29" s="91">
        <v>723</v>
      </c>
      <c r="G29" s="91">
        <v>679</v>
      </c>
      <c r="H29" s="91">
        <v>704</v>
      </c>
      <c r="I29" s="91">
        <v>253</v>
      </c>
      <c r="J29" s="91">
        <v>18</v>
      </c>
      <c r="K29" s="21">
        <v>0</v>
      </c>
      <c r="L29" s="72">
        <v>0</v>
      </c>
      <c r="M29" s="7"/>
    </row>
    <row r="30" spans="2:13" ht="18.75" customHeight="1">
      <c r="B30" s="19" t="s">
        <v>42</v>
      </c>
      <c r="C30" s="89">
        <f>SUM(D30:L30)</f>
        <v>3052</v>
      </c>
      <c r="D30" s="97">
        <v>293</v>
      </c>
      <c r="E30" s="91">
        <v>678</v>
      </c>
      <c r="F30" s="91">
        <v>624</v>
      </c>
      <c r="G30" s="91">
        <v>584</v>
      </c>
      <c r="H30" s="91">
        <v>600</v>
      </c>
      <c r="I30" s="91">
        <v>262</v>
      </c>
      <c r="J30" s="91">
        <v>11</v>
      </c>
      <c r="K30" s="21">
        <v>0</v>
      </c>
      <c r="L30" s="72">
        <v>0</v>
      </c>
      <c r="M30" s="7"/>
    </row>
    <row r="31" spans="2:13" ht="18.75" customHeight="1">
      <c r="B31" s="19" t="s">
        <v>43</v>
      </c>
      <c r="C31" s="89">
        <f>SUM(D31:L31)</f>
        <v>3020</v>
      </c>
      <c r="D31" s="97">
        <v>345</v>
      </c>
      <c r="E31" s="91">
        <v>626</v>
      </c>
      <c r="F31" s="91">
        <v>629</v>
      </c>
      <c r="G31" s="91">
        <v>605</v>
      </c>
      <c r="H31" s="91">
        <v>535</v>
      </c>
      <c r="I31" s="91">
        <v>255</v>
      </c>
      <c r="J31" s="91">
        <v>25</v>
      </c>
      <c r="K31" s="21">
        <v>0</v>
      </c>
      <c r="L31" s="72">
        <v>0</v>
      </c>
      <c r="M31" s="7"/>
    </row>
    <row r="32" spans="2:13" ht="18.75" customHeight="1">
      <c r="B32" s="19" t="s">
        <v>44</v>
      </c>
      <c r="C32" s="89">
        <f>SUM(D32:L32)</f>
        <v>2807</v>
      </c>
      <c r="D32" s="97">
        <v>317</v>
      </c>
      <c r="E32" s="91">
        <v>621</v>
      </c>
      <c r="F32" s="91">
        <v>540</v>
      </c>
      <c r="G32" s="91">
        <v>542</v>
      </c>
      <c r="H32" s="91">
        <v>528</v>
      </c>
      <c r="I32" s="91">
        <v>239</v>
      </c>
      <c r="J32" s="91">
        <v>20</v>
      </c>
      <c r="K32" s="21">
        <v>0</v>
      </c>
      <c r="L32" s="72">
        <v>0</v>
      </c>
      <c r="M32" s="7"/>
    </row>
    <row r="33" spans="2:13" ht="18.75" customHeight="1">
      <c r="B33" s="50" t="s">
        <v>45</v>
      </c>
      <c r="C33" s="98">
        <v>2720</v>
      </c>
      <c r="D33" s="12">
        <v>285</v>
      </c>
      <c r="E33" s="91">
        <v>577</v>
      </c>
      <c r="F33" s="99">
        <v>539</v>
      </c>
      <c r="G33" s="91">
        <v>577</v>
      </c>
      <c r="H33" s="91">
        <v>482</v>
      </c>
      <c r="I33" s="91">
        <v>244</v>
      </c>
      <c r="J33" s="99">
        <v>16</v>
      </c>
      <c r="K33" s="21" t="s">
        <v>46</v>
      </c>
      <c r="L33" s="177" t="s">
        <v>46</v>
      </c>
      <c r="M33" s="7"/>
    </row>
    <row r="34" spans="2:13" ht="18.75" customHeight="1">
      <c r="B34" s="50" t="s">
        <v>47</v>
      </c>
      <c r="C34" s="178">
        <f>SUM(D34:L34)</f>
        <v>2562</v>
      </c>
      <c r="D34" s="12">
        <v>255</v>
      </c>
      <c r="E34" s="91">
        <v>608</v>
      </c>
      <c r="F34" s="99">
        <v>482</v>
      </c>
      <c r="G34" s="91">
        <v>503</v>
      </c>
      <c r="H34" s="91">
        <v>476</v>
      </c>
      <c r="I34" s="91">
        <v>218</v>
      </c>
      <c r="J34" s="99">
        <v>20</v>
      </c>
      <c r="K34" s="21">
        <v>0</v>
      </c>
      <c r="L34" s="177">
        <v>0</v>
      </c>
      <c r="M34" s="7"/>
    </row>
    <row r="35" spans="2:13" ht="18.75" customHeight="1">
      <c r="B35" s="50" t="s">
        <v>48</v>
      </c>
      <c r="C35" s="179">
        <f>SUM(D35:L35)</f>
        <v>2267</v>
      </c>
      <c r="D35" s="97">
        <v>216</v>
      </c>
      <c r="E35" s="91">
        <v>543</v>
      </c>
      <c r="F35" s="91">
        <v>476</v>
      </c>
      <c r="G35" s="91">
        <v>458</v>
      </c>
      <c r="H35" s="91">
        <v>360</v>
      </c>
      <c r="I35" s="91">
        <v>196</v>
      </c>
      <c r="J35" s="91">
        <v>18</v>
      </c>
      <c r="K35" s="21" t="s">
        <v>49</v>
      </c>
      <c r="L35" s="177" t="s">
        <v>46</v>
      </c>
      <c r="M35" s="7"/>
    </row>
    <row r="36" spans="2:13" ht="18.75" customHeight="1">
      <c r="B36" s="50" t="s">
        <v>50</v>
      </c>
      <c r="C36" s="180">
        <f>SUM(D36:L36)</f>
        <v>2294</v>
      </c>
      <c r="D36" s="100">
        <v>210</v>
      </c>
      <c r="E36" s="101">
        <v>570</v>
      </c>
      <c r="F36" s="101">
        <v>411</v>
      </c>
      <c r="G36" s="101">
        <v>464</v>
      </c>
      <c r="H36" s="101">
        <v>429</v>
      </c>
      <c r="I36" s="101">
        <v>195</v>
      </c>
      <c r="J36" s="101">
        <v>15</v>
      </c>
      <c r="K36" s="21" t="s">
        <v>49</v>
      </c>
      <c r="L36" s="177" t="s">
        <v>46</v>
      </c>
      <c r="M36" s="7"/>
    </row>
    <row r="37" spans="2:13" ht="18.75" customHeight="1">
      <c r="B37" s="50" t="s">
        <v>51</v>
      </c>
      <c r="C37" s="181">
        <f>SUM(D37:L37)</f>
        <v>2156</v>
      </c>
      <c r="D37" s="102">
        <v>209</v>
      </c>
      <c r="E37" s="101">
        <v>508</v>
      </c>
      <c r="F37" s="101">
        <v>396</v>
      </c>
      <c r="G37" s="101">
        <v>433</v>
      </c>
      <c r="H37" s="101">
        <v>430</v>
      </c>
      <c r="I37" s="101">
        <v>161</v>
      </c>
      <c r="J37" s="101">
        <v>19</v>
      </c>
      <c r="K37" s="21" t="s">
        <v>49</v>
      </c>
      <c r="L37" s="177" t="s">
        <v>46</v>
      </c>
      <c r="M37" s="7"/>
    </row>
    <row r="38" spans="2:13" ht="18.75" customHeight="1">
      <c r="B38" s="50" t="s">
        <v>52</v>
      </c>
      <c r="C38" s="181">
        <f>SUM(D38:L38)</f>
        <v>2114</v>
      </c>
      <c r="D38" s="102">
        <v>193</v>
      </c>
      <c r="E38" s="101">
        <v>542</v>
      </c>
      <c r="F38" s="101">
        <v>432</v>
      </c>
      <c r="G38" s="101">
        <v>373</v>
      </c>
      <c r="H38" s="101">
        <v>385</v>
      </c>
      <c r="I38" s="101">
        <v>173</v>
      </c>
      <c r="J38" s="101">
        <v>16</v>
      </c>
      <c r="K38" s="21" t="s">
        <v>49</v>
      </c>
      <c r="L38" s="177" t="s">
        <v>49</v>
      </c>
      <c r="M38" s="7"/>
    </row>
    <row r="39" spans="2:13" ht="18.75" customHeight="1">
      <c r="B39" s="8"/>
      <c r="C39" s="39"/>
      <c r="D39" s="39"/>
      <c r="E39" s="39"/>
      <c r="F39" s="9" t="s">
        <v>53</v>
      </c>
      <c r="G39" s="39"/>
      <c r="H39" s="39"/>
      <c r="I39" s="39"/>
      <c r="J39" s="39"/>
      <c r="K39" s="39"/>
      <c r="L39" s="40"/>
      <c r="M39" s="7"/>
    </row>
    <row r="40" spans="2:13" ht="18.75" customHeight="1">
      <c r="B40" s="103" t="s">
        <v>67</v>
      </c>
      <c r="C40" s="41">
        <v>100</v>
      </c>
      <c r="D40" s="97" t="s">
        <v>15</v>
      </c>
      <c r="E40" s="13" t="s">
        <v>15</v>
      </c>
      <c r="F40" s="13" t="s">
        <v>15</v>
      </c>
      <c r="G40" s="13" t="s">
        <v>15</v>
      </c>
      <c r="H40" s="13" t="s">
        <v>15</v>
      </c>
      <c r="I40" s="13" t="s">
        <v>15</v>
      </c>
      <c r="J40" s="13" t="s">
        <v>15</v>
      </c>
      <c r="K40" s="13" t="s">
        <v>15</v>
      </c>
      <c r="L40" s="14" t="s">
        <v>15</v>
      </c>
      <c r="M40" s="7"/>
    </row>
    <row r="41" spans="2:13" ht="18.75" customHeight="1">
      <c r="B41" s="103" t="s">
        <v>17</v>
      </c>
      <c r="C41" s="41">
        <v>100</v>
      </c>
      <c r="D41" s="97" t="s">
        <v>15</v>
      </c>
      <c r="E41" s="13" t="s">
        <v>15</v>
      </c>
      <c r="F41" s="13" t="s">
        <v>15</v>
      </c>
      <c r="G41" s="13" t="s">
        <v>15</v>
      </c>
      <c r="H41" s="13" t="s">
        <v>15</v>
      </c>
      <c r="I41" s="13" t="s">
        <v>15</v>
      </c>
      <c r="J41" s="13" t="s">
        <v>15</v>
      </c>
      <c r="K41" s="13" t="s">
        <v>15</v>
      </c>
      <c r="L41" s="14" t="s">
        <v>15</v>
      </c>
      <c r="M41" s="7"/>
    </row>
    <row r="42" spans="2:13" ht="18.75" customHeight="1">
      <c r="B42" s="103" t="s">
        <v>18</v>
      </c>
      <c r="C42" s="41">
        <f t="shared" ref="C42:C59" si="1">SUM(D42:L42)</f>
        <v>99.999999999999986</v>
      </c>
      <c r="D42" s="42">
        <f t="shared" ref="D42:D64" si="2">D6/C6*100</f>
        <v>2.1795213948936927</v>
      </c>
      <c r="E42" s="41">
        <f t="shared" ref="E42:E54" si="3">E6/C6*100</f>
        <v>17.805355395427451</v>
      </c>
      <c r="F42" s="41">
        <f t="shared" ref="F42:F54" si="4">F6/C6*100</f>
        <v>28.698514367049192</v>
      </c>
      <c r="G42" s="41">
        <f t="shared" ref="G42:G54" si="5">G6/C6*100</f>
        <v>26.554576994929274</v>
      </c>
      <c r="H42" s="41">
        <f t="shared" ref="H42:H54" si="6">H6/C6*100</f>
        <v>17.827595409661061</v>
      </c>
      <c r="I42" s="41">
        <f t="shared" ref="I42:I54" si="7">I6/C6*100</f>
        <v>6.2049639711769418</v>
      </c>
      <c r="J42" s="41">
        <f t="shared" ref="J42:J54" si="8">J6/C6*100</f>
        <v>0.72057646116893515</v>
      </c>
      <c r="K42" s="104">
        <f t="shared" ref="K42:L57" si="9">IF(K6=0,"－",K6/$C6*100)</f>
        <v>8.8960056934436448E-3</v>
      </c>
      <c r="L42" s="14" t="s">
        <v>46</v>
      </c>
      <c r="M42" s="7"/>
    </row>
    <row r="43" spans="2:13" ht="18.75" customHeight="1">
      <c r="B43" s="103" t="s">
        <v>20</v>
      </c>
      <c r="C43" s="41">
        <f t="shared" si="1"/>
        <v>100</v>
      </c>
      <c r="D43" s="42">
        <f t="shared" si="2"/>
        <v>2.0124098608083183</v>
      </c>
      <c r="E43" s="41">
        <f t="shared" si="3"/>
        <v>15.696796914304882</v>
      </c>
      <c r="F43" s="41">
        <f t="shared" si="4"/>
        <v>30.465649281681479</v>
      </c>
      <c r="G43" s="41">
        <f t="shared" si="5"/>
        <v>27.799206216110463</v>
      </c>
      <c r="H43" s="41">
        <f t="shared" si="6"/>
        <v>16.501760858628206</v>
      </c>
      <c r="I43" s="41">
        <f t="shared" si="7"/>
        <v>6.8589636089216839</v>
      </c>
      <c r="J43" s="41">
        <f t="shared" si="8"/>
        <v>0.63726312258930062</v>
      </c>
      <c r="K43" s="104">
        <f t="shared" si="9"/>
        <v>2.7950136955671084E-2</v>
      </c>
      <c r="L43" s="47" t="str">
        <f t="shared" si="9"/>
        <v>－</v>
      </c>
      <c r="M43" s="7"/>
    </row>
    <row r="44" spans="2:13" ht="18.75" customHeight="1">
      <c r="B44" s="103" t="s">
        <v>21</v>
      </c>
      <c r="C44" s="41">
        <f t="shared" si="1"/>
        <v>100</v>
      </c>
      <c r="D44" s="42">
        <f t="shared" si="2"/>
        <v>3.4933384330974691</v>
      </c>
      <c r="E44" s="41">
        <f t="shared" si="3"/>
        <v>16.49773697966469</v>
      </c>
      <c r="F44" s="41">
        <f t="shared" si="4"/>
        <v>24.752980174666924</v>
      </c>
      <c r="G44" s="41">
        <f t="shared" si="5"/>
        <v>30.808950086058516</v>
      </c>
      <c r="H44" s="41">
        <f t="shared" si="6"/>
        <v>17.951169758398674</v>
      </c>
      <c r="I44" s="41">
        <f t="shared" si="7"/>
        <v>5.9475999235035379</v>
      </c>
      <c r="J44" s="41">
        <f t="shared" si="8"/>
        <v>0.52910052910052907</v>
      </c>
      <c r="K44" s="104" t="str">
        <f t="shared" si="9"/>
        <v>－</v>
      </c>
      <c r="L44" s="47">
        <f t="shared" si="9"/>
        <v>1.9124115509657678E-2</v>
      </c>
      <c r="M44" s="7"/>
    </row>
    <row r="45" spans="2:13" ht="18.75" customHeight="1">
      <c r="B45" s="103" t="s">
        <v>22</v>
      </c>
      <c r="C45" s="41">
        <f t="shared" si="1"/>
        <v>100</v>
      </c>
      <c r="D45" s="42">
        <f t="shared" si="2"/>
        <v>5.2172546554569026</v>
      </c>
      <c r="E45" s="41">
        <f t="shared" si="3"/>
        <v>17.388229747780308</v>
      </c>
      <c r="F45" s="41">
        <f t="shared" si="4"/>
        <v>19.321128309892355</v>
      </c>
      <c r="G45" s="41">
        <f t="shared" si="5"/>
        <v>26.070558654828318</v>
      </c>
      <c r="H45" s="41">
        <f t="shared" si="6"/>
        <v>23.807653021136165</v>
      </c>
      <c r="I45" s="41">
        <f t="shared" si="7"/>
        <v>7.6530211361672045</v>
      </c>
      <c r="J45" s="41">
        <f t="shared" si="8"/>
        <v>0.53429716351064671</v>
      </c>
      <c r="K45" s="104">
        <f t="shared" si="9"/>
        <v>7.8573112280977443E-3</v>
      </c>
      <c r="L45" s="47" t="str">
        <f t="shared" si="9"/>
        <v>－</v>
      </c>
      <c r="M45" s="7"/>
    </row>
    <row r="46" spans="2:13" ht="18.75" customHeight="1">
      <c r="B46" s="103" t="s">
        <v>23</v>
      </c>
      <c r="C46" s="41">
        <f t="shared" si="1"/>
        <v>100</v>
      </c>
      <c r="D46" s="42">
        <f t="shared" si="2"/>
        <v>7.5482460309915389</v>
      </c>
      <c r="E46" s="41">
        <f t="shared" si="3"/>
        <v>20.581804354026048</v>
      </c>
      <c r="F46" s="41">
        <f t="shared" si="4"/>
        <v>18.024527046297177</v>
      </c>
      <c r="G46" s="41">
        <f t="shared" si="5"/>
        <v>23.044015590835631</v>
      </c>
      <c r="H46" s="41">
        <f t="shared" si="6"/>
        <v>19.98288810723453</v>
      </c>
      <c r="I46" s="41">
        <f t="shared" si="7"/>
        <v>10.305162087650917</v>
      </c>
      <c r="J46" s="41">
        <f t="shared" si="8"/>
        <v>0.50385017587223124</v>
      </c>
      <c r="K46" s="104" t="str">
        <f t="shared" si="9"/>
        <v>－</v>
      </c>
      <c r="L46" s="47">
        <f t="shared" si="9"/>
        <v>9.5066070919288901E-3</v>
      </c>
      <c r="M46" s="7"/>
    </row>
    <row r="47" spans="2:13" ht="18.75" customHeight="1">
      <c r="B47" s="103" t="s">
        <v>68</v>
      </c>
      <c r="C47" s="41">
        <f t="shared" si="1"/>
        <v>99.999999999999986</v>
      </c>
      <c r="D47" s="42">
        <f t="shared" si="2"/>
        <v>8.8305761551625785</v>
      </c>
      <c r="E47" s="41">
        <f t="shared" si="3"/>
        <v>24.985738733599543</v>
      </c>
      <c r="F47" s="41">
        <f t="shared" si="4"/>
        <v>18.790644609241301</v>
      </c>
      <c r="G47" s="41">
        <f t="shared" si="5"/>
        <v>20.810039931545919</v>
      </c>
      <c r="H47" s="41">
        <f t="shared" si="6"/>
        <v>17.558471192241871</v>
      </c>
      <c r="I47" s="41">
        <f t="shared" si="7"/>
        <v>8.1574443810610386</v>
      </c>
      <c r="J47" s="41">
        <f t="shared" si="8"/>
        <v>0.84426697090701652</v>
      </c>
      <c r="K47" s="104">
        <f t="shared" si="9"/>
        <v>2.2818026240730177E-2</v>
      </c>
      <c r="L47" s="47" t="str">
        <f t="shared" si="9"/>
        <v>－</v>
      </c>
      <c r="M47" s="7"/>
    </row>
    <row r="48" spans="2:13" ht="18.75" customHeight="1">
      <c r="B48" s="106" t="s">
        <v>69</v>
      </c>
      <c r="C48" s="41">
        <f t="shared" si="1"/>
        <v>99.999999999999986</v>
      </c>
      <c r="D48" s="42">
        <f t="shared" si="2"/>
        <v>8.1227659312214975</v>
      </c>
      <c r="E48" s="41">
        <f t="shared" si="3"/>
        <v>26.660914581535806</v>
      </c>
      <c r="F48" s="41">
        <f t="shared" si="4"/>
        <v>19.253050659435473</v>
      </c>
      <c r="G48" s="41">
        <f t="shared" si="5"/>
        <v>20.596573400714902</v>
      </c>
      <c r="H48" s="41">
        <f t="shared" si="6"/>
        <v>17.096018735362996</v>
      </c>
      <c r="I48" s="41">
        <f t="shared" si="7"/>
        <v>7.531122889190188</v>
      </c>
      <c r="J48" s="41">
        <f t="shared" si="8"/>
        <v>0.69025021570319245</v>
      </c>
      <c r="K48" s="104">
        <f t="shared" si="9"/>
        <v>1.232589670898558E-2</v>
      </c>
      <c r="L48" s="47">
        <f t="shared" si="9"/>
        <v>3.6977690126956737E-2</v>
      </c>
      <c r="M48" s="7"/>
    </row>
    <row r="49" spans="2:13" ht="18.75" customHeight="1">
      <c r="B49" s="106" t="s">
        <v>29</v>
      </c>
      <c r="C49" s="41">
        <f t="shared" si="1"/>
        <v>100</v>
      </c>
      <c r="D49" s="42">
        <f t="shared" si="2"/>
        <v>8.0786026200873362</v>
      </c>
      <c r="E49" s="41">
        <f t="shared" si="3"/>
        <v>27.164140765476496</v>
      </c>
      <c r="F49" s="41">
        <f t="shared" si="4"/>
        <v>20.06164911379399</v>
      </c>
      <c r="G49" s="41">
        <f t="shared" si="5"/>
        <v>19.509375802722836</v>
      </c>
      <c r="H49" s="41">
        <f t="shared" si="6"/>
        <v>16.760852812740819</v>
      </c>
      <c r="I49" s="41">
        <f t="shared" si="7"/>
        <v>7.796044181864886</v>
      </c>
      <c r="J49" s="41">
        <f t="shared" si="8"/>
        <v>0.61649113793989219</v>
      </c>
      <c r="K49" s="104">
        <f t="shared" si="9"/>
        <v>1.2843565373747753E-2</v>
      </c>
      <c r="L49" s="47" t="str">
        <f t="shared" si="9"/>
        <v>－</v>
      </c>
      <c r="M49" s="7"/>
    </row>
    <row r="50" spans="2:13" ht="18.75" customHeight="1">
      <c r="B50" s="106" t="s">
        <v>70</v>
      </c>
      <c r="C50" s="41">
        <f t="shared" si="1"/>
        <v>100</v>
      </c>
      <c r="D50" s="42">
        <f t="shared" si="2"/>
        <v>9.2958530475925407</v>
      </c>
      <c r="E50" s="41">
        <f t="shared" si="3"/>
        <v>28.082382410242136</v>
      </c>
      <c r="F50" s="41">
        <f t="shared" si="4"/>
        <v>21.068744781519623</v>
      </c>
      <c r="G50" s="41">
        <f t="shared" si="5"/>
        <v>18.271639298636234</v>
      </c>
      <c r="H50" s="41">
        <f t="shared" si="6"/>
        <v>15.752852769273588</v>
      </c>
      <c r="I50" s="41">
        <f t="shared" si="7"/>
        <v>6.6657389368215973</v>
      </c>
      <c r="J50" s="41">
        <f t="shared" si="8"/>
        <v>0.86278875591427784</v>
      </c>
      <c r="K50" s="104" t="str">
        <f t="shared" si="9"/>
        <v>－</v>
      </c>
      <c r="L50" s="47" t="str">
        <f t="shared" si="9"/>
        <v>－</v>
      </c>
      <c r="M50" s="7"/>
    </row>
    <row r="51" spans="2:13" ht="18.75" customHeight="1">
      <c r="B51" s="106" t="s">
        <v>71</v>
      </c>
      <c r="C51" s="41">
        <f t="shared" si="1"/>
        <v>100</v>
      </c>
      <c r="D51" s="42">
        <f t="shared" si="2"/>
        <v>9.8507046183898428</v>
      </c>
      <c r="E51" s="41">
        <f t="shared" si="3"/>
        <v>26.99874424445375</v>
      </c>
      <c r="F51" s="41">
        <f t="shared" si="4"/>
        <v>21.668759592577089</v>
      </c>
      <c r="G51" s="41">
        <f t="shared" si="5"/>
        <v>18.347983814706293</v>
      </c>
      <c r="H51" s="41">
        <f t="shared" si="6"/>
        <v>15.822519882796149</v>
      </c>
      <c r="I51" s="41">
        <f t="shared" si="7"/>
        <v>6.5159760011162273</v>
      </c>
      <c r="J51" s="41">
        <f t="shared" si="8"/>
        <v>0.76740616715501608</v>
      </c>
      <c r="K51" s="104" t="str">
        <f t="shared" si="9"/>
        <v>－</v>
      </c>
      <c r="L51" s="47">
        <f t="shared" si="9"/>
        <v>2.7905678805636949E-2</v>
      </c>
      <c r="M51" s="7"/>
    </row>
    <row r="52" spans="2:13" ht="18.75" customHeight="1">
      <c r="B52" s="106" t="s">
        <v>72</v>
      </c>
      <c r="C52" s="41">
        <f t="shared" si="1"/>
        <v>100.00000000000001</v>
      </c>
      <c r="D52" s="42">
        <f t="shared" si="2"/>
        <v>10.235640648011781</v>
      </c>
      <c r="E52" s="41">
        <f t="shared" si="3"/>
        <v>27.157584683357879</v>
      </c>
      <c r="F52" s="41">
        <f t="shared" si="4"/>
        <v>22.385861561119295</v>
      </c>
      <c r="G52" s="41">
        <f t="shared" si="5"/>
        <v>17.952871870397644</v>
      </c>
      <c r="H52" s="41">
        <f t="shared" si="6"/>
        <v>15.139911634756995</v>
      </c>
      <c r="I52" s="41">
        <f t="shared" si="7"/>
        <v>6.4948453608247432</v>
      </c>
      <c r="J52" s="41">
        <f t="shared" si="8"/>
        <v>0.61855670103092786</v>
      </c>
      <c r="K52" s="104">
        <f t="shared" si="9"/>
        <v>1.4727540500736377E-2</v>
      </c>
      <c r="L52" s="47" t="str">
        <f t="shared" si="9"/>
        <v>－</v>
      </c>
      <c r="M52" s="7"/>
    </row>
    <row r="53" spans="2:13" ht="18.75" customHeight="1">
      <c r="B53" s="106" t="s">
        <v>73</v>
      </c>
      <c r="C53" s="41">
        <f t="shared" si="1"/>
        <v>100</v>
      </c>
      <c r="D53" s="42">
        <f t="shared" si="2"/>
        <v>11.432685385169187</v>
      </c>
      <c r="E53" s="41">
        <f t="shared" si="3"/>
        <v>26.364290856731458</v>
      </c>
      <c r="F53" s="41">
        <f t="shared" si="4"/>
        <v>22.188624910007199</v>
      </c>
      <c r="G53" s="41">
        <f t="shared" si="5"/>
        <v>17.840172786177106</v>
      </c>
      <c r="H53" s="41">
        <f t="shared" si="6"/>
        <v>15.075593952483802</v>
      </c>
      <c r="I53" s="41">
        <f t="shared" si="7"/>
        <v>6.4938804895608353</v>
      </c>
      <c r="J53" s="41">
        <f t="shared" si="8"/>
        <v>0.60475161987041037</v>
      </c>
      <c r="K53" s="104" t="str">
        <f t="shared" si="9"/>
        <v>－</v>
      </c>
      <c r="L53" s="47" t="str">
        <f t="shared" si="9"/>
        <v>－</v>
      </c>
      <c r="M53" s="7"/>
    </row>
    <row r="54" spans="2:13" ht="18.75" customHeight="1">
      <c r="B54" s="106" t="s">
        <v>30</v>
      </c>
      <c r="C54" s="41">
        <f t="shared" si="1"/>
        <v>100.00000000000001</v>
      </c>
      <c r="D54" s="42">
        <f t="shared" si="2"/>
        <v>13.127187864644107</v>
      </c>
      <c r="E54" s="41">
        <f t="shared" si="3"/>
        <v>26.633605600933492</v>
      </c>
      <c r="F54" s="41">
        <f t="shared" si="4"/>
        <v>21.936989498249709</v>
      </c>
      <c r="G54" s="41">
        <f t="shared" si="5"/>
        <v>18.523920653442243</v>
      </c>
      <c r="H54" s="41">
        <f t="shared" si="6"/>
        <v>12.689614935822638</v>
      </c>
      <c r="I54" s="41">
        <f t="shared" si="7"/>
        <v>6.3448074679113189</v>
      </c>
      <c r="J54" s="41">
        <f t="shared" si="8"/>
        <v>0.72928821470245042</v>
      </c>
      <c r="K54" s="104">
        <f t="shared" si="9"/>
        <v>1.4585764294049007E-2</v>
      </c>
      <c r="L54" s="47" t="str">
        <f t="shared" si="9"/>
        <v>－</v>
      </c>
      <c r="M54" s="7"/>
    </row>
    <row r="55" spans="2:13" ht="18.75" customHeight="1">
      <c r="B55" s="106" t="s">
        <v>31</v>
      </c>
      <c r="C55" s="41">
        <f t="shared" si="1"/>
        <v>100.00000000000001</v>
      </c>
      <c r="D55" s="42">
        <f t="shared" si="2"/>
        <v>13.729335948444943</v>
      </c>
      <c r="E55" s="107">
        <f t="shared" ref="E55:J55" si="10">E19/$C$19*100</f>
        <v>26.12776688147941</v>
      </c>
      <c r="F55" s="107">
        <f t="shared" si="10"/>
        <v>22.905575791538247</v>
      </c>
      <c r="G55" s="107">
        <f t="shared" si="10"/>
        <v>18.086298683104509</v>
      </c>
      <c r="H55" s="107">
        <f t="shared" si="10"/>
        <v>13.253012048192772</v>
      </c>
      <c r="I55" s="107">
        <f t="shared" si="10"/>
        <v>5.3096105351639107</v>
      </c>
      <c r="J55" s="107">
        <f t="shared" si="10"/>
        <v>0.58840011207621179</v>
      </c>
      <c r="K55" s="104" t="str">
        <f t="shared" si="9"/>
        <v>－</v>
      </c>
      <c r="L55" s="47" t="str">
        <f t="shared" si="9"/>
        <v>－</v>
      </c>
      <c r="M55" s="7"/>
    </row>
    <row r="56" spans="2:13" ht="18.75" customHeight="1">
      <c r="B56" s="106" t="s">
        <v>32</v>
      </c>
      <c r="C56" s="41">
        <f t="shared" si="1"/>
        <v>100.00000000000001</v>
      </c>
      <c r="D56" s="42">
        <f t="shared" si="2"/>
        <v>14.452107279693488</v>
      </c>
      <c r="E56" s="107">
        <f t="shared" ref="E56:J56" si="11">E20/$C$20*100</f>
        <v>24.735632183908045</v>
      </c>
      <c r="F56" s="107">
        <f t="shared" si="11"/>
        <v>21.900383141762454</v>
      </c>
      <c r="G56" s="107">
        <f t="shared" si="11"/>
        <v>20.061302681992338</v>
      </c>
      <c r="H56" s="107">
        <f t="shared" si="11"/>
        <v>13.149425287356323</v>
      </c>
      <c r="I56" s="107">
        <f t="shared" si="11"/>
        <v>5.0574712643678161</v>
      </c>
      <c r="J56" s="107">
        <f t="shared" si="11"/>
        <v>0.62835249042145591</v>
      </c>
      <c r="K56" s="104">
        <f t="shared" si="9"/>
        <v>1.532567049808429E-2</v>
      </c>
      <c r="L56" s="47" t="str">
        <f>IF(L20=0,"－",L20/$C$20*100)</f>
        <v>－</v>
      </c>
      <c r="M56" s="7"/>
    </row>
    <row r="57" spans="2:13" ht="18.75" customHeight="1">
      <c r="B57" s="103" t="s">
        <v>33</v>
      </c>
      <c r="C57" s="41">
        <f t="shared" si="1"/>
        <v>100</v>
      </c>
      <c r="D57" s="42">
        <f t="shared" si="2"/>
        <v>12.731591448931118</v>
      </c>
      <c r="E57" s="107">
        <f t="shared" ref="E57:J57" si="12">E21/$C$21*100</f>
        <v>25.13064133016627</v>
      </c>
      <c r="F57" s="107">
        <f t="shared" si="12"/>
        <v>21.155977830562154</v>
      </c>
      <c r="G57" s="107">
        <f t="shared" si="12"/>
        <v>21.472684085510689</v>
      </c>
      <c r="H57" s="107">
        <f t="shared" si="12"/>
        <v>13.586698337292161</v>
      </c>
      <c r="I57" s="107">
        <f t="shared" si="12"/>
        <v>5.5740300870942203</v>
      </c>
      <c r="J57" s="107">
        <f t="shared" si="12"/>
        <v>0.34837688044338877</v>
      </c>
      <c r="K57" s="104" t="str">
        <f t="shared" si="9"/>
        <v>－</v>
      </c>
      <c r="L57" s="47" t="str">
        <f t="shared" si="9"/>
        <v>－</v>
      </c>
      <c r="M57" s="7"/>
    </row>
    <row r="58" spans="2:13" ht="18.75" customHeight="1">
      <c r="B58" s="182" t="s">
        <v>34</v>
      </c>
      <c r="C58" s="48">
        <f t="shared" si="1"/>
        <v>100</v>
      </c>
      <c r="D58" s="42">
        <f t="shared" si="2"/>
        <v>12.362876545359567</v>
      </c>
      <c r="E58" s="107">
        <f t="shared" ref="E58:J60" si="13">E22/$C22*100</f>
        <v>25.370015671251959</v>
      </c>
      <c r="F58" s="107">
        <f t="shared" si="13"/>
        <v>20.11144001393</v>
      </c>
      <c r="G58" s="107">
        <f t="shared" si="13"/>
        <v>21.85269023158628</v>
      </c>
      <c r="H58" s="107">
        <f t="shared" si="13"/>
        <v>14.19118927389866</v>
      </c>
      <c r="I58" s="107">
        <f t="shared" si="13"/>
        <v>5.6764757095594636</v>
      </c>
      <c r="J58" s="107">
        <f t="shared" si="13"/>
        <v>0.4353125544140693</v>
      </c>
      <c r="K58" s="104" t="str">
        <f t="shared" ref="K58:L65" si="14">IF(K22=0,"－",K22/$C22*100)</f>
        <v>－</v>
      </c>
      <c r="L58" s="47" t="str">
        <f t="shared" si="14"/>
        <v>－</v>
      </c>
      <c r="M58" s="7"/>
    </row>
    <row r="59" spans="2:13" ht="18.75" customHeight="1">
      <c r="B59" s="182" t="s">
        <v>35</v>
      </c>
      <c r="C59" s="48">
        <f t="shared" si="1"/>
        <v>100</v>
      </c>
      <c r="D59" s="42">
        <f t="shared" si="2"/>
        <v>10.820559062218214</v>
      </c>
      <c r="E59" s="107">
        <f t="shared" si="13"/>
        <v>25.293056807935077</v>
      </c>
      <c r="F59" s="107">
        <f t="shared" si="13"/>
        <v>20.085662759242563</v>
      </c>
      <c r="G59" s="107">
        <f t="shared" si="13"/>
        <v>21.77637511271416</v>
      </c>
      <c r="H59" s="107">
        <f t="shared" si="13"/>
        <v>15.1487826871055</v>
      </c>
      <c r="I59" s="107">
        <f t="shared" si="13"/>
        <v>6.4021641118124428</v>
      </c>
      <c r="J59" s="107">
        <f t="shared" si="13"/>
        <v>0.47339945897204688</v>
      </c>
      <c r="K59" s="104" t="str">
        <f t="shared" si="14"/>
        <v>－</v>
      </c>
      <c r="L59" s="47" t="str">
        <f t="shared" si="14"/>
        <v>－</v>
      </c>
      <c r="M59" s="7"/>
    </row>
    <row r="60" spans="2:13" ht="18.75" customHeight="1">
      <c r="B60" s="182" t="s">
        <v>36</v>
      </c>
      <c r="C60" s="48">
        <f t="shared" ref="C60:C65" si="15">SUM(D60:L60)</f>
        <v>100</v>
      </c>
      <c r="D60" s="42">
        <f t="shared" si="2"/>
        <v>9.5938787522071802</v>
      </c>
      <c r="E60" s="107">
        <f t="shared" si="13"/>
        <v>25.289385913282324</v>
      </c>
      <c r="F60" s="107">
        <f t="shared" si="13"/>
        <v>20.678830684716502</v>
      </c>
      <c r="G60" s="107">
        <f t="shared" si="13"/>
        <v>22.326858936629389</v>
      </c>
      <c r="H60" s="107">
        <f t="shared" si="13"/>
        <v>16.068275456150676</v>
      </c>
      <c r="I60" s="107">
        <f t="shared" si="13"/>
        <v>5.3560918187168927</v>
      </c>
      <c r="J60" s="107">
        <f t="shared" si="13"/>
        <v>0.68667843829703745</v>
      </c>
      <c r="K60" s="104" t="str">
        <f t="shared" si="14"/>
        <v>－</v>
      </c>
      <c r="L60" s="47" t="str">
        <f t="shared" si="14"/>
        <v>－</v>
      </c>
      <c r="M60" s="7"/>
    </row>
    <row r="61" spans="2:13" ht="18.75" customHeight="1">
      <c r="B61" s="182" t="s">
        <v>37</v>
      </c>
      <c r="C61" s="48">
        <f t="shared" si="15"/>
        <v>100.00000000000001</v>
      </c>
      <c r="D61" s="42">
        <f t="shared" si="2"/>
        <v>9.9870017331022538</v>
      </c>
      <c r="E61" s="104">
        <f t="shared" ref="E61:J64" si="16">IF(E25=0,"－",E25/$C25*100)</f>
        <v>24.675043327556327</v>
      </c>
      <c r="F61" s="104">
        <f t="shared" si="16"/>
        <v>21.642114384748702</v>
      </c>
      <c r="G61" s="104">
        <f t="shared" si="16"/>
        <v>20.883882149046791</v>
      </c>
      <c r="H61" s="104">
        <f t="shared" si="16"/>
        <v>16.291161178509533</v>
      </c>
      <c r="I61" s="104">
        <f t="shared" si="16"/>
        <v>5.9575389948006929</v>
      </c>
      <c r="J61" s="104">
        <f t="shared" si="16"/>
        <v>0.56325823223570193</v>
      </c>
      <c r="K61" s="104" t="str">
        <f t="shared" si="14"/>
        <v>－</v>
      </c>
      <c r="L61" s="47" t="str">
        <f t="shared" si="14"/>
        <v>－</v>
      </c>
      <c r="M61" s="7"/>
    </row>
    <row r="62" spans="2:13" ht="18.75" customHeight="1">
      <c r="B62" s="182" t="s">
        <v>38</v>
      </c>
      <c r="C62" s="48">
        <f t="shared" si="15"/>
        <v>100.00000000000001</v>
      </c>
      <c r="D62" s="42">
        <f t="shared" si="2"/>
        <v>9.6744612563044488</v>
      </c>
      <c r="E62" s="104">
        <f t="shared" si="16"/>
        <v>22.764786795048142</v>
      </c>
      <c r="F62" s="104">
        <f t="shared" si="16"/>
        <v>21.824850985786338</v>
      </c>
      <c r="G62" s="104">
        <f t="shared" si="16"/>
        <v>20.907840440165064</v>
      </c>
      <c r="H62" s="104">
        <f t="shared" si="16"/>
        <v>18.959193030719852</v>
      </c>
      <c r="I62" s="104">
        <f t="shared" si="16"/>
        <v>5.3186611646033928</v>
      </c>
      <c r="J62" s="104">
        <f t="shared" si="16"/>
        <v>0.55020632737276476</v>
      </c>
      <c r="K62" s="104" t="str">
        <f t="shared" si="14"/>
        <v>－</v>
      </c>
      <c r="L62" s="47" t="str">
        <f t="shared" si="14"/>
        <v>－</v>
      </c>
      <c r="M62" s="7"/>
    </row>
    <row r="63" spans="2:13" ht="18.75" customHeight="1">
      <c r="B63" s="182" t="s">
        <v>39</v>
      </c>
      <c r="C63" s="48">
        <f t="shared" si="15"/>
        <v>99.999999999999972</v>
      </c>
      <c r="D63" s="42">
        <f t="shared" si="2"/>
        <v>9.8923628908252184</v>
      </c>
      <c r="E63" s="104">
        <f t="shared" si="16"/>
        <v>22.270630445925164</v>
      </c>
      <c r="F63" s="104">
        <f t="shared" si="16"/>
        <v>22.193746796514606</v>
      </c>
      <c r="G63" s="104">
        <f t="shared" si="16"/>
        <v>19.55407483341876</v>
      </c>
      <c r="H63" s="104">
        <f t="shared" si="16"/>
        <v>18.990261404407995</v>
      </c>
      <c r="I63" s="104">
        <f t="shared" si="16"/>
        <v>6.4838544336237831</v>
      </c>
      <c r="J63" s="104">
        <f t="shared" si="16"/>
        <v>0.61506919528446957</v>
      </c>
      <c r="K63" s="104" t="str">
        <f t="shared" si="14"/>
        <v>－</v>
      </c>
      <c r="L63" s="47" t="str">
        <f t="shared" si="14"/>
        <v>－</v>
      </c>
      <c r="M63" s="7"/>
    </row>
    <row r="64" spans="2:13" ht="18.75" customHeight="1">
      <c r="B64" s="182" t="s">
        <v>40</v>
      </c>
      <c r="C64" s="48">
        <f>SUM(D64:L64)</f>
        <v>99.999999999999986</v>
      </c>
      <c r="D64" s="42">
        <f t="shared" si="2"/>
        <v>9.0560875512995889</v>
      </c>
      <c r="E64" s="104">
        <f t="shared" si="16"/>
        <v>22.571819425444598</v>
      </c>
      <c r="F64" s="104">
        <f t="shared" si="16"/>
        <v>22.051983584131328</v>
      </c>
      <c r="G64" s="104">
        <f t="shared" si="16"/>
        <v>19.72640218878249</v>
      </c>
      <c r="H64" s="104">
        <f t="shared" si="16"/>
        <v>19.534883720930232</v>
      </c>
      <c r="I64" s="104">
        <f t="shared" si="16"/>
        <v>6.3201094391244865</v>
      </c>
      <c r="J64" s="104">
        <f t="shared" si="16"/>
        <v>0.71135430916552667</v>
      </c>
      <c r="K64" s="104">
        <f t="shared" si="14"/>
        <v>2.7359781121751026E-2</v>
      </c>
      <c r="L64" s="47" t="str">
        <f t="shared" si="14"/>
        <v>－</v>
      </c>
      <c r="M64" s="7"/>
    </row>
    <row r="65" spans="2:13" ht="18.75" customHeight="1">
      <c r="B65" s="106" t="s">
        <v>41</v>
      </c>
      <c r="C65" s="48">
        <f t="shared" si="15"/>
        <v>100.00000000000001</v>
      </c>
      <c r="D65" s="42">
        <f t="shared" ref="D65:J65" si="17">D29/$C$29*100</f>
        <v>9.1226031377106338</v>
      </c>
      <c r="E65" s="107">
        <f t="shared" si="17"/>
        <v>21.818710052295177</v>
      </c>
      <c r="F65" s="107">
        <f t="shared" si="17"/>
        <v>21.005229517722253</v>
      </c>
      <c r="G65" s="107">
        <f t="shared" si="17"/>
        <v>19.726902963393375</v>
      </c>
      <c r="H65" s="107">
        <f t="shared" si="17"/>
        <v>20.453224869262058</v>
      </c>
      <c r="I65" s="107">
        <f t="shared" si="17"/>
        <v>7.3503776873910525</v>
      </c>
      <c r="J65" s="110">
        <f t="shared" si="17"/>
        <v>0.52295177222545031</v>
      </c>
      <c r="K65" s="104" t="str">
        <f t="shared" si="14"/>
        <v>－</v>
      </c>
      <c r="L65" s="47" t="str">
        <f t="shared" si="14"/>
        <v>－</v>
      </c>
      <c r="M65" s="7"/>
    </row>
    <row r="66" spans="2:13" ht="18.75" customHeight="1">
      <c r="B66" s="106" t="s">
        <v>42</v>
      </c>
      <c r="C66" s="48">
        <v>99.999999999999986</v>
      </c>
      <c r="D66" s="42">
        <f t="shared" ref="D66:J66" si="18">D30/$C$30*100</f>
        <v>9.6002621231979024</v>
      </c>
      <c r="E66" s="107">
        <f t="shared" si="18"/>
        <v>22.21494102228047</v>
      </c>
      <c r="F66" s="107">
        <f t="shared" si="18"/>
        <v>20.445609436435124</v>
      </c>
      <c r="G66" s="107">
        <f t="shared" si="18"/>
        <v>19.134993446920053</v>
      </c>
      <c r="H66" s="107">
        <f t="shared" si="18"/>
        <v>19.65923984272608</v>
      </c>
      <c r="I66" s="107">
        <f t="shared" si="18"/>
        <v>8.5845347313237212</v>
      </c>
      <c r="J66" s="110">
        <f t="shared" si="18"/>
        <v>0.36041939711664484</v>
      </c>
      <c r="K66" s="104" t="s">
        <v>19</v>
      </c>
      <c r="L66" s="47" t="s">
        <v>19</v>
      </c>
      <c r="M66" s="7"/>
    </row>
    <row r="67" spans="2:13" ht="18.75" customHeight="1">
      <c r="B67" s="182" t="s">
        <v>43</v>
      </c>
      <c r="C67" s="48">
        <f t="shared" ref="C67:C72" si="19">SUM(D67:L67)</f>
        <v>100</v>
      </c>
      <c r="D67" s="59">
        <f>D31/C31*100</f>
        <v>11.423841059602649</v>
      </c>
      <c r="E67" s="104">
        <f t="shared" ref="E67:J67" si="20">E31/$C$31*100</f>
        <v>20.72847682119205</v>
      </c>
      <c r="F67" s="104">
        <f t="shared" si="20"/>
        <v>20.827814569536425</v>
      </c>
      <c r="G67" s="104">
        <f t="shared" si="20"/>
        <v>20.033112582781456</v>
      </c>
      <c r="H67" s="104">
        <f t="shared" si="20"/>
        <v>17.715231788079468</v>
      </c>
      <c r="I67" s="104">
        <f t="shared" si="20"/>
        <v>8.443708609271523</v>
      </c>
      <c r="J67" s="104">
        <f t="shared" si="20"/>
        <v>0.82781456953642385</v>
      </c>
      <c r="K67" s="104" t="str">
        <f>IF(K30=0,"－",K30/$C30*100)</f>
        <v>－</v>
      </c>
      <c r="L67" s="47" t="str">
        <f>IF(L30=0,"－",L30/$C30*100)</f>
        <v>－</v>
      </c>
      <c r="M67" s="7"/>
    </row>
    <row r="68" spans="2:13" ht="18.75" customHeight="1">
      <c r="B68" s="106" t="s">
        <v>44</v>
      </c>
      <c r="C68" s="48">
        <f t="shared" si="19"/>
        <v>100</v>
      </c>
      <c r="D68" s="42">
        <f>D32/C32*100</f>
        <v>11.293195582472389</v>
      </c>
      <c r="E68" s="104">
        <f t="shared" ref="E68:L72" si="21">IF(E32=0,"－",E32/$C32*100)</f>
        <v>22.123263270395441</v>
      </c>
      <c r="F68" s="104">
        <f t="shared" si="21"/>
        <v>19.237620235126471</v>
      </c>
      <c r="G68" s="104">
        <f t="shared" si="21"/>
        <v>19.308870680441753</v>
      </c>
      <c r="H68" s="104">
        <f t="shared" si="21"/>
        <v>18.810117563234773</v>
      </c>
      <c r="I68" s="104">
        <f t="shared" si="21"/>
        <v>8.5144282151763448</v>
      </c>
      <c r="J68" s="104">
        <f t="shared" si="21"/>
        <v>0.71250445315283217</v>
      </c>
      <c r="K68" s="104" t="str">
        <f t="shared" si="21"/>
        <v>－</v>
      </c>
      <c r="L68" s="47" t="str">
        <f t="shared" si="21"/>
        <v>－</v>
      </c>
      <c r="M68" s="7"/>
    </row>
    <row r="69" spans="2:13" ht="18.75" customHeight="1">
      <c r="B69" s="106" t="s">
        <v>45</v>
      </c>
      <c r="C69" s="48">
        <f t="shared" si="19"/>
        <v>100</v>
      </c>
      <c r="D69" s="42">
        <f>D33/C33*100</f>
        <v>10.477941176470589</v>
      </c>
      <c r="E69" s="104">
        <f>IF(E33=0,"－",E33/$C33*100)</f>
        <v>21.213235294117645</v>
      </c>
      <c r="F69" s="104">
        <f t="shared" si="21"/>
        <v>19.816176470588236</v>
      </c>
      <c r="G69" s="104">
        <f t="shared" si="21"/>
        <v>21.213235294117645</v>
      </c>
      <c r="H69" s="104">
        <f t="shared" si="21"/>
        <v>17.72058823529412</v>
      </c>
      <c r="I69" s="104">
        <f t="shared" si="21"/>
        <v>8.9705882352941178</v>
      </c>
      <c r="J69" s="104">
        <f t="shared" si="21"/>
        <v>0.58823529411764708</v>
      </c>
      <c r="K69" s="104" t="str">
        <f t="shared" si="21"/>
        <v>－</v>
      </c>
      <c r="L69" s="47" t="str">
        <f t="shared" si="21"/>
        <v>－</v>
      </c>
      <c r="M69" s="7"/>
    </row>
    <row r="70" spans="2:13" ht="18.75" customHeight="1">
      <c r="B70" s="106" t="s">
        <v>47</v>
      </c>
      <c r="C70" s="48">
        <f t="shared" si="19"/>
        <v>100</v>
      </c>
      <c r="D70" s="46">
        <f>IF(D34=0,"－",D34/$C34*100)</f>
        <v>9.9531615925058539</v>
      </c>
      <c r="E70" s="104">
        <f>IF(E34=0,"－",E34/$C34*100)</f>
        <v>23.731459797033569</v>
      </c>
      <c r="F70" s="104">
        <f t="shared" si="21"/>
        <v>18.81342701014832</v>
      </c>
      <c r="G70" s="104">
        <f t="shared" si="21"/>
        <v>19.633099141295862</v>
      </c>
      <c r="H70" s="104">
        <f t="shared" si="21"/>
        <v>18.579234972677597</v>
      </c>
      <c r="I70" s="104">
        <f t="shared" si="21"/>
        <v>8.5089773614363775</v>
      </c>
      <c r="J70" s="104">
        <f t="shared" si="21"/>
        <v>0.78064012490241996</v>
      </c>
      <c r="K70" s="104" t="str">
        <f t="shared" si="21"/>
        <v>－</v>
      </c>
      <c r="L70" s="43" t="str">
        <f t="shared" si="21"/>
        <v>－</v>
      </c>
      <c r="M70" s="8"/>
    </row>
    <row r="71" spans="2:13" ht="18.75" customHeight="1">
      <c r="B71" s="106" t="s">
        <v>48</v>
      </c>
      <c r="C71" s="48">
        <f t="shared" si="19"/>
        <v>100</v>
      </c>
      <c r="D71" s="46">
        <f>IF(D35=0,"－",D35/$C35*100)</f>
        <v>9.5280105866784304</v>
      </c>
      <c r="E71" s="104">
        <f>IF(E35=0,"－",E35/$C35*100)</f>
        <v>23.952359947066608</v>
      </c>
      <c r="F71" s="104">
        <f t="shared" si="21"/>
        <v>20.996912218791355</v>
      </c>
      <c r="G71" s="104">
        <f t="shared" si="21"/>
        <v>20.202911336568153</v>
      </c>
      <c r="H71" s="104">
        <f t="shared" si="21"/>
        <v>15.880017644464051</v>
      </c>
      <c r="I71" s="104">
        <f t="shared" si="21"/>
        <v>8.6457873842082051</v>
      </c>
      <c r="J71" s="104">
        <f t="shared" si="21"/>
        <v>0.79400088222320242</v>
      </c>
      <c r="K71" s="104" t="str">
        <f t="shared" si="21"/>
        <v>－</v>
      </c>
      <c r="L71" s="47" t="str">
        <f t="shared" si="21"/>
        <v>－</v>
      </c>
      <c r="M71" s="7"/>
    </row>
    <row r="72" spans="2:13" ht="18.75" customHeight="1">
      <c r="B72" s="106" t="s">
        <v>50</v>
      </c>
      <c r="C72" s="48">
        <f t="shared" si="19"/>
        <v>100</v>
      </c>
      <c r="D72" s="46">
        <f>IF(D36=0,"－",D36/$C36*100)</f>
        <v>9.1543156059285096</v>
      </c>
      <c r="E72" s="104">
        <f>IF(E36=0,"－",E36/$C36*100)</f>
        <v>24.847428073234525</v>
      </c>
      <c r="F72" s="104">
        <f t="shared" si="21"/>
        <v>17.916303400174368</v>
      </c>
      <c r="G72" s="104">
        <f t="shared" si="21"/>
        <v>20.226678291194418</v>
      </c>
      <c r="H72" s="104">
        <f t="shared" si="21"/>
        <v>18.700959023539667</v>
      </c>
      <c r="I72" s="104">
        <f t="shared" si="21"/>
        <v>8.5004359197907586</v>
      </c>
      <c r="J72" s="104">
        <f t="shared" si="21"/>
        <v>0.6538796861377506</v>
      </c>
      <c r="K72" s="104" t="str">
        <f t="shared" si="21"/>
        <v>－</v>
      </c>
      <c r="L72" s="47" t="str">
        <f t="shared" si="21"/>
        <v>－</v>
      </c>
      <c r="M72" s="7"/>
    </row>
    <row r="73" spans="2:13" ht="18.75" customHeight="1">
      <c r="B73" s="19" t="s">
        <v>74</v>
      </c>
      <c r="C73" s="48">
        <f>SUM(D73:L73)</f>
        <v>100</v>
      </c>
      <c r="D73" s="46">
        <f t="shared" ref="D73:L74" si="22">IF(D37=0,"－",D37/$C37*100)</f>
        <v>9.6938775510204085</v>
      </c>
      <c r="E73" s="104">
        <f t="shared" si="22"/>
        <v>23.562152133580703</v>
      </c>
      <c r="F73" s="104">
        <f t="shared" si="22"/>
        <v>18.367346938775512</v>
      </c>
      <c r="G73" s="104">
        <f t="shared" si="22"/>
        <v>20.0834879406308</v>
      </c>
      <c r="H73" s="104">
        <f t="shared" si="22"/>
        <v>19.944341372912803</v>
      </c>
      <c r="I73" s="104">
        <f t="shared" si="22"/>
        <v>7.4675324675324672</v>
      </c>
      <c r="J73" s="104">
        <f t="shared" si="22"/>
        <v>0.88126159554730976</v>
      </c>
      <c r="K73" s="104" t="str">
        <f t="shared" si="22"/>
        <v>－</v>
      </c>
      <c r="L73" s="47" t="str">
        <f t="shared" si="22"/>
        <v>－</v>
      </c>
      <c r="M73" s="7"/>
    </row>
    <row r="74" spans="2:13" ht="18.75" customHeight="1" thickBot="1">
      <c r="B74" s="183" t="s">
        <v>52</v>
      </c>
      <c r="C74" s="53">
        <f>SUM(D74:L74)</f>
        <v>99.999999999999986</v>
      </c>
      <c r="D74" s="54">
        <f t="shared" si="22"/>
        <v>9.1296121097445599</v>
      </c>
      <c r="E74" s="111">
        <f t="shared" si="22"/>
        <v>25.638599810785241</v>
      </c>
      <c r="F74" s="111">
        <f t="shared" si="22"/>
        <v>20.435193945127718</v>
      </c>
      <c r="G74" s="111">
        <f t="shared" si="22"/>
        <v>17.644276253547776</v>
      </c>
      <c r="H74" s="111">
        <f t="shared" si="22"/>
        <v>18.211920529801322</v>
      </c>
      <c r="I74" s="111">
        <f t="shared" si="22"/>
        <v>8.1835383159886472</v>
      </c>
      <c r="J74" s="111">
        <f t="shared" si="22"/>
        <v>0.7568590350047304</v>
      </c>
      <c r="K74" s="111" t="str">
        <f t="shared" si="22"/>
        <v>－</v>
      </c>
      <c r="L74" s="112" t="str">
        <f t="shared" si="22"/>
        <v>－</v>
      </c>
      <c r="M74" s="7"/>
    </row>
    <row r="75" spans="2:13" ht="19.5" customHeight="1">
      <c r="B75" s="58" t="s">
        <v>118</v>
      </c>
    </row>
    <row r="76" spans="2:13" ht="19.5" customHeight="1">
      <c r="B76" s="58"/>
    </row>
    <row r="77" spans="2:13" ht="19.5" customHeight="1">
      <c r="B77" s="58" t="s">
        <v>75</v>
      </c>
      <c r="E77" s="39"/>
      <c r="L77" s="39"/>
      <c r="M77" s="39"/>
    </row>
    <row r="78" spans="2:13" ht="19.5" customHeight="1" thickBot="1">
      <c r="B78" s="58"/>
      <c r="D78" s="195" t="s">
        <v>76</v>
      </c>
      <c r="E78" s="195"/>
      <c r="L78" s="39"/>
      <c r="M78" s="39"/>
    </row>
    <row r="79" spans="2:13" ht="19.5" customHeight="1">
      <c r="B79" s="196"/>
      <c r="C79" s="197"/>
      <c r="D79" s="198" t="s">
        <v>77</v>
      </c>
      <c r="E79" s="199"/>
    </row>
    <row r="80" spans="2:13" ht="19.5" customHeight="1">
      <c r="B80" s="200" t="s">
        <v>78</v>
      </c>
      <c r="C80" s="201"/>
      <c r="D80" s="202">
        <v>141433</v>
      </c>
      <c r="E80" s="203"/>
    </row>
    <row r="81" spans="1:13" ht="19.5" customHeight="1">
      <c r="B81" s="204" t="s">
        <v>119</v>
      </c>
      <c r="C81" s="186"/>
      <c r="D81" s="205">
        <f>SUM(D82:E89)</f>
        <v>2114</v>
      </c>
      <c r="E81" s="206"/>
    </row>
    <row r="82" spans="1:13" ht="19.5" customHeight="1">
      <c r="A82" s="40"/>
      <c r="B82" s="193" t="s">
        <v>79</v>
      </c>
      <c r="C82" s="194"/>
      <c r="D82" s="188">
        <v>1057</v>
      </c>
      <c r="E82" s="189"/>
    </row>
    <row r="83" spans="1:13" ht="19.5" customHeight="1">
      <c r="A83" s="40"/>
      <c r="B83" s="187" t="s">
        <v>80</v>
      </c>
      <c r="C83" s="186"/>
      <c r="D83" s="188">
        <v>414</v>
      </c>
      <c r="E83" s="189"/>
    </row>
    <row r="84" spans="1:13" ht="19.5" customHeight="1">
      <c r="A84" s="40"/>
      <c r="B84" s="187" t="s">
        <v>81</v>
      </c>
      <c r="C84" s="186"/>
      <c r="D84" s="188">
        <v>189</v>
      </c>
      <c r="E84" s="189"/>
    </row>
    <row r="85" spans="1:13" ht="19.5" customHeight="1">
      <c r="A85" s="40"/>
      <c r="B85" s="187" t="s">
        <v>82</v>
      </c>
      <c r="C85" s="186"/>
      <c r="D85" s="188">
        <v>143</v>
      </c>
      <c r="E85" s="189"/>
    </row>
    <row r="86" spans="1:13" ht="19.5" customHeight="1">
      <c r="A86" s="40"/>
      <c r="B86" s="187" t="s">
        <v>83</v>
      </c>
      <c r="C86" s="186"/>
      <c r="D86" s="188">
        <v>39</v>
      </c>
      <c r="E86" s="189"/>
    </row>
    <row r="87" spans="1:13" ht="19.5" customHeight="1">
      <c r="A87" s="40"/>
      <c r="B87" s="187" t="s">
        <v>84</v>
      </c>
      <c r="C87" s="186"/>
      <c r="D87" s="188">
        <v>29</v>
      </c>
      <c r="E87" s="189"/>
    </row>
    <row r="88" spans="1:13" ht="19.5" customHeight="1">
      <c r="A88" s="40"/>
      <c r="B88" s="187" t="s">
        <v>85</v>
      </c>
      <c r="C88" s="186"/>
      <c r="D88" s="188">
        <v>209</v>
      </c>
      <c r="E88" s="189"/>
    </row>
    <row r="89" spans="1:13" ht="19.5" customHeight="1" thickBot="1">
      <c r="A89" s="40"/>
      <c r="B89" s="190" t="s">
        <v>86</v>
      </c>
      <c r="C89" s="190"/>
      <c r="D89" s="191">
        <v>34</v>
      </c>
      <c r="E89" s="192"/>
    </row>
    <row r="90" spans="1:13" ht="19.5" customHeight="1">
      <c r="B90" s="58" t="s">
        <v>87</v>
      </c>
      <c r="C90" s="39"/>
      <c r="D90" s="113"/>
      <c r="E90" s="113"/>
      <c r="F90" s="113"/>
      <c r="G90" s="113"/>
      <c r="H90" s="113"/>
      <c r="I90" s="113"/>
      <c r="J90" s="113"/>
      <c r="K90" s="113"/>
      <c r="L90" s="113"/>
      <c r="M90" s="113"/>
    </row>
    <row r="91" spans="1:13" ht="19.5" customHeight="1">
      <c r="B91" s="58"/>
    </row>
  </sheetData>
  <mergeCells count="23">
    <mergeCell ref="B81:C81"/>
    <mergeCell ref="D81:E81"/>
    <mergeCell ref="D78:E78"/>
    <mergeCell ref="B79:C79"/>
    <mergeCell ref="D79:E79"/>
    <mergeCell ref="B80:C80"/>
    <mergeCell ref="D80:E80"/>
    <mergeCell ref="B82:C82"/>
    <mergeCell ref="D82:E82"/>
    <mergeCell ref="B83:C83"/>
    <mergeCell ref="D83:E83"/>
    <mergeCell ref="B84:C84"/>
    <mergeCell ref="D84:E84"/>
    <mergeCell ref="B88:C88"/>
    <mergeCell ref="D88:E88"/>
    <mergeCell ref="B89:C89"/>
    <mergeCell ref="D89:E89"/>
    <mergeCell ref="B85:C85"/>
    <mergeCell ref="D85:E85"/>
    <mergeCell ref="B86:C86"/>
    <mergeCell ref="D86:E86"/>
    <mergeCell ref="B87:C87"/>
    <mergeCell ref="D87:E87"/>
  </mergeCells>
  <phoneticPr fontId="3"/>
  <pageMargins left="0.51181102362204722" right="0.51181102362204722" top="0.32" bottom="0.39370078740157483" header="0.18" footer="0.39370078740157483"/>
  <pageSetup paperSize="9" scale="47" firstPageNumber="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4"/>
  <sheetViews>
    <sheetView showGridLines="0" zoomScale="75" zoomScaleNormal="75" workbookViewId="0"/>
  </sheetViews>
  <sheetFormatPr defaultColWidth="10.625" defaultRowHeight="19.899999999999999" customHeight="1"/>
  <cols>
    <col min="1" max="1" width="2.625" style="2" customWidth="1"/>
    <col min="2" max="2" width="16.75" style="2" customWidth="1"/>
    <col min="3" max="11" width="12.625" style="2" customWidth="1"/>
    <col min="12" max="12" width="2.625" style="2" customWidth="1"/>
    <col min="13" max="13" width="9.625" style="2" customWidth="1"/>
    <col min="14" max="16" width="7.625" style="2" customWidth="1"/>
    <col min="17" max="256" width="10.625" style="2"/>
    <col min="257" max="257" width="2.625" style="2" customWidth="1"/>
    <col min="258" max="258" width="16.75" style="2" customWidth="1"/>
    <col min="259" max="267" width="12.625" style="2" customWidth="1"/>
    <col min="268" max="268" width="2.625" style="2" customWidth="1"/>
    <col min="269" max="269" width="9.625" style="2" customWidth="1"/>
    <col min="270" max="272" width="7.625" style="2" customWidth="1"/>
    <col min="273" max="512" width="10.625" style="2"/>
    <col min="513" max="513" width="2.625" style="2" customWidth="1"/>
    <col min="514" max="514" width="16.75" style="2" customWidth="1"/>
    <col min="515" max="523" width="12.625" style="2" customWidth="1"/>
    <col min="524" max="524" width="2.625" style="2" customWidth="1"/>
    <col min="525" max="525" width="9.625" style="2" customWidth="1"/>
    <col min="526" max="528" width="7.625" style="2" customWidth="1"/>
    <col min="529" max="768" width="10.625" style="2"/>
    <col min="769" max="769" width="2.625" style="2" customWidth="1"/>
    <col min="770" max="770" width="16.75" style="2" customWidth="1"/>
    <col min="771" max="779" width="12.625" style="2" customWidth="1"/>
    <col min="780" max="780" width="2.625" style="2" customWidth="1"/>
    <col min="781" max="781" width="9.625" style="2" customWidth="1"/>
    <col min="782" max="784" width="7.625" style="2" customWidth="1"/>
    <col min="785" max="1024" width="10.625" style="2"/>
    <col min="1025" max="1025" width="2.625" style="2" customWidth="1"/>
    <col min="1026" max="1026" width="16.75" style="2" customWidth="1"/>
    <col min="1027" max="1035" width="12.625" style="2" customWidth="1"/>
    <col min="1036" max="1036" width="2.625" style="2" customWidth="1"/>
    <col min="1037" max="1037" width="9.625" style="2" customWidth="1"/>
    <col min="1038" max="1040" width="7.625" style="2" customWidth="1"/>
    <col min="1041" max="1280" width="10.625" style="2"/>
    <col min="1281" max="1281" width="2.625" style="2" customWidth="1"/>
    <col min="1282" max="1282" width="16.75" style="2" customWidth="1"/>
    <col min="1283" max="1291" width="12.625" style="2" customWidth="1"/>
    <col min="1292" max="1292" width="2.625" style="2" customWidth="1"/>
    <col min="1293" max="1293" width="9.625" style="2" customWidth="1"/>
    <col min="1294" max="1296" width="7.625" style="2" customWidth="1"/>
    <col min="1297" max="1536" width="10.625" style="2"/>
    <col min="1537" max="1537" width="2.625" style="2" customWidth="1"/>
    <col min="1538" max="1538" width="16.75" style="2" customWidth="1"/>
    <col min="1539" max="1547" width="12.625" style="2" customWidth="1"/>
    <col min="1548" max="1548" width="2.625" style="2" customWidth="1"/>
    <col min="1549" max="1549" width="9.625" style="2" customWidth="1"/>
    <col min="1550" max="1552" width="7.625" style="2" customWidth="1"/>
    <col min="1553" max="1792" width="10.625" style="2"/>
    <col min="1793" max="1793" width="2.625" style="2" customWidth="1"/>
    <col min="1794" max="1794" width="16.75" style="2" customWidth="1"/>
    <col min="1795" max="1803" width="12.625" style="2" customWidth="1"/>
    <col min="1804" max="1804" width="2.625" style="2" customWidth="1"/>
    <col min="1805" max="1805" width="9.625" style="2" customWidth="1"/>
    <col min="1806" max="1808" width="7.625" style="2" customWidth="1"/>
    <col min="1809" max="2048" width="10.625" style="2"/>
    <col min="2049" max="2049" width="2.625" style="2" customWidth="1"/>
    <col min="2050" max="2050" width="16.75" style="2" customWidth="1"/>
    <col min="2051" max="2059" width="12.625" style="2" customWidth="1"/>
    <col min="2060" max="2060" width="2.625" style="2" customWidth="1"/>
    <col min="2061" max="2061" width="9.625" style="2" customWidth="1"/>
    <col min="2062" max="2064" width="7.625" style="2" customWidth="1"/>
    <col min="2065" max="2304" width="10.625" style="2"/>
    <col min="2305" max="2305" width="2.625" style="2" customWidth="1"/>
    <col min="2306" max="2306" width="16.75" style="2" customWidth="1"/>
    <col min="2307" max="2315" width="12.625" style="2" customWidth="1"/>
    <col min="2316" max="2316" width="2.625" style="2" customWidth="1"/>
    <col min="2317" max="2317" width="9.625" style="2" customWidth="1"/>
    <col min="2318" max="2320" width="7.625" style="2" customWidth="1"/>
    <col min="2321" max="2560" width="10.625" style="2"/>
    <col min="2561" max="2561" width="2.625" style="2" customWidth="1"/>
    <col min="2562" max="2562" width="16.75" style="2" customWidth="1"/>
    <col min="2563" max="2571" width="12.625" style="2" customWidth="1"/>
    <col min="2572" max="2572" width="2.625" style="2" customWidth="1"/>
    <col min="2573" max="2573" width="9.625" style="2" customWidth="1"/>
    <col min="2574" max="2576" width="7.625" style="2" customWidth="1"/>
    <col min="2577" max="2816" width="10.625" style="2"/>
    <col min="2817" max="2817" width="2.625" style="2" customWidth="1"/>
    <col min="2818" max="2818" width="16.75" style="2" customWidth="1"/>
    <col min="2819" max="2827" width="12.625" style="2" customWidth="1"/>
    <col min="2828" max="2828" width="2.625" style="2" customWidth="1"/>
    <col min="2829" max="2829" width="9.625" style="2" customWidth="1"/>
    <col min="2830" max="2832" width="7.625" style="2" customWidth="1"/>
    <col min="2833" max="3072" width="10.625" style="2"/>
    <col min="3073" max="3073" width="2.625" style="2" customWidth="1"/>
    <col min="3074" max="3074" width="16.75" style="2" customWidth="1"/>
    <col min="3075" max="3083" width="12.625" style="2" customWidth="1"/>
    <col min="3084" max="3084" width="2.625" style="2" customWidth="1"/>
    <col min="3085" max="3085" width="9.625" style="2" customWidth="1"/>
    <col min="3086" max="3088" width="7.625" style="2" customWidth="1"/>
    <col min="3089" max="3328" width="10.625" style="2"/>
    <col min="3329" max="3329" width="2.625" style="2" customWidth="1"/>
    <col min="3330" max="3330" width="16.75" style="2" customWidth="1"/>
    <col min="3331" max="3339" width="12.625" style="2" customWidth="1"/>
    <col min="3340" max="3340" width="2.625" style="2" customWidth="1"/>
    <col min="3341" max="3341" width="9.625" style="2" customWidth="1"/>
    <col min="3342" max="3344" width="7.625" style="2" customWidth="1"/>
    <col min="3345" max="3584" width="10.625" style="2"/>
    <col min="3585" max="3585" width="2.625" style="2" customWidth="1"/>
    <col min="3586" max="3586" width="16.75" style="2" customWidth="1"/>
    <col min="3587" max="3595" width="12.625" style="2" customWidth="1"/>
    <col min="3596" max="3596" width="2.625" style="2" customWidth="1"/>
    <col min="3597" max="3597" width="9.625" style="2" customWidth="1"/>
    <col min="3598" max="3600" width="7.625" style="2" customWidth="1"/>
    <col min="3601" max="3840" width="10.625" style="2"/>
    <col min="3841" max="3841" width="2.625" style="2" customWidth="1"/>
    <col min="3842" max="3842" width="16.75" style="2" customWidth="1"/>
    <col min="3843" max="3851" width="12.625" style="2" customWidth="1"/>
    <col min="3852" max="3852" width="2.625" style="2" customWidth="1"/>
    <col min="3853" max="3853" width="9.625" style="2" customWidth="1"/>
    <col min="3854" max="3856" width="7.625" style="2" customWidth="1"/>
    <col min="3857" max="4096" width="10.625" style="2"/>
    <col min="4097" max="4097" width="2.625" style="2" customWidth="1"/>
    <col min="4098" max="4098" width="16.75" style="2" customWidth="1"/>
    <col min="4099" max="4107" width="12.625" style="2" customWidth="1"/>
    <col min="4108" max="4108" width="2.625" style="2" customWidth="1"/>
    <col min="4109" max="4109" width="9.625" style="2" customWidth="1"/>
    <col min="4110" max="4112" width="7.625" style="2" customWidth="1"/>
    <col min="4113" max="4352" width="10.625" style="2"/>
    <col min="4353" max="4353" width="2.625" style="2" customWidth="1"/>
    <col min="4354" max="4354" width="16.75" style="2" customWidth="1"/>
    <col min="4355" max="4363" width="12.625" style="2" customWidth="1"/>
    <col min="4364" max="4364" width="2.625" style="2" customWidth="1"/>
    <col min="4365" max="4365" width="9.625" style="2" customWidth="1"/>
    <col min="4366" max="4368" width="7.625" style="2" customWidth="1"/>
    <col min="4369" max="4608" width="10.625" style="2"/>
    <col min="4609" max="4609" width="2.625" style="2" customWidth="1"/>
    <col min="4610" max="4610" width="16.75" style="2" customWidth="1"/>
    <col min="4611" max="4619" width="12.625" style="2" customWidth="1"/>
    <col min="4620" max="4620" width="2.625" style="2" customWidth="1"/>
    <col min="4621" max="4621" width="9.625" style="2" customWidth="1"/>
    <col min="4622" max="4624" width="7.625" style="2" customWidth="1"/>
    <col min="4625" max="4864" width="10.625" style="2"/>
    <col min="4865" max="4865" width="2.625" style="2" customWidth="1"/>
    <col min="4866" max="4866" width="16.75" style="2" customWidth="1"/>
    <col min="4867" max="4875" width="12.625" style="2" customWidth="1"/>
    <col min="4876" max="4876" width="2.625" style="2" customWidth="1"/>
    <col min="4877" max="4877" width="9.625" style="2" customWidth="1"/>
    <col min="4878" max="4880" width="7.625" style="2" customWidth="1"/>
    <col min="4881" max="5120" width="10.625" style="2"/>
    <col min="5121" max="5121" width="2.625" style="2" customWidth="1"/>
    <col min="5122" max="5122" width="16.75" style="2" customWidth="1"/>
    <col min="5123" max="5131" width="12.625" style="2" customWidth="1"/>
    <col min="5132" max="5132" width="2.625" style="2" customWidth="1"/>
    <col min="5133" max="5133" width="9.625" style="2" customWidth="1"/>
    <col min="5134" max="5136" width="7.625" style="2" customWidth="1"/>
    <col min="5137" max="5376" width="10.625" style="2"/>
    <col min="5377" max="5377" width="2.625" style="2" customWidth="1"/>
    <col min="5378" max="5378" width="16.75" style="2" customWidth="1"/>
    <col min="5379" max="5387" width="12.625" style="2" customWidth="1"/>
    <col min="5388" max="5388" width="2.625" style="2" customWidth="1"/>
    <col min="5389" max="5389" width="9.625" style="2" customWidth="1"/>
    <col min="5390" max="5392" width="7.625" style="2" customWidth="1"/>
    <col min="5393" max="5632" width="10.625" style="2"/>
    <col min="5633" max="5633" width="2.625" style="2" customWidth="1"/>
    <col min="5634" max="5634" width="16.75" style="2" customWidth="1"/>
    <col min="5635" max="5643" width="12.625" style="2" customWidth="1"/>
    <col min="5644" max="5644" width="2.625" style="2" customWidth="1"/>
    <col min="5645" max="5645" width="9.625" style="2" customWidth="1"/>
    <col min="5646" max="5648" width="7.625" style="2" customWidth="1"/>
    <col min="5649" max="5888" width="10.625" style="2"/>
    <col min="5889" max="5889" width="2.625" style="2" customWidth="1"/>
    <col min="5890" max="5890" width="16.75" style="2" customWidth="1"/>
    <col min="5891" max="5899" width="12.625" style="2" customWidth="1"/>
    <col min="5900" max="5900" width="2.625" style="2" customWidth="1"/>
    <col min="5901" max="5901" width="9.625" style="2" customWidth="1"/>
    <col min="5902" max="5904" width="7.625" style="2" customWidth="1"/>
    <col min="5905" max="6144" width="10.625" style="2"/>
    <col min="6145" max="6145" width="2.625" style="2" customWidth="1"/>
    <col min="6146" max="6146" width="16.75" style="2" customWidth="1"/>
    <col min="6147" max="6155" width="12.625" style="2" customWidth="1"/>
    <col min="6156" max="6156" width="2.625" style="2" customWidth="1"/>
    <col min="6157" max="6157" width="9.625" style="2" customWidth="1"/>
    <col min="6158" max="6160" width="7.625" style="2" customWidth="1"/>
    <col min="6161" max="6400" width="10.625" style="2"/>
    <col min="6401" max="6401" width="2.625" style="2" customWidth="1"/>
    <col min="6402" max="6402" width="16.75" style="2" customWidth="1"/>
    <col min="6403" max="6411" width="12.625" style="2" customWidth="1"/>
    <col min="6412" max="6412" width="2.625" style="2" customWidth="1"/>
    <col min="6413" max="6413" width="9.625" style="2" customWidth="1"/>
    <col min="6414" max="6416" width="7.625" style="2" customWidth="1"/>
    <col min="6417" max="6656" width="10.625" style="2"/>
    <col min="6657" max="6657" width="2.625" style="2" customWidth="1"/>
    <col min="6658" max="6658" width="16.75" style="2" customWidth="1"/>
    <col min="6659" max="6667" width="12.625" style="2" customWidth="1"/>
    <col min="6668" max="6668" width="2.625" style="2" customWidth="1"/>
    <col min="6669" max="6669" width="9.625" style="2" customWidth="1"/>
    <col min="6670" max="6672" width="7.625" style="2" customWidth="1"/>
    <col min="6673" max="6912" width="10.625" style="2"/>
    <col min="6913" max="6913" width="2.625" style="2" customWidth="1"/>
    <col min="6914" max="6914" width="16.75" style="2" customWidth="1"/>
    <col min="6915" max="6923" width="12.625" style="2" customWidth="1"/>
    <col min="6924" max="6924" width="2.625" style="2" customWidth="1"/>
    <col min="6925" max="6925" width="9.625" style="2" customWidth="1"/>
    <col min="6926" max="6928" width="7.625" style="2" customWidth="1"/>
    <col min="6929" max="7168" width="10.625" style="2"/>
    <col min="7169" max="7169" width="2.625" style="2" customWidth="1"/>
    <col min="7170" max="7170" width="16.75" style="2" customWidth="1"/>
    <col min="7171" max="7179" width="12.625" style="2" customWidth="1"/>
    <col min="7180" max="7180" width="2.625" style="2" customWidth="1"/>
    <col min="7181" max="7181" width="9.625" style="2" customWidth="1"/>
    <col min="7182" max="7184" width="7.625" style="2" customWidth="1"/>
    <col min="7185" max="7424" width="10.625" style="2"/>
    <col min="7425" max="7425" width="2.625" style="2" customWidth="1"/>
    <col min="7426" max="7426" width="16.75" style="2" customWidth="1"/>
    <col min="7427" max="7435" width="12.625" style="2" customWidth="1"/>
    <col min="7436" max="7436" width="2.625" style="2" customWidth="1"/>
    <col min="7437" max="7437" width="9.625" style="2" customWidth="1"/>
    <col min="7438" max="7440" width="7.625" style="2" customWidth="1"/>
    <col min="7441" max="7680" width="10.625" style="2"/>
    <col min="7681" max="7681" width="2.625" style="2" customWidth="1"/>
    <col min="7682" max="7682" width="16.75" style="2" customWidth="1"/>
    <col min="7683" max="7691" width="12.625" style="2" customWidth="1"/>
    <col min="7692" max="7692" width="2.625" style="2" customWidth="1"/>
    <col min="7693" max="7693" width="9.625" style="2" customWidth="1"/>
    <col min="7694" max="7696" width="7.625" style="2" customWidth="1"/>
    <col min="7697" max="7936" width="10.625" style="2"/>
    <col min="7937" max="7937" width="2.625" style="2" customWidth="1"/>
    <col min="7938" max="7938" width="16.75" style="2" customWidth="1"/>
    <col min="7939" max="7947" width="12.625" style="2" customWidth="1"/>
    <col min="7948" max="7948" width="2.625" style="2" customWidth="1"/>
    <col min="7949" max="7949" width="9.625" style="2" customWidth="1"/>
    <col min="7950" max="7952" width="7.625" style="2" customWidth="1"/>
    <col min="7953" max="8192" width="10.625" style="2"/>
    <col min="8193" max="8193" width="2.625" style="2" customWidth="1"/>
    <col min="8194" max="8194" width="16.75" style="2" customWidth="1"/>
    <col min="8195" max="8203" width="12.625" style="2" customWidth="1"/>
    <col min="8204" max="8204" width="2.625" style="2" customWidth="1"/>
    <col min="8205" max="8205" width="9.625" style="2" customWidth="1"/>
    <col min="8206" max="8208" width="7.625" style="2" customWidth="1"/>
    <col min="8209" max="8448" width="10.625" style="2"/>
    <col min="8449" max="8449" width="2.625" style="2" customWidth="1"/>
    <col min="8450" max="8450" width="16.75" style="2" customWidth="1"/>
    <col min="8451" max="8459" width="12.625" style="2" customWidth="1"/>
    <col min="8460" max="8460" width="2.625" style="2" customWidth="1"/>
    <col min="8461" max="8461" width="9.625" style="2" customWidth="1"/>
    <col min="8462" max="8464" width="7.625" style="2" customWidth="1"/>
    <col min="8465" max="8704" width="10.625" style="2"/>
    <col min="8705" max="8705" width="2.625" style="2" customWidth="1"/>
    <col min="8706" max="8706" width="16.75" style="2" customWidth="1"/>
    <col min="8707" max="8715" width="12.625" style="2" customWidth="1"/>
    <col min="8716" max="8716" width="2.625" style="2" customWidth="1"/>
    <col min="8717" max="8717" width="9.625" style="2" customWidth="1"/>
    <col min="8718" max="8720" width="7.625" style="2" customWidth="1"/>
    <col min="8721" max="8960" width="10.625" style="2"/>
    <col min="8961" max="8961" width="2.625" style="2" customWidth="1"/>
    <col min="8962" max="8962" width="16.75" style="2" customWidth="1"/>
    <col min="8963" max="8971" width="12.625" style="2" customWidth="1"/>
    <col min="8972" max="8972" width="2.625" style="2" customWidth="1"/>
    <col min="8973" max="8973" width="9.625" style="2" customWidth="1"/>
    <col min="8974" max="8976" width="7.625" style="2" customWidth="1"/>
    <col min="8977" max="9216" width="10.625" style="2"/>
    <col min="9217" max="9217" width="2.625" style="2" customWidth="1"/>
    <col min="9218" max="9218" width="16.75" style="2" customWidth="1"/>
    <col min="9219" max="9227" width="12.625" style="2" customWidth="1"/>
    <col min="9228" max="9228" width="2.625" style="2" customWidth="1"/>
    <col min="9229" max="9229" width="9.625" style="2" customWidth="1"/>
    <col min="9230" max="9232" width="7.625" style="2" customWidth="1"/>
    <col min="9233" max="9472" width="10.625" style="2"/>
    <col min="9473" max="9473" width="2.625" style="2" customWidth="1"/>
    <col min="9474" max="9474" width="16.75" style="2" customWidth="1"/>
    <col min="9475" max="9483" width="12.625" style="2" customWidth="1"/>
    <col min="9484" max="9484" width="2.625" style="2" customWidth="1"/>
    <col min="9485" max="9485" width="9.625" style="2" customWidth="1"/>
    <col min="9486" max="9488" width="7.625" style="2" customWidth="1"/>
    <col min="9489" max="9728" width="10.625" style="2"/>
    <col min="9729" max="9729" width="2.625" style="2" customWidth="1"/>
    <col min="9730" max="9730" width="16.75" style="2" customWidth="1"/>
    <col min="9731" max="9739" width="12.625" style="2" customWidth="1"/>
    <col min="9740" max="9740" width="2.625" style="2" customWidth="1"/>
    <col min="9741" max="9741" width="9.625" style="2" customWidth="1"/>
    <col min="9742" max="9744" width="7.625" style="2" customWidth="1"/>
    <col min="9745" max="9984" width="10.625" style="2"/>
    <col min="9985" max="9985" width="2.625" style="2" customWidth="1"/>
    <col min="9986" max="9986" width="16.75" style="2" customWidth="1"/>
    <col min="9987" max="9995" width="12.625" style="2" customWidth="1"/>
    <col min="9996" max="9996" width="2.625" style="2" customWidth="1"/>
    <col min="9997" max="9997" width="9.625" style="2" customWidth="1"/>
    <col min="9998" max="10000" width="7.625" style="2" customWidth="1"/>
    <col min="10001" max="10240" width="10.625" style="2"/>
    <col min="10241" max="10241" width="2.625" style="2" customWidth="1"/>
    <col min="10242" max="10242" width="16.75" style="2" customWidth="1"/>
    <col min="10243" max="10251" width="12.625" style="2" customWidth="1"/>
    <col min="10252" max="10252" width="2.625" style="2" customWidth="1"/>
    <col min="10253" max="10253" width="9.625" style="2" customWidth="1"/>
    <col min="10254" max="10256" width="7.625" style="2" customWidth="1"/>
    <col min="10257" max="10496" width="10.625" style="2"/>
    <col min="10497" max="10497" width="2.625" style="2" customWidth="1"/>
    <col min="10498" max="10498" width="16.75" style="2" customWidth="1"/>
    <col min="10499" max="10507" width="12.625" style="2" customWidth="1"/>
    <col min="10508" max="10508" width="2.625" style="2" customWidth="1"/>
    <col min="10509" max="10509" width="9.625" style="2" customWidth="1"/>
    <col min="10510" max="10512" width="7.625" style="2" customWidth="1"/>
    <col min="10513" max="10752" width="10.625" style="2"/>
    <col min="10753" max="10753" width="2.625" style="2" customWidth="1"/>
    <col min="10754" max="10754" width="16.75" style="2" customWidth="1"/>
    <col min="10755" max="10763" width="12.625" style="2" customWidth="1"/>
    <col min="10764" max="10764" width="2.625" style="2" customWidth="1"/>
    <col min="10765" max="10765" width="9.625" style="2" customWidth="1"/>
    <col min="10766" max="10768" width="7.625" style="2" customWidth="1"/>
    <col min="10769" max="11008" width="10.625" style="2"/>
    <col min="11009" max="11009" width="2.625" style="2" customWidth="1"/>
    <col min="11010" max="11010" width="16.75" style="2" customWidth="1"/>
    <col min="11011" max="11019" width="12.625" style="2" customWidth="1"/>
    <col min="11020" max="11020" width="2.625" style="2" customWidth="1"/>
    <col min="11021" max="11021" width="9.625" style="2" customWidth="1"/>
    <col min="11022" max="11024" width="7.625" style="2" customWidth="1"/>
    <col min="11025" max="11264" width="10.625" style="2"/>
    <col min="11265" max="11265" width="2.625" style="2" customWidth="1"/>
    <col min="11266" max="11266" width="16.75" style="2" customWidth="1"/>
    <col min="11267" max="11275" width="12.625" style="2" customWidth="1"/>
    <col min="11276" max="11276" width="2.625" style="2" customWidth="1"/>
    <col min="11277" max="11277" width="9.625" style="2" customWidth="1"/>
    <col min="11278" max="11280" width="7.625" style="2" customWidth="1"/>
    <col min="11281" max="11520" width="10.625" style="2"/>
    <col min="11521" max="11521" width="2.625" style="2" customWidth="1"/>
    <col min="11522" max="11522" width="16.75" style="2" customWidth="1"/>
    <col min="11523" max="11531" width="12.625" style="2" customWidth="1"/>
    <col min="11532" max="11532" width="2.625" style="2" customWidth="1"/>
    <col min="11533" max="11533" width="9.625" style="2" customWidth="1"/>
    <col min="11534" max="11536" width="7.625" style="2" customWidth="1"/>
    <col min="11537" max="11776" width="10.625" style="2"/>
    <col min="11777" max="11777" width="2.625" style="2" customWidth="1"/>
    <col min="11778" max="11778" width="16.75" style="2" customWidth="1"/>
    <col min="11779" max="11787" width="12.625" style="2" customWidth="1"/>
    <col min="11788" max="11788" width="2.625" style="2" customWidth="1"/>
    <col min="11789" max="11789" width="9.625" style="2" customWidth="1"/>
    <col min="11790" max="11792" width="7.625" style="2" customWidth="1"/>
    <col min="11793" max="12032" width="10.625" style="2"/>
    <col min="12033" max="12033" width="2.625" style="2" customWidth="1"/>
    <col min="12034" max="12034" width="16.75" style="2" customWidth="1"/>
    <col min="12035" max="12043" width="12.625" style="2" customWidth="1"/>
    <col min="12044" max="12044" width="2.625" style="2" customWidth="1"/>
    <col min="12045" max="12045" width="9.625" style="2" customWidth="1"/>
    <col min="12046" max="12048" width="7.625" style="2" customWidth="1"/>
    <col min="12049" max="12288" width="10.625" style="2"/>
    <col min="12289" max="12289" width="2.625" style="2" customWidth="1"/>
    <col min="12290" max="12290" width="16.75" style="2" customWidth="1"/>
    <col min="12291" max="12299" width="12.625" style="2" customWidth="1"/>
    <col min="12300" max="12300" width="2.625" style="2" customWidth="1"/>
    <col min="12301" max="12301" width="9.625" style="2" customWidth="1"/>
    <col min="12302" max="12304" width="7.625" style="2" customWidth="1"/>
    <col min="12305" max="12544" width="10.625" style="2"/>
    <col min="12545" max="12545" width="2.625" style="2" customWidth="1"/>
    <col min="12546" max="12546" width="16.75" style="2" customWidth="1"/>
    <col min="12547" max="12555" width="12.625" style="2" customWidth="1"/>
    <col min="12556" max="12556" width="2.625" style="2" customWidth="1"/>
    <col min="12557" max="12557" width="9.625" style="2" customWidth="1"/>
    <col min="12558" max="12560" width="7.625" style="2" customWidth="1"/>
    <col min="12561" max="12800" width="10.625" style="2"/>
    <col min="12801" max="12801" width="2.625" style="2" customWidth="1"/>
    <col min="12802" max="12802" width="16.75" style="2" customWidth="1"/>
    <col min="12803" max="12811" width="12.625" style="2" customWidth="1"/>
    <col min="12812" max="12812" width="2.625" style="2" customWidth="1"/>
    <col min="12813" max="12813" width="9.625" style="2" customWidth="1"/>
    <col min="12814" max="12816" width="7.625" style="2" customWidth="1"/>
    <col min="12817" max="13056" width="10.625" style="2"/>
    <col min="13057" max="13057" width="2.625" style="2" customWidth="1"/>
    <col min="13058" max="13058" width="16.75" style="2" customWidth="1"/>
    <col min="13059" max="13067" width="12.625" style="2" customWidth="1"/>
    <col min="13068" max="13068" width="2.625" style="2" customWidth="1"/>
    <col min="13069" max="13069" width="9.625" style="2" customWidth="1"/>
    <col min="13070" max="13072" width="7.625" style="2" customWidth="1"/>
    <col min="13073" max="13312" width="10.625" style="2"/>
    <col min="13313" max="13313" width="2.625" style="2" customWidth="1"/>
    <col min="13314" max="13314" width="16.75" style="2" customWidth="1"/>
    <col min="13315" max="13323" width="12.625" style="2" customWidth="1"/>
    <col min="13324" max="13324" width="2.625" style="2" customWidth="1"/>
    <col min="13325" max="13325" width="9.625" style="2" customWidth="1"/>
    <col min="13326" max="13328" width="7.625" style="2" customWidth="1"/>
    <col min="13329" max="13568" width="10.625" style="2"/>
    <col min="13569" max="13569" width="2.625" style="2" customWidth="1"/>
    <col min="13570" max="13570" width="16.75" style="2" customWidth="1"/>
    <col min="13571" max="13579" width="12.625" style="2" customWidth="1"/>
    <col min="13580" max="13580" width="2.625" style="2" customWidth="1"/>
    <col min="13581" max="13581" width="9.625" style="2" customWidth="1"/>
    <col min="13582" max="13584" width="7.625" style="2" customWidth="1"/>
    <col min="13585" max="13824" width="10.625" style="2"/>
    <col min="13825" max="13825" width="2.625" style="2" customWidth="1"/>
    <col min="13826" max="13826" width="16.75" style="2" customWidth="1"/>
    <col min="13827" max="13835" width="12.625" style="2" customWidth="1"/>
    <col min="13836" max="13836" width="2.625" style="2" customWidth="1"/>
    <col min="13837" max="13837" width="9.625" style="2" customWidth="1"/>
    <col min="13838" max="13840" width="7.625" style="2" customWidth="1"/>
    <col min="13841" max="14080" width="10.625" style="2"/>
    <col min="14081" max="14081" width="2.625" style="2" customWidth="1"/>
    <col min="14082" max="14082" width="16.75" style="2" customWidth="1"/>
    <col min="14083" max="14091" width="12.625" style="2" customWidth="1"/>
    <col min="14092" max="14092" width="2.625" style="2" customWidth="1"/>
    <col min="14093" max="14093" width="9.625" style="2" customWidth="1"/>
    <col min="14094" max="14096" width="7.625" style="2" customWidth="1"/>
    <col min="14097" max="14336" width="10.625" style="2"/>
    <col min="14337" max="14337" width="2.625" style="2" customWidth="1"/>
    <col min="14338" max="14338" width="16.75" style="2" customWidth="1"/>
    <col min="14339" max="14347" width="12.625" style="2" customWidth="1"/>
    <col min="14348" max="14348" width="2.625" style="2" customWidth="1"/>
    <col min="14349" max="14349" width="9.625" style="2" customWidth="1"/>
    <col min="14350" max="14352" width="7.625" style="2" customWidth="1"/>
    <col min="14353" max="14592" width="10.625" style="2"/>
    <col min="14593" max="14593" width="2.625" style="2" customWidth="1"/>
    <col min="14594" max="14594" width="16.75" style="2" customWidth="1"/>
    <col min="14595" max="14603" width="12.625" style="2" customWidth="1"/>
    <col min="14604" max="14604" width="2.625" style="2" customWidth="1"/>
    <col min="14605" max="14605" width="9.625" style="2" customWidth="1"/>
    <col min="14606" max="14608" width="7.625" style="2" customWidth="1"/>
    <col min="14609" max="14848" width="10.625" style="2"/>
    <col min="14849" max="14849" width="2.625" style="2" customWidth="1"/>
    <col min="14850" max="14850" width="16.75" style="2" customWidth="1"/>
    <col min="14851" max="14859" width="12.625" style="2" customWidth="1"/>
    <col min="14860" max="14860" width="2.625" style="2" customWidth="1"/>
    <col min="14861" max="14861" width="9.625" style="2" customWidth="1"/>
    <col min="14862" max="14864" width="7.625" style="2" customWidth="1"/>
    <col min="14865" max="15104" width="10.625" style="2"/>
    <col min="15105" max="15105" width="2.625" style="2" customWidth="1"/>
    <col min="15106" max="15106" width="16.75" style="2" customWidth="1"/>
    <col min="15107" max="15115" width="12.625" style="2" customWidth="1"/>
    <col min="15116" max="15116" width="2.625" style="2" customWidth="1"/>
    <col min="15117" max="15117" width="9.625" style="2" customWidth="1"/>
    <col min="15118" max="15120" width="7.625" style="2" customWidth="1"/>
    <col min="15121" max="15360" width="10.625" style="2"/>
    <col min="15361" max="15361" width="2.625" style="2" customWidth="1"/>
    <col min="15362" max="15362" width="16.75" style="2" customWidth="1"/>
    <col min="15363" max="15371" width="12.625" style="2" customWidth="1"/>
    <col min="15372" max="15372" width="2.625" style="2" customWidth="1"/>
    <col min="15373" max="15373" width="9.625" style="2" customWidth="1"/>
    <col min="15374" max="15376" width="7.625" style="2" customWidth="1"/>
    <col min="15377" max="15616" width="10.625" style="2"/>
    <col min="15617" max="15617" width="2.625" style="2" customWidth="1"/>
    <col min="15618" max="15618" width="16.75" style="2" customWidth="1"/>
    <col min="15619" max="15627" width="12.625" style="2" customWidth="1"/>
    <col min="15628" max="15628" width="2.625" style="2" customWidth="1"/>
    <col min="15629" max="15629" width="9.625" style="2" customWidth="1"/>
    <col min="15630" max="15632" width="7.625" style="2" customWidth="1"/>
    <col min="15633" max="15872" width="10.625" style="2"/>
    <col min="15873" max="15873" width="2.625" style="2" customWidth="1"/>
    <col min="15874" max="15874" width="16.75" style="2" customWidth="1"/>
    <col min="15875" max="15883" width="12.625" style="2" customWidth="1"/>
    <col min="15884" max="15884" width="2.625" style="2" customWidth="1"/>
    <col min="15885" max="15885" width="9.625" style="2" customWidth="1"/>
    <col min="15886" max="15888" width="7.625" style="2" customWidth="1"/>
    <col min="15889" max="16128" width="10.625" style="2"/>
    <col min="16129" max="16129" width="2.625" style="2" customWidth="1"/>
    <col min="16130" max="16130" width="16.75" style="2" customWidth="1"/>
    <col min="16131" max="16139" width="12.625" style="2" customWidth="1"/>
    <col min="16140" max="16140" width="2.625" style="2" customWidth="1"/>
    <col min="16141" max="16141" width="9.625" style="2" customWidth="1"/>
    <col min="16142" max="16144" width="7.625" style="2" customWidth="1"/>
    <col min="16145" max="16384" width="10.625" style="2"/>
  </cols>
  <sheetData>
    <row r="1" spans="2:13" ht="19.899999999999999" customHeight="1">
      <c r="B1" s="1" t="s">
        <v>88</v>
      </c>
    </row>
    <row r="2" spans="2:13" ht="19.899999999999999" customHeight="1" thickBot="1">
      <c r="B2" s="1"/>
    </row>
    <row r="3" spans="2:13" ht="35.25" customHeight="1">
      <c r="B3" s="114"/>
      <c r="C3" s="115" t="s">
        <v>59</v>
      </c>
      <c r="D3" s="116" t="s">
        <v>89</v>
      </c>
      <c r="E3" s="117" t="s">
        <v>90</v>
      </c>
      <c r="F3" s="117" t="s">
        <v>91</v>
      </c>
      <c r="G3" s="117" t="s">
        <v>92</v>
      </c>
      <c r="H3" s="117" t="s">
        <v>93</v>
      </c>
      <c r="I3" s="117" t="s">
        <v>94</v>
      </c>
      <c r="J3" s="117" t="s">
        <v>95</v>
      </c>
      <c r="K3" s="118" t="s">
        <v>96</v>
      </c>
      <c r="L3" s="61"/>
      <c r="M3" s="61"/>
    </row>
    <row r="4" spans="2:13" ht="19.899999999999999" customHeight="1">
      <c r="B4" s="119"/>
      <c r="C4" s="120"/>
      <c r="D4" s="121" t="s">
        <v>97</v>
      </c>
      <c r="E4" s="122" t="s">
        <v>98</v>
      </c>
      <c r="F4" s="122" t="s">
        <v>99</v>
      </c>
      <c r="G4" s="122" t="s">
        <v>100</v>
      </c>
      <c r="H4" s="123" t="s">
        <v>101</v>
      </c>
      <c r="I4" s="124"/>
      <c r="J4" s="125"/>
      <c r="K4" s="126"/>
      <c r="L4" s="61"/>
      <c r="M4" s="7"/>
    </row>
    <row r="5" spans="2:13" ht="21.75" customHeight="1">
      <c r="B5" s="103"/>
      <c r="C5" s="127"/>
      <c r="D5" s="98"/>
      <c r="E5" s="9" t="s">
        <v>102</v>
      </c>
      <c r="F5" s="7"/>
      <c r="G5" s="7"/>
      <c r="H5" s="9" t="s">
        <v>103</v>
      </c>
      <c r="I5" s="98"/>
      <c r="J5" s="127"/>
      <c r="K5" s="128"/>
      <c r="L5" s="61"/>
      <c r="M5" s="7"/>
    </row>
    <row r="6" spans="2:13" ht="19.899999999999999" customHeight="1">
      <c r="B6" s="106" t="s">
        <v>104</v>
      </c>
      <c r="C6" s="129">
        <v>37475</v>
      </c>
      <c r="D6" s="130" t="s">
        <v>15</v>
      </c>
      <c r="E6" s="131" t="s">
        <v>15</v>
      </c>
      <c r="F6" s="131" t="s">
        <v>15</v>
      </c>
      <c r="G6" s="131" t="s">
        <v>15</v>
      </c>
      <c r="H6" s="209" t="s">
        <v>14</v>
      </c>
      <c r="I6" s="210"/>
      <c r="J6" s="132" t="s">
        <v>15</v>
      </c>
      <c r="K6" s="133" t="s">
        <v>15</v>
      </c>
      <c r="L6" s="61"/>
      <c r="M6" s="7"/>
    </row>
    <row r="7" spans="2:13" ht="19.899999999999999" customHeight="1">
      <c r="B7" s="106" t="s">
        <v>17</v>
      </c>
      <c r="C7" s="129">
        <f t="shared" ref="C7:C12" si="0">SUM(D7:K7)</f>
        <v>26949</v>
      </c>
      <c r="D7" s="130">
        <v>17083</v>
      </c>
      <c r="E7" s="129">
        <v>8441</v>
      </c>
      <c r="F7" s="129">
        <v>755</v>
      </c>
      <c r="G7" s="129">
        <v>341</v>
      </c>
      <c r="H7" s="209">
        <v>223</v>
      </c>
      <c r="I7" s="210"/>
      <c r="J7" s="129">
        <v>106</v>
      </c>
      <c r="K7" s="133" t="s">
        <v>46</v>
      </c>
      <c r="L7" s="61"/>
      <c r="M7" s="7"/>
    </row>
    <row r="8" spans="2:13" ht="19.899999999999999" customHeight="1">
      <c r="B8" s="103" t="s">
        <v>18</v>
      </c>
      <c r="C8" s="129">
        <f t="shared" si="0"/>
        <v>22482</v>
      </c>
      <c r="D8" s="130">
        <v>13794</v>
      </c>
      <c r="E8" s="129">
        <v>7685</v>
      </c>
      <c r="F8" s="129">
        <v>562</v>
      </c>
      <c r="G8" s="129">
        <v>241</v>
      </c>
      <c r="H8" s="209">
        <v>130</v>
      </c>
      <c r="I8" s="210"/>
      <c r="J8" s="129">
        <v>70</v>
      </c>
      <c r="K8" s="133" t="s">
        <v>46</v>
      </c>
      <c r="L8" s="61"/>
      <c r="M8" s="7"/>
    </row>
    <row r="9" spans="2:13" ht="19.899999999999999" customHeight="1">
      <c r="B9" s="103" t="s">
        <v>20</v>
      </c>
      <c r="C9" s="129">
        <f t="shared" si="0"/>
        <v>17889</v>
      </c>
      <c r="D9" s="134">
        <v>11594</v>
      </c>
      <c r="E9" s="129">
        <v>5791</v>
      </c>
      <c r="F9" s="129">
        <v>244</v>
      </c>
      <c r="G9" s="129">
        <v>134</v>
      </c>
      <c r="H9" s="209">
        <v>84</v>
      </c>
      <c r="I9" s="210"/>
      <c r="J9" s="129">
        <v>42</v>
      </c>
      <c r="K9" s="133" t="s">
        <v>46</v>
      </c>
      <c r="L9" s="61"/>
      <c r="M9" s="7"/>
    </row>
    <row r="10" spans="2:13" ht="19.899999999999999" customHeight="1">
      <c r="B10" s="103" t="s">
        <v>21</v>
      </c>
      <c r="C10" s="129">
        <f t="shared" si="0"/>
        <v>15687</v>
      </c>
      <c r="D10" s="130">
        <v>10031</v>
      </c>
      <c r="E10" s="129">
        <v>4819</v>
      </c>
      <c r="F10" s="129">
        <v>491</v>
      </c>
      <c r="G10" s="129">
        <v>221</v>
      </c>
      <c r="H10" s="209">
        <v>125</v>
      </c>
      <c r="I10" s="210"/>
      <c r="J10" s="132" t="s">
        <v>105</v>
      </c>
      <c r="K10" s="133" t="s">
        <v>46</v>
      </c>
      <c r="L10" s="61"/>
      <c r="M10" s="7"/>
    </row>
    <row r="11" spans="2:13" ht="19.899999999999999" customHeight="1">
      <c r="B11" s="103" t="s">
        <v>22</v>
      </c>
      <c r="C11" s="129">
        <f t="shared" si="0"/>
        <v>12727</v>
      </c>
      <c r="D11" s="134">
        <v>7915</v>
      </c>
      <c r="E11" s="129">
        <v>4152</v>
      </c>
      <c r="F11" s="129">
        <v>321</v>
      </c>
      <c r="G11" s="129">
        <v>186</v>
      </c>
      <c r="H11" s="209">
        <v>153</v>
      </c>
      <c r="I11" s="210"/>
      <c r="J11" s="132" t="s">
        <v>105</v>
      </c>
      <c r="K11" s="133" t="s">
        <v>46</v>
      </c>
      <c r="L11" s="61"/>
      <c r="M11" s="7"/>
    </row>
    <row r="12" spans="2:13" ht="19.899999999999999" customHeight="1">
      <c r="B12" s="105" t="s">
        <v>106</v>
      </c>
      <c r="C12" s="129">
        <f t="shared" si="0"/>
        <v>10519</v>
      </c>
      <c r="D12" s="130">
        <v>6545</v>
      </c>
      <c r="E12" s="129">
        <v>3345</v>
      </c>
      <c r="F12" s="129">
        <v>347</v>
      </c>
      <c r="G12" s="129">
        <v>154</v>
      </c>
      <c r="H12" s="209">
        <v>128</v>
      </c>
      <c r="I12" s="210"/>
      <c r="J12" s="132" t="s">
        <v>105</v>
      </c>
      <c r="K12" s="133" t="s">
        <v>46</v>
      </c>
      <c r="L12" s="61"/>
      <c r="M12" s="7"/>
    </row>
    <row r="13" spans="2:13" ht="19.899999999999999" hidden="1" customHeight="1">
      <c r="B13" s="103"/>
      <c r="C13" s="129"/>
      <c r="D13" s="130"/>
      <c r="E13" s="129"/>
      <c r="F13" s="129"/>
      <c r="G13" s="129"/>
      <c r="H13" s="135"/>
      <c r="I13" s="136"/>
      <c r="J13" s="132"/>
      <c r="K13" s="133"/>
      <c r="L13" s="61"/>
      <c r="M13" s="7"/>
    </row>
    <row r="14" spans="2:13" ht="19.899999999999999" hidden="1" customHeight="1">
      <c r="B14" s="103" t="s">
        <v>24</v>
      </c>
      <c r="C14" s="129">
        <f t="shared" ref="C14:C20" si="1">SUM(D14:K14)</f>
        <v>9907</v>
      </c>
      <c r="D14" s="130">
        <v>6153</v>
      </c>
      <c r="E14" s="129">
        <v>3129</v>
      </c>
      <c r="F14" s="129">
        <v>340</v>
      </c>
      <c r="G14" s="129">
        <v>181</v>
      </c>
      <c r="H14" s="129">
        <v>104</v>
      </c>
      <c r="I14" s="132" t="s">
        <v>105</v>
      </c>
      <c r="J14" s="132" t="s">
        <v>105</v>
      </c>
      <c r="K14" s="133" t="s">
        <v>46</v>
      </c>
      <c r="L14" s="61"/>
      <c r="M14" s="7"/>
    </row>
    <row r="15" spans="2:13" ht="19.899999999999999" hidden="1" customHeight="1">
      <c r="B15" s="103" t="s">
        <v>25</v>
      </c>
      <c r="C15" s="129">
        <f t="shared" si="1"/>
        <v>9086</v>
      </c>
      <c r="D15" s="130">
        <v>5840</v>
      </c>
      <c r="E15" s="129">
        <v>2752</v>
      </c>
      <c r="F15" s="129">
        <v>263</v>
      </c>
      <c r="G15" s="129">
        <v>135</v>
      </c>
      <c r="H15" s="129">
        <v>96</v>
      </c>
      <c r="I15" s="132" t="s">
        <v>105</v>
      </c>
      <c r="J15" s="132" t="s">
        <v>105</v>
      </c>
      <c r="K15" s="133" t="s">
        <v>46</v>
      </c>
      <c r="L15" s="61"/>
      <c r="M15" s="7"/>
    </row>
    <row r="16" spans="2:13" ht="19.899999999999999" hidden="1" customHeight="1">
      <c r="B16" s="103" t="s">
        <v>26</v>
      </c>
      <c r="C16" s="129">
        <f t="shared" si="1"/>
        <v>8765</v>
      </c>
      <c r="D16" s="130">
        <v>5543</v>
      </c>
      <c r="E16" s="129">
        <v>2711</v>
      </c>
      <c r="F16" s="129">
        <v>291</v>
      </c>
      <c r="G16" s="129">
        <v>137</v>
      </c>
      <c r="H16" s="129">
        <v>83</v>
      </c>
      <c r="I16" s="132" t="s">
        <v>105</v>
      </c>
      <c r="J16" s="132" t="s">
        <v>105</v>
      </c>
      <c r="K16" s="133" t="s">
        <v>46</v>
      </c>
      <c r="L16" s="61"/>
      <c r="M16" s="7"/>
    </row>
    <row r="17" spans="2:13" ht="19.899999999999999" hidden="1" customHeight="1">
      <c r="B17" s="106" t="s">
        <v>27</v>
      </c>
      <c r="C17" s="129">
        <f t="shared" si="1"/>
        <v>8113</v>
      </c>
      <c r="D17" s="130">
        <v>5115</v>
      </c>
      <c r="E17" s="129">
        <v>2545</v>
      </c>
      <c r="F17" s="129">
        <v>238</v>
      </c>
      <c r="G17" s="129">
        <v>149</v>
      </c>
      <c r="H17" s="129">
        <v>66</v>
      </c>
      <c r="I17" s="132" t="s">
        <v>105</v>
      </c>
      <c r="J17" s="132" t="s">
        <v>105</v>
      </c>
      <c r="K17" s="133" t="s">
        <v>46</v>
      </c>
      <c r="L17" s="61"/>
      <c r="M17" s="7"/>
    </row>
    <row r="18" spans="2:13" ht="19.899999999999999" customHeight="1">
      <c r="B18" s="106" t="s">
        <v>29</v>
      </c>
      <c r="C18" s="129">
        <f t="shared" si="1"/>
        <v>7786</v>
      </c>
      <c r="D18" s="130">
        <v>4888</v>
      </c>
      <c r="E18" s="137">
        <v>2502</v>
      </c>
      <c r="F18" s="138">
        <v>207</v>
      </c>
      <c r="G18" s="138">
        <v>129</v>
      </c>
      <c r="H18" s="138">
        <v>60</v>
      </c>
      <c r="I18" s="132" t="s">
        <v>105</v>
      </c>
      <c r="J18" s="132" t="s">
        <v>105</v>
      </c>
      <c r="K18" s="133" t="s">
        <v>46</v>
      </c>
      <c r="L18" s="61"/>
      <c r="M18" s="7"/>
    </row>
    <row r="19" spans="2:13" ht="19.899999999999999" customHeight="1">
      <c r="B19" s="106" t="s">
        <v>71</v>
      </c>
      <c r="C19" s="129">
        <f t="shared" si="1"/>
        <v>7167</v>
      </c>
      <c r="D19" s="130">
        <v>4400</v>
      </c>
      <c r="E19" s="137">
        <v>2391</v>
      </c>
      <c r="F19" s="138">
        <v>205</v>
      </c>
      <c r="G19" s="138">
        <v>108</v>
      </c>
      <c r="H19" s="138">
        <v>61</v>
      </c>
      <c r="I19" s="132" t="s">
        <v>105</v>
      </c>
      <c r="J19" s="132" t="s">
        <v>105</v>
      </c>
      <c r="K19" s="139">
        <v>2</v>
      </c>
      <c r="L19" s="61"/>
      <c r="M19" s="7"/>
    </row>
    <row r="20" spans="2:13" ht="19.899999999999999" customHeight="1">
      <c r="B20" s="106" t="s">
        <v>72</v>
      </c>
      <c r="C20" s="129">
        <f t="shared" si="1"/>
        <v>6790</v>
      </c>
      <c r="D20" s="130">
        <v>4148</v>
      </c>
      <c r="E20" s="137">
        <v>2277</v>
      </c>
      <c r="F20" s="138">
        <v>190</v>
      </c>
      <c r="G20" s="138">
        <v>119</v>
      </c>
      <c r="H20" s="138">
        <v>56</v>
      </c>
      <c r="I20" s="132" t="s">
        <v>105</v>
      </c>
      <c r="J20" s="132" t="s">
        <v>105</v>
      </c>
      <c r="K20" s="133" t="s">
        <v>46</v>
      </c>
      <c r="L20" s="61"/>
      <c r="M20" s="7"/>
    </row>
    <row r="21" spans="2:13" ht="19.899999999999999" customHeight="1">
      <c r="B21" s="106" t="s">
        <v>73</v>
      </c>
      <c r="C21" s="129">
        <v>6945</v>
      </c>
      <c r="D21" s="130">
        <v>4149</v>
      </c>
      <c r="E21" s="137">
        <v>2407</v>
      </c>
      <c r="F21" s="138">
        <v>225</v>
      </c>
      <c r="G21" s="138">
        <v>108</v>
      </c>
      <c r="H21" s="138">
        <v>56</v>
      </c>
      <c r="I21" s="132" t="s">
        <v>105</v>
      </c>
      <c r="J21" s="132" t="s">
        <v>105</v>
      </c>
      <c r="K21" s="133" t="s">
        <v>46</v>
      </c>
      <c r="L21" s="61"/>
      <c r="M21" s="7"/>
    </row>
    <row r="22" spans="2:13" ht="19.899999999999999" customHeight="1">
      <c r="B22" s="106" t="s">
        <v>30</v>
      </c>
      <c r="C22" s="129">
        <f t="shared" ref="C22:C27" si="2">SUM(D22:K22)</f>
        <v>6856</v>
      </c>
      <c r="D22" s="140">
        <v>4026</v>
      </c>
      <c r="E22" s="131">
        <v>2478</v>
      </c>
      <c r="F22" s="131">
        <v>207</v>
      </c>
      <c r="G22" s="131">
        <v>95</v>
      </c>
      <c r="H22" s="131">
        <v>50</v>
      </c>
      <c r="I22" s="132" t="s">
        <v>105</v>
      </c>
      <c r="J22" s="132" t="s">
        <v>105</v>
      </c>
      <c r="K22" s="133" t="s">
        <v>46</v>
      </c>
      <c r="L22" s="61"/>
      <c r="M22" s="7"/>
    </row>
    <row r="23" spans="2:13" ht="19.899999999999999" customHeight="1">
      <c r="B23" s="106" t="s">
        <v>31</v>
      </c>
      <c r="C23" s="129">
        <f t="shared" si="2"/>
        <v>7138</v>
      </c>
      <c r="D23" s="140">
        <v>4306</v>
      </c>
      <c r="E23" s="131">
        <v>2503</v>
      </c>
      <c r="F23" s="131">
        <v>195</v>
      </c>
      <c r="G23" s="131">
        <v>98</v>
      </c>
      <c r="H23" s="131">
        <v>36</v>
      </c>
      <c r="I23" s="132" t="s">
        <v>105</v>
      </c>
      <c r="J23" s="132" t="s">
        <v>105</v>
      </c>
      <c r="K23" s="133" t="s">
        <v>46</v>
      </c>
      <c r="L23" s="61"/>
      <c r="M23" s="7"/>
    </row>
    <row r="24" spans="2:13" ht="19.899999999999999" customHeight="1">
      <c r="B24" s="106" t="s">
        <v>32</v>
      </c>
      <c r="C24" s="129">
        <f t="shared" si="2"/>
        <v>6525</v>
      </c>
      <c r="D24" s="141">
        <v>3830</v>
      </c>
      <c r="E24" s="131">
        <v>2345</v>
      </c>
      <c r="F24" s="131">
        <v>179</v>
      </c>
      <c r="G24" s="131">
        <v>116</v>
      </c>
      <c r="H24" s="131">
        <v>54</v>
      </c>
      <c r="I24" s="132" t="s">
        <v>105</v>
      </c>
      <c r="J24" s="132" t="s">
        <v>105</v>
      </c>
      <c r="K24" s="133">
        <v>1</v>
      </c>
      <c r="L24" s="61"/>
      <c r="M24" s="7"/>
    </row>
    <row r="25" spans="2:13" ht="19.899999999999999" customHeight="1">
      <c r="B25" s="108" t="s">
        <v>33</v>
      </c>
      <c r="C25" s="142">
        <f t="shared" si="2"/>
        <v>6315</v>
      </c>
      <c r="D25" s="141">
        <v>3549</v>
      </c>
      <c r="E25" s="131">
        <v>2369</v>
      </c>
      <c r="F25" s="131">
        <v>197</v>
      </c>
      <c r="G25" s="131">
        <v>96</v>
      </c>
      <c r="H25" s="131">
        <v>56</v>
      </c>
      <c r="I25" s="131" t="s">
        <v>107</v>
      </c>
      <c r="J25" s="131" t="s">
        <v>107</v>
      </c>
      <c r="K25" s="133">
        <v>48</v>
      </c>
      <c r="L25" s="61"/>
      <c r="M25" s="7"/>
    </row>
    <row r="26" spans="2:13" ht="19.899999999999999" customHeight="1">
      <c r="B26" s="108" t="s">
        <v>34</v>
      </c>
      <c r="C26" s="142">
        <f t="shared" si="2"/>
        <v>5743</v>
      </c>
      <c r="D26" s="141">
        <v>3350</v>
      </c>
      <c r="E26" s="131">
        <v>2134</v>
      </c>
      <c r="F26" s="131">
        <v>139</v>
      </c>
      <c r="G26" s="131">
        <v>65</v>
      </c>
      <c r="H26" s="131">
        <v>55</v>
      </c>
      <c r="I26" s="131" t="s">
        <v>107</v>
      </c>
      <c r="J26" s="131" t="s">
        <v>107</v>
      </c>
      <c r="K26" s="143" t="s">
        <v>46</v>
      </c>
      <c r="L26" s="61"/>
      <c r="M26" s="7"/>
    </row>
    <row r="27" spans="2:13" ht="19.899999999999999" customHeight="1">
      <c r="B27" s="108" t="s">
        <v>35</v>
      </c>
      <c r="C27" s="142">
        <f t="shared" si="2"/>
        <v>4436</v>
      </c>
      <c r="D27" s="141">
        <v>2540</v>
      </c>
      <c r="E27" s="131">
        <v>1657</v>
      </c>
      <c r="F27" s="131">
        <v>145</v>
      </c>
      <c r="G27" s="131">
        <v>64</v>
      </c>
      <c r="H27" s="131">
        <v>29</v>
      </c>
      <c r="I27" s="131" t="s">
        <v>107</v>
      </c>
      <c r="J27" s="131" t="s">
        <v>107</v>
      </c>
      <c r="K27" s="143">
        <v>1</v>
      </c>
      <c r="L27" s="61"/>
      <c r="M27" s="7"/>
    </row>
    <row r="28" spans="2:13" ht="19.899999999999999" customHeight="1">
      <c r="B28" s="108" t="s">
        <v>36</v>
      </c>
      <c r="C28" s="142">
        <f t="shared" ref="C28:C34" si="3">SUM(D28:K28)</f>
        <v>5097</v>
      </c>
      <c r="D28" s="141">
        <v>2840</v>
      </c>
      <c r="E28" s="131">
        <v>2007</v>
      </c>
      <c r="F28" s="131">
        <v>135</v>
      </c>
      <c r="G28" s="131">
        <v>72</v>
      </c>
      <c r="H28" s="131">
        <v>43</v>
      </c>
      <c r="I28" s="131" t="s">
        <v>107</v>
      </c>
      <c r="J28" s="131" t="s">
        <v>107</v>
      </c>
      <c r="K28" s="143" t="s">
        <v>19</v>
      </c>
      <c r="L28" s="61"/>
      <c r="M28" s="7"/>
    </row>
    <row r="29" spans="2:13" ht="19.899999999999999" customHeight="1">
      <c r="B29" s="108" t="s">
        <v>37</v>
      </c>
      <c r="C29" s="142">
        <f t="shared" si="3"/>
        <v>4616</v>
      </c>
      <c r="D29" s="144">
        <v>2554</v>
      </c>
      <c r="E29" s="145">
        <v>1830</v>
      </c>
      <c r="F29" s="145">
        <v>118</v>
      </c>
      <c r="G29" s="145">
        <v>63</v>
      </c>
      <c r="H29" s="145">
        <v>51</v>
      </c>
      <c r="I29" s="131" t="s">
        <v>107</v>
      </c>
      <c r="J29" s="131" t="s">
        <v>107</v>
      </c>
      <c r="K29" s="146" t="s">
        <v>19</v>
      </c>
      <c r="L29" s="61"/>
      <c r="M29" s="7"/>
    </row>
    <row r="30" spans="2:13" ht="19.899999999999999" customHeight="1">
      <c r="B30" s="108" t="s">
        <v>38</v>
      </c>
      <c r="C30" s="142">
        <f t="shared" si="3"/>
        <v>4362</v>
      </c>
      <c r="D30" s="144">
        <v>2434</v>
      </c>
      <c r="E30" s="145">
        <v>1718</v>
      </c>
      <c r="F30" s="145">
        <v>104</v>
      </c>
      <c r="G30" s="145">
        <v>58</v>
      </c>
      <c r="H30" s="145">
        <v>48</v>
      </c>
      <c r="I30" s="131" t="s">
        <v>107</v>
      </c>
      <c r="J30" s="131" t="s">
        <v>107</v>
      </c>
      <c r="K30" s="146" t="s">
        <v>19</v>
      </c>
      <c r="L30" s="61"/>
      <c r="M30" s="7"/>
    </row>
    <row r="31" spans="2:13" ht="19.899999999999999" customHeight="1">
      <c r="B31" s="108" t="s">
        <v>39</v>
      </c>
      <c r="C31" s="142">
        <f t="shared" si="3"/>
        <v>3902</v>
      </c>
      <c r="D31" s="144">
        <v>2153</v>
      </c>
      <c r="E31" s="145">
        <v>1541</v>
      </c>
      <c r="F31" s="145">
        <v>88</v>
      </c>
      <c r="G31" s="145">
        <v>79</v>
      </c>
      <c r="H31" s="145">
        <v>41</v>
      </c>
      <c r="I31" s="131" t="s">
        <v>107</v>
      </c>
      <c r="J31" s="131" t="s">
        <v>107</v>
      </c>
      <c r="K31" s="146" t="s">
        <v>19</v>
      </c>
      <c r="L31" s="61"/>
      <c r="M31" s="7"/>
    </row>
    <row r="32" spans="2:13" ht="19.899999999999999" customHeight="1">
      <c r="B32" s="108" t="s">
        <v>40</v>
      </c>
      <c r="C32" s="142">
        <f t="shared" si="3"/>
        <v>3655</v>
      </c>
      <c r="D32" s="144">
        <v>2012</v>
      </c>
      <c r="E32" s="145">
        <v>1456</v>
      </c>
      <c r="F32" s="145">
        <v>90</v>
      </c>
      <c r="G32" s="145">
        <v>54</v>
      </c>
      <c r="H32" s="145">
        <v>43</v>
      </c>
      <c r="I32" s="147" t="s">
        <v>105</v>
      </c>
      <c r="J32" s="147" t="s">
        <v>105</v>
      </c>
      <c r="K32" s="146">
        <v>0</v>
      </c>
      <c r="L32" s="61"/>
      <c r="M32" s="7"/>
    </row>
    <row r="33" spans="2:13" ht="19.899999999999999" customHeight="1">
      <c r="B33" s="108" t="s">
        <v>41</v>
      </c>
      <c r="C33" s="142">
        <f>SUM(D33:K33)</f>
        <v>3442</v>
      </c>
      <c r="D33" s="144">
        <v>1872</v>
      </c>
      <c r="E33" s="145">
        <v>1386</v>
      </c>
      <c r="F33" s="145">
        <v>80</v>
      </c>
      <c r="G33" s="145">
        <v>64</v>
      </c>
      <c r="H33" s="145">
        <v>40</v>
      </c>
      <c r="I33" s="147" t="s">
        <v>105</v>
      </c>
      <c r="J33" s="147" t="s">
        <v>105</v>
      </c>
      <c r="K33" s="146">
        <v>0</v>
      </c>
      <c r="L33" s="61"/>
      <c r="M33" s="7"/>
    </row>
    <row r="34" spans="2:13" ht="19.899999999999999" customHeight="1">
      <c r="B34" s="108" t="s">
        <v>42</v>
      </c>
      <c r="C34" s="142">
        <f t="shared" si="3"/>
        <v>3052</v>
      </c>
      <c r="D34" s="144">
        <v>1647</v>
      </c>
      <c r="E34" s="145">
        <v>1245</v>
      </c>
      <c r="F34" s="145">
        <v>64</v>
      </c>
      <c r="G34" s="145">
        <v>52</v>
      </c>
      <c r="H34" s="145">
        <v>44</v>
      </c>
      <c r="I34" s="147" t="s">
        <v>105</v>
      </c>
      <c r="J34" s="147" t="s">
        <v>105</v>
      </c>
      <c r="K34" s="146">
        <v>0</v>
      </c>
      <c r="L34" s="61"/>
      <c r="M34" s="7"/>
    </row>
    <row r="35" spans="2:13" ht="19.899999999999999" customHeight="1">
      <c r="B35" s="108" t="s">
        <v>43</v>
      </c>
      <c r="C35" s="142">
        <v>3020</v>
      </c>
      <c r="D35" s="144">
        <v>1578</v>
      </c>
      <c r="E35" s="145">
        <v>1248</v>
      </c>
      <c r="F35" s="145">
        <v>83</v>
      </c>
      <c r="G35" s="145">
        <v>58</v>
      </c>
      <c r="H35" s="145">
        <v>53</v>
      </c>
      <c r="I35" s="147" t="s">
        <v>107</v>
      </c>
      <c r="J35" s="147" t="s">
        <v>107</v>
      </c>
      <c r="K35" s="146">
        <v>0</v>
      </c>
      <c r="L35" s="61"/>
      <c r="M35" s="7"/>
    </row>
    <row r="36" spans="2:13" ht="19.899999999999999" customHeight="1">
      <c r="B36" s="108" t="s">
        <v>44</v>
      </c>
      <c r="C36" s="142">
        <v>2807</v>
      </c>
      <c r="D36" s="144">
        <v>1516</v>
      </c>
      <c r="E36" s="145">
        <v>1119</v>
      </c>
      <c r="F36" s="145">
        <v>67</v>
      </c>
      <c r="G36" s="145">
        <v>67</v>
      </c>
      <c r="H36" s="145">
        <v>38</v>
      </c>
      <c r="I36" s="147" t="s">
        <v>105</v>
      </c>
      <c r="J36" s="147" t="s">
        <v>105</v>
      </c>
      <c r="K36" s="146">
        <v>0</v>
      </c>
      <c r="L36" s="61"/>
      <c r="M36" s="7"/>
    </row>
    <row r="37" spans="2:13" ht="19.5" customHeight="1">
      <c r="B37" s="108" t="s">
        <v>45</v>
      </c>
      <c r="C37" s="142">
        <v>2720</v>
      </c>
      <c r="D37" s="144">
        <v>1476</v>
      </c>
      <c r="E37" s="145">
        <v>1098</v>
      </c>
      <c r="F37" s="145">
        <v>58</v>
      </c>
      <c r="G37" s="145">
        <v>47</v>
      </c>
      <c r="H37" s="145">
        <v>41</v>
      </c>
      <c r="I37" s="147" t="s">
        <v>107</v>
      </c>
      <c r="J37" s="147" t="s">
        <v>107</v>
      </c>
      <c r="K37" s="146">
        <v>0</v>
      </c>
      <c r="L37" s="61"/>
      <c r="M37" s="7"/>
    </row>
    <row r="38" spans="2:13" ht="19.5" customHeight="1">
      <c r="B38" s="108" t="s">
        <v>47</v>
      </c>
      <c r="C38" s="142">
        <f>SUM(D38:K38)</f>
        <v>2563</v>
      </c>
      <c r="D38" s="144">
        <v>1441</v>
      </c>
      <c r="E38" s="145">
        <v>979</v>
      </c>
      <c r="F38" s="145">
        <v>65</v>
      </c>
      <c r="G38" s="145">
        <v>46</v>
      </c>
      <c r="H38" s="145">
        <v>31</v>
      </c>
      <c r="I38" s="147" t="s">
        <v>107</v>
      </c>
      <c r="J38" s="147" t="s">
        <v>107</v>
      </c>
      <c r="K38" s="146">
        <v>1</v>
      </c>
      <c r="L38" s="61"/>
      <c r="M38" s="7"/>
    </row>
    <row r="39" spans="2:13" ht="19.5" customHeight="1">
      <c r="B39" s="108" t="s">
        <v>48</v>
      </c>
      <c r="C39" s="142">
        <f>SUM(D39:K39)</f>
        <v>2267</v>
      </c>
      <c r="D39" s="148">
        <v>1206</v>
      </c>
      <c r="E39" s="145">
        <v>904</v>
      </c>
      <c r="F39" s="145">
        <v>52</v>
      </c>
      <c r="G39" s="145">
        <v>59</v>
      </c>
      <c r="H39" s="145">
        <v>46</v>
      </c>
      <c r="I39" s="149" t="s">
        <v>105</v>
      </c>
      <c r="J39" s="150" t="s">
        <v>105</v>
      </c>
      <c r="K39" s="146" t="s">
        <v>46</v>
      </c>
      <c r="L39" s="61"/>
      <c r="M39" s="7"/>
    </row>
    <row r="40" spans="2:13" ht="19.5" customHeight="1">
      <c r="B40" s="108" t="s">
        <v>50</v>
      </c>
      <c r="C40" s="142">
        <f>SUM(D40:K40)</f>
        <v>2294</v>
      </c>
      <c r="D40" s="148">
        <v>1228</v>
      </c>
      <c r="E40" s="145">
        <v>932</v>
      </c>
      <c r="F40" s="145">
        <v>40</v>
      </c>
      <c r="G40" s="145">
        <v>48</v>
      </c>
      <c r="H40" s="145">
        <v>46</v>
      </c>
      <c r="I40" s="151" t="s">
        <v>107</v>
      </c>
      <c r="J40" s="152" t="s">
        <v>107</v>
      </c>
      <c r="K40" s="146" t="s">
        <v>19</v>
      </c>
      <c r="L40" s="61"/>
      <c r="M40" s="7"/>
    </row>
    <row r="41" spans="2:13" ht="19.5" customHeight="1">
      <c r="B41" s="108" t="s">
        <v>51</v>
      </c>
      <c r="C41" s="142">
        <f>SUM(D41:K41)</f>
        <v>2156</v>
      </c>
      <c r="D41" s="148">
        <v>1164</v>
      </c>
      <c r="E41" s="145">
        <v>846</v>
      </c>
      <c r="F41" s="145">
        <v>58</v>
      </c>
      <c r="G41" s="145">
        <v>44</v>
      </c>
      <c r="H41" s="145">
        <v>44</v>
      </c>
      <c r="I41" s="151" t="s">
        <v>105</v>
      </c>
      <c r="J41" s="152" t="s">
        <v>105</v>
      </c>
      <c r="K41" s="146">
        <v>0</v>
      </c>
      <c r="L41" s="61"/>
      <c r="M41" s="7"/>
    </row>
    <row r="42" spans="2:13" ht="19.5" customHeight="1">
      <c r="B42" s="108" t="s">
        <v>108</v>
      </c>
      <c r="C42" s="142">
        <f>SUM(D42:K42)</f>
        <v>2114</v>
      </c>
      <c r="D42" s="148">
        <v>1176</v>
      </c>
      <c r="E42" s="145">
        <v>813</v>
      </c>
      <c r="F42" s="145">
        <v>49</v>
      </c>
      <c r="G42" s="145">
        <v>44</v>
      </c>
      <c r="H42" s="145">
        <v>32</v>
      </c>
      <c r="I42" s="151" t="s">
        <v>109</v>
      </c>
      <c r="J42" s="152" t="s">
        <v>109</v>
      </c>
      <c r="K42" s="146">
        <v>0</v>
      </c>
      <c r="L42" s="61"/>
      <c r="M42" s="7"/>
    </row>
    <row r="43" spans="2:13" ht="19.899999999999999" customHeight="1">
      <c r="B43" s="109"/>
      <c r="C43" s="129"/>
      <c r="D43" s="148"/>
      <c r="E43" s="211" t="s">
        <v>110</v>
      </c>
      <c r="F43" s="212"/>
      <c r="G43" s="212"/>
      <c r="H43" s="212"/>
      <c r="I43" s="213"/>
      <c r="J43" s="150"/>
      <c r="K43" s="146"/>
      <c r="L43" s="61"/>
      <c r="M43" s="7"/>
    </row>
    <row r="44" spans="2:13" ht="19.899999999999999" customHeight="1">
      <c r="B44" s="106" t="s">
        <v>104</v>
      </c>
      <c r="C44" s="153">
        <v>100</v>
      </c>
      <c r="D44" s="154" t="s">
        <v>15</v>
      </c>
      <c r="E44" s="155" t="s">
        <v>15</v>
      </c>
      <c r="F44" s="155" t="s">
        <v>15</v>
      </c>
      <c r="G44" s="155" t="s">
        <v>15</v>
      </c>
      <c r="H44" s="207" t="s">
        <v>14</v>
      </c>
      <c r="I44" s="208"/>
      <c r="J44" s="156" t="s">
        <v>15</v>
      </c>
      <c r="K44" s="157" t="s">
        <v>15</v>
      </c>
      <c r="L44" s="61"/>
      <c r="M44" s="7"/>
    </row>
    <row r="45" spans="2:13" ht="19.899999999999999" customHeight="1">
      <c r="B45" s="106" t="s">
        <v>17</v>
      </c>
      <c r="C45" s="153">
        <v>100</v>
      </c>
      <c r="D45" s="154">
        <f t="shared" ref="D45:D50" si="4">D7/C7*100</f>
        <v>63.390107239600724</v>
      </c>
      <c r="E45" s="158">
        <f t="shared" ref="E45:E50" si="5">E7/C7*100</f>
        <v>31.322126980592973</v>
      </c>
      <c r="F45" s="158">
        <f t="shared" ref="F45:F50" si="6">F7/C7*100</f>
        <v>2.8015881850903557</v>
      </c>
      <c r="G45" s="158">
        <f t="shared" ref="G45:G50" si="7">G7/C7*100</f>
        <v>1.2653530743255779</v>
      </c>
      <c r="H45" s="207">
        <f t="shared" ref="H45:H50" si="8">H7/C7*100</f>
        <v>0.82748896062933686</v>
      </c>
      <c r="I45" s="208"/>
      <c r="J45" s="158">
        <f>J7/C7*100</f>
        <v>0.39333555976103007</v>
      </c>
      <c r="K45" s="157" t="s">
        <v>46</v>
      </c>
      <c r="L45" s="61"/>
      <c r="M45" s="7"/>
    </row>
    <row r="46" spans="2:13" ht="19.899999999999999" customHeight="1">
      <c r="B46" s="103" t="s">
        <v>18</v>
      </c>
      <c r="C46" s="153">
        <v>100</v>
      </c>
      <c r="D46" s="154">
        <f t="shared" si="4"/>
        <v>61.355751267680816</v>
      </c>
      <c r="E46" s="158">
        <f t="shared" si="5"/>
        <v>34.182901877057205</v>
      </c>
      <c r="F46" s="158">
        <f t="shared" si="6"/>
        <v>2.4997775998576639</v>
      </c>
      <c r="G46" s="158">
        <f t="shared" si="7"/>
        <v>1.0719686860599591</v>
      </c>
      <c r="H46" s="207">
        <f t="shared" si="8"/>
        <v>0.57824037007383688</v>
      </c>
      <c r="I46" s="208"/>
      <c r="J46" s="158">
        <f>J8/C8*100</f>
        <v>0.31136019927052755</v>
      </c>
      <c r="K46" s="157" t="s">
        <v>46</v>
      </c>
      <c r="L46" s="61"/>
      <c r="M46" s="7"/>
    </row>
    <row r="47" spans="2:13" ht="19.899999999999999" customHeight="1">
      <c r="B47" s="103" t="s">
        <v>20</v>
      </c>
      <c r="C47" s="153">
        <v>100</v>
      </c>
      <c r="D47" s="154">
        <f t="shared" si="4"/>
        <v>64.81077757281011</v>
      </c>
      <c r="E47" s="158">
        <f t="shared" si="5"/>
        <v>32.371848622058245</v>
      </c>
      <c r="F47" s="158">
        <f t="shared" si="6"/>
        <v>1.3639666834367488</v>
      </c>
      <c r="G47" s="158">
        <f t="shared" si="7"/>
        <v>0.74906367041198507</v>
      </c>
      <c r="H47" s="207">
        <f t="shared" si="8"/>
        <v>0.46956230085527423</v>
      </c>
      <c r="I47" s="208"/>
      <c r="J47" s="158">
        <f>J9/C9*100</f>
        <v>0.23478115042763711</v>
      </c>
      <c r="K47" s="157" t="s">
        <v>46</v>
      </c>
      <c r="L47" s="61"/>
      <c r="M47" s="7"/>
    </row>
    <row r="48" spans="2:13" ht="19.899999999999999" customHeight="1">
      <c r="B48" s="103" t="s">
        <v>21</v>
      </c>
      <c r="C48" s="153">
        <v>100</v>
      </c>
      <c r="D48" s="154">
        <f t="shared" si="4"/>
        <v>63.944667559125392</v>
      </c>
      <c r="E48" s="158">
        <f t="shared" si="5"/>
        <v>30.719704213680117</v>
      </c>
      <c r="F48" s="158">
        <f t="shared" si="6"/>
        <v>3.1299802384139737</v>
      </c>
      <c r="G48" s="158">
        <f t="shared" si="7"/>
        <v>1.4088098425447824</v>
      </c>
      <c r="H48" s="207">
        <f t="shared" si="8"/>
        <v>0.79683814623573657</v>
      </c>
      <c r="I48" s="208"/>
      <c r="J48" s="132" t="s">
        <v>105</v>
      </c>
      <c r="K48" s="157" t="s">
        <v>46</v>
      </c>
      <c r="L48" s="61"/>
      <c r="M48" s="7"/>
    </row>
    <row r="49" spans="2:13" ht="19.899999999999999" customHeight="1">
      <c r="B49" s="103" t="s">
        <v>22</v>
      </c>
      <c r="C49" s="153">
        <v>100</v>
      </c>
      <c r="D49" s="154">
        <f t="shared" si="4"/>
        <v>62.190618370393643</v>
      </c>
      <c r="E49" s="158">
        <f t="shared" si="5"/>
        <v>32.62355621906184</v>
      </c>
      <c r="F49" s="158">
        <f t="shared" si="6"/>
        <v>2.5221969042193764</v>
      </c>
      <c r="G49" s="158">
        <f t="shared" si="7"/>
        <v>1.4614598884261805</v>
      </c>
      <c r="H49" s="207">
        <f t="shared" si="8"/>
        <v>1.202168617898955</v>
      </c>
      <c r="I49" s="208"/>
      <c r="J49" s="132" t="s">
        <v>105</v>
      </c>
      <c r="K49" s="157" t="s">
        <v>46</v>
      </c>
      <c r="L49" s="61"/>
      <c r="M49" s="7"/>
    </row>
    <row r="50" spans="2:13" ht="19.899999999999999" customHeight="1">
      <c r="B50" s="105" t="s">
        <v>23</v>
      </c>
      <c r="C50" s="153">
        <v>100</v>
      </c>
      <c r="D50" s="154">
        <f t="shared" si="4"/>
        <v>62.220743416674587</v>
      </c>
      <c r="E50" s="158">
        <f t="shared" si="5"/>
        <v>31.799600722502142</v>
      </c>
      <c r="F50" s="158">
        <f t="shared" si="6"/>
        <v>3.2987926608993252</v>
      </c>
      <c r="G50" s="158">
        <f t="shared" si="7"/>
        <v>1.464017492157049</v>
      </c>
      <c r="H50" s="207">
        <f t="shared" si="8"/>
        <v>1.2168457077668979</v>
      </c>
      <c r="I50" s="208"/>
      <c r="J50" s="132" t="s">
        <v>105</v>
      </c>
      <c r="K50" s="157" t="s">
        <v>46</v>
      </c>
      <c r="L50" s="61"/>
      <c r="M50" s="7"/>
    </row>
    <row r="51" spans="2:13" ht="19.899999999999999" hidden="1" customHeight="1">
      <c r="B51" s="103"/>
      <c r="C51" s="129"/>
      <c r="D51" s="154"/>
      <c r="E51" s="158"/>
      <c r="F51" s="158"/>
      <c r="G51" s="158"/>
      <c r="H51" s="159"/>
      <c r="I51" s="160"/>
      <c r="J51" s="158"/>
      <c r="K51" s="157"/>
      <c r="L51" s="61"/>
      <c r="M51" s="7"/>
    </row>
    <row r="52" spans="2:13" ht="19.899999999999999" hidden="1" customHeight="1">
      <c r="B52" s="103" t="s">
        <v>24</v>
      </c>
      <c r="C52" s="153">
        <v>100</v>
      </c>
      <c r="D52" s="154">
        <f t="shared" ref="D52:D66" si="9">D14/C14*100</f>
        <v>62.107600686383371</v>
      </c>
      <c r="E52" s="158">
        <f t="shared" ref="E52:E66" si="10">E14/C14*100</f>
        <v>31.583728676693244</v>
      </c>
      <c r="F52" s="158">
        <f t="shared" ref="F52:F66" si="11">F14/C14*100</f>
        <v>3.4319168264863227</v>
      </c>
      <c r="G52" s="158">
        <f t="shared" ref="G52:G66" si="12">G14/C14*100</f>
        <v>1.826991016453013</v>
      </c>
      <c r="H52" s="156">
        <f t="shared" ref="H52:H66" si="13">H14/C14*100</f>
        <v>1.0497627939840517</v>
      </c>
      <c r="I52" s="132" t="s">
        <v>105</v>
      </c>
      <c r="J52" s="132" t="s">
        <v>105</v>
      </c>
      <c r="K52" s="157" t="s">
        <v>46</v>
      </c>
      <c r="L52" s="61"/>
      <c r="M52" s="7"/>
    </row>
    <row r="53" spans="2:13" ht="19.899999999999999" hidden="1" customHeight="1">
      <c r="B53" s="103" t="s">
        <v>25</v>
      </c>
      <c r="C53" s="153">
        <v>100</v>
      </c>
      <c r="D53" s="154">
        <f t="shared" si="9"/>
        <v>64.274708342504951</v>
      </c>
      <c r="E53" s="158">
        <f t="shared" si="10"/>
        <v>30.288355712084524</v>
      </c>
      <c r="F53" s="158">
        <f t="shared" si="11"/>
        <v>2.8945630640545894</v>
      </c>
      <c r="G53" s="158">
        <f t="shared" si="12"/>
        <v>1.4858023332599604</v>
      </c>
      <c r="H53" s="156">
        <f t="shared" si="13"/>
        <v>1.0565705480959717</v>
      </c>
      <c r="I53" s="132" t="s">
        <v>105</v>
      </c>
      <c r="J53" s="132" t="s">
        <v>105</v>
      </c>
      <c r="K53" s="157" t="s">
        <v>46</v>
      </c>
      <c r="L53" s="61"/>
      <c r="M53" s="7"/>
    </row>
    <row r="54" spans="2:13" ht="19.899999999999999" hidden="1" customHeight="1">
      <c r="B54" s="103" t="s">
        <v>26</v>
      </c>
      <c r="C54" s="153">
        <v>100</v>
      </c>
      <c r="D54" s="154">
        <f t="shared" si="9"/>
        <v>63.240159726183684</v>
      </c>
      <c r="E54" s="158">
        <f t="shared" si="10"/>
        <v>30.929834569309754</v>
      </c>
      <c r="F54" s="158">
        <f t="shared" si="11"/>
        <v>3.3200228180262408</v>
      </c>
      <c r="G54" s="158">
        <f t="shared" si="12"/>
        <v>1.5630347974900169</v>
      </c>
      <c r="H54" s="156">
        <f t="shared" si="13"/>
        <v>0.94694808899030236</v>
      </c>
      <c r="I54" s="132" t="s">
        <v>105</v>
      </c>
      <c r="J54" s="132" t="s">
        <v>105</v>
      </c>
      <c r="K54" s="157" t="s">
        <v>46</v>
      </c>
      <c r="L54" s="61"/>
      <c r="M54" s="7"/>
    </row>
    <row r="55" spans="2:13" ht="19.899999999999999" hidden="1" customHeight="1">
      <c r="B55" s="106" t="s">
        <v>27</v>
      </c>
      <c r="C55" s="153">
        <v>100</v>
      </c>
      <c r="D55" s="154">
        <f t="shared" si="9"/>
        <v>63.046961666461229</v>
      </c>
      <c r="E55" s="158">
        <f t="shared" si="10"/>
        <v>31.369407124368298</v>
      </c>
      <c r="F55" s="158">
        <f t="shared" si="11"/>
        <v>2.9335634167385676</v>
      </c>
      <c r="G55" s="158">
        <f t="shared" si="12"/>
        <v>1.8365586096388511</v>
      </c>
      <c r="H55" s="156">
        <f t="shared" si="13"/>
        <v>0.81350918279304818</v>
      </c>
      <c r="I55" s="132" t="s">
        <v>105</v>
      </c>
      <c r="J55" s="132" t="s">
        <v>105</v>
      </c>
      <c r="K55" s="157" t="s">
        <v>46</v>
      </c>
      <c r="L55" s="61"/>
      <c r="M55" s="7"/>
    </row>
    <row r="56" spans="2:13" ht="19.899999999999999" customHeight="1">
      <c r="B56" s="106" t="s">
        <v>111</v>
      </c>
      <c r="C56" s="153">
        <v>100</v>
      </c>
      <c r="D56" s="154">
        <f t="shared" si="9"/>
        <v>62.779347546879016</v>
      </c>
      <c r="E56" s="158">
        <f t="shared" si="10"/>
        <v>32.134600565116877</v>
      </c>
      <c r="F56" s="158">
        <f t="shared" si="11"/>
        <v>2.6586180323657849</v>
      </c>
      <c r="G56" s="158">
        <f t="shared" si="12"/>
        <v>1.6568199332134599</v>
      </c>
      <c r="H56" s="156">
        <f t="shared" si="13"/>
        <v>0.77061392242486515</v>
      </c>
      <c r="I56" s="132" t="s">
        <v>105</v>
      </c>
      <c r="J56" s="132" t="s">
        <v>105</v>
      </c>
      <c r="K56" s="157" t="s">
        <v>46</v>
      </c>
      <c r="L56" s="61"/>
      <c r="M56" s="7"/>
    </row>
    <row r="57" spans="2:13" ht="19.899999999999999" customHeight="1">
      <c r="B57" s="106" t="s">
        <v>71</v>
      </c>
      <c r="C57" s="153">
        <v>100</v>
      </c>
      <c r="D57" s="154">
        <f t="shared" si="9"/>
        <v>61.392493372401283</v>
      </c>
      <c r="E57" s="158">
        <f t="shared" si="10"/>
        <v>33.361239012138974</v>
      </c>
      <c r="F57" s="158">
        <f t="shared" si="11"/>
        <v>2.860332077577787</v>
      </c>
      <c r="G57" s="158">
        <f t="shared" si="12"/>
        <v>1.5069066555043951</v>
      </c>
      <c r="H57" s="156">
        <f t="shared" si="13"/>
        <v>0.85112320357192683</v>
      </c>
      <c r="I57" s="132" t="s">
        <v>105</v>
      </c>
      <c r="J57" s="132" t="s">
        <v>105</v>
      </c>
      <c r="K57" s="157">
        <f>K19/C19*100</f>
        <v>2.7905678805636949E-2</v>
      </c>
      <c r="L57" s="61"/>
      <c r="M57" s="7"/>
    </row>
    <row r="58" spans="2:13" ht="19.899999999999999" customHeight="1">
      <c r="B58" s="106" t="s">
        <v>72</v>
      </c>
      <c r="C58" s="153">
        <v>100</v>
      </c>
      <c r="D58" s="154">
        <f t="shared" si="9"/>
        <v>61.089837997054495</v>
      </c>
      <c r="E58" s="158">
        <f t="shared" si="10"/>
        <v>33.534609720176725</v>
      </c>
      <c r="F58" s="158">
        <f t="shared" si="11"/>
        <v>2.7982326951399119</v>
      </c>
      <c r="G58" s="158">
        <f t="shared" si="12"/>
        <v>1.7525773195876289</v>
      </c>
      <c r="H58" s="156">
        <f t="shared" si="13"/>
        <v>0.82474226804123718</v>
      </c>
      <c r="I58" s="132" t="s">
        <v>105</v>
      </c>
      <c r="J58" s="132" t="s">
        <v>105</v>
      </c>
      <c r="K58" s="157" t="s">
        <v>46</v>
      </c>
      <c r="L58" s="61"/>
      <c r="M58" s="7"/>
    </row>
    <row r="59" spans="2:13" ht="19.899999999999999" customHeight="1">
      <c r="B59" s="106" t="s">
        <v>73</v>
      </c>
      <c r="C59" s="153">
        <v>100</v>
      </c>
      <c r="D59" s="154">
        <f t="shared" si="9"/>
        <v>59.740820734341249</v>
      </c>
      <c r="E59" s="158">
        <f t="shared" si="10"/>
        <v>34.658027357811378</v>
      </c>
      <c r="F59" s="158">
        <f t="shared" si="11"/>
        <v>3.2397408207343417</v>
      </c>
      <c r="G59" s="158">
        <f t="shared" si="12"/>
        <v>1.5550755939524838</v>
      </c>
      <c r="H59" s="156">
        <f t="shared" si="13"/>
        <v>0.8063354931605472</v>
      </c>
      <c r="I59" s="132" t="s">
        <v>105</v>
      </c>
      <c r="J59" s="132" t="s">
        <v>105</v>
      </c>
      <c r="K59" s="157" t="s">
        <v>46</v>
      </c>
      <c r="L59" s="61"/>
      <c r="M59" s="7"/>
    </row>
    <row r="60" spans="2:13" ht="19.899999999999999" customHeight="1">
      <c r="B60" s="106" t="s">
        <v>30</v>
      </c>
      <c r="C60" s="153">
        <v>100</v>
      </c>
      <c r="D60" s="154">
        <f t="shared" si="9"/>
        <v>58.722287047841306</v>
      </c>
      <c r="E60" s="158">
        <f t="shared" si="10"/>
        <v>36.143523920653443</v>
      </c>
      <c r="F60" s="158">
        <f t="shared" si="11"/>
        <v>3.0192532088681445</v>
      </c>
      <c r="G60" s="158">
        <f t="shared" si="12"/>
        <v>1.3856476079346558</v>
      </c>
      <c r="H60" s="156">
        <f t="shared" si="13"/>
        <v>0.72928821470245042</v>
      </c>
      <c r="I60" s="132" t="s">
        <v>105</v>
      </c>
      <c r="J60" s="132" t="s">
        <v>105</v>
      </c>
      <c r="K60" s="157" t="s">
        <v>46</v>
      </c>
      <c r="L60" s="61"/>
      <c r="M60" s="7"/>
    </row>
    <row r="61" spans="2:13" ht="19.899999999999999" customHeight="1">
      <c r="B61" s="109" t="s">
        <v>31</v>
      </c>
      <c r="C61" s="153">
        <v>100</v>
      </c>
      <c r="D61" s="154">
        <f t="shared" si="9"/>
        <v>60.325021014289717</v>
      </c>
      <c r="E61" s="158">
        <f t="shared" si="10"/>
        <v>35.065844774446624</v>
      </c>
      <c r="F61" s="158">
        <f t="shared" si="11"/>
        <v>2.7318576632109832</v>
      </c>
      <c r="G61" s="158">
        <f t="shared" si="12"/>
        <v>1.3729335948444943</v>
      </c>
      <c r="H61" s="156">
        <f t="shared" si="13"/>
        <v>0.50434295320818157</v>
      </c>
      <c r="I61" s="132" t="s">
        <v>105</v>
      </c>
      <c r="J61" s="132" t="s">
        <v>105</v>
      </c>
      <c r="K61" s="161" t="s">
        <v>46</v>
      </c>
      <c r="L61" s="61"/>
      <c r="M61" s="7"/>
    </row>
    <row r="62" spans="2:13" ht="19.899999999999999" customHeight="1">
      <c r="B62" s="109" t="s">
        <v>32</v>
      </c>
      <c r="C62" s="162">
        <v>100</v>
      </c>
      <c r="D62" s="154">
        <f t="shared" si="9"/>
        <v>58.697318007662837</v>
      </c>
      <c r="E62" s="158">
        <f t="shared" si="10"/>
        <v>35.938697318007662</v>
      </c>
      <c r="F62" s="158">
        <f t="shared" si="11"/>
        <v>2.7432950191570882</v>
      </c>
      <c r="G62" s="158">
        <f t="shared" si="12"/>
        <v>1.7777777777777777</v>
      </c>
      <c r="H62" s="156">
        <f t="shared" si="13"/>
        <v>0.82758620689655171</v>
      </c>
      <c r="I62" s="132" t="s">
        <v>105</v>
      </c>
      <c r="J62" s="132" t="s">
        <v>105</v>
      </c>
      <c r="K62" s="157">
        <f t="shared" ref="K62:K71" si="14">IF(K24=0,"－",K24/C24*100)</f>
        <v>1.532567049808429E-2</v>
      </c>
      <c r="L62" s="61"/>
      <c r="M62" s="7"/>
    </row>
    <row r="63" spans="2:13" ht="19.899999999999999" customHeight="1">
      <c r="B63" s="109" t="s">
        <v>33</v>
      </c>
      <c r="C63" s="162">
        <v>100</v>
      </c>
      <c r="D63" s="154">
        <f t="shared" si="9"/>
        <v>56.199524940617572</v>
      </c>
      <c r="E63" s="158">
        <f t="shared" si="10"/>
        <v>37.513855898654</v>
      </c>
      <c r="F63" s="158">
        <f t="shared" si="11"/>
        <v>3.1195566112430724</v>
      </c>
      <c r="G63" s="158">
        <f t="shared" si="12"/>
        <v>1.5201900237529691</v>
      </c>
      <c r="H63" s="156">
        <f t="shared" si="13"/>
        <v>0.88677751385589865</v>
      </c>
      <c r="I63" s="132" t="s">
        <v>105</v>
      </c>
      <c r="J63" s="132" t="s">
        <v>105</v>
      </c>
      <c r="K63" s="157">
        <f t="shared" si="14"/>
        <v>0.76009501187648454</v>
      </c>
      <c r="L63" s="61"/>
      <c r="M63" s="7"/>
    </row>
    <row r="64" spans="2:13" ht="19.899999999999999" customHeight="1">
      <c r="B64" s="109" t="s">
        <v>34</v>
      </c>
      <c r="C64" s="162">
        <v>100</v>
      </c>
      <c r="D64" s="154">
        <f t="shared" si="9"/>
        <v>58.331882291485279</v>
      </c>
      <c r="E64" s="158">
        <f t="shared" si="10"/>
        <v>37.158279644784962</v>
      </c>
      <c r="F64" s="158">
        <f t="shared" si="11"/>
        <v>2.4203378025422251</v>
      </c>
      <c r="G64" s="158">
        <f t="shared" si="12"/>
        <v>1.1318126414765801</v>
      </c>
      <c r="H64" s="156">
        <f t="shared" si="13"/>
        <v>0.95768761971095251</v>
      </c>
      <c r="I64" s="132" t="s">
        <v>105</v>
      </c>
      <c r="J64" s="132" t="s">
        <v>105</v>
      </c>
      <c r="K64" s="157" t="str">
        <f t="shared" si="14"/>
        <v>－</v>
      </c>
      <c r="L64" s="61"/>
      <c r="M64" s="7"/>
    </row>
    <row r="65" spans="2:13" ht="19.899999999999999" customHeight="1">
      <c r="B65" s="109" t="s">
        <v>35</v>
      </c>
      <c r="C65" s="162">
        <v>100</v>
      </c>
      <c r="D65" s="154">
        <f t="shared" si="9"/>
        <v>57.258791704238057</v>
      </c>
      <c r="E65" s="158">
        <f t="shared" si="10"/>
        <v>37.353471596032463</v>
      </c>
      <c r="F65" s="158">
        <f t="shared" si="11"/>
        <v>3.2687105500450855</v>
      </c>
      <c r="G65" s="158">
        <f t="shared" si="12"/>
        <v>1.4427412082957618</v>
      </c>
      <c r="H65" s="156">
        <f t="shared" si="13"/>
        <v>0.65374211000901716</v>
      </c>
      <c r="I65" s="132" t="s">
        <v>105</v>
      </c>
      <c r="J65" s="132" t="s">
        <v>105</v>
      </c>
      <c r="K65" s="157">
        <f t="shared" si="14"/>
        <v>2.2542831379621278E-2</v>
      </c>
      <c r="L65" s="61"/>
      <c r="M65" s="163"/>
    </row>
    <row r="66" spans="2:13" ht="19.899999999999999" customHeight="1">
      <c r="B66" s="108" t="s">
        <v>36</v>
      </c>
      <c r="C66" s="162">
        <f>SUM(D66:K66)</f>
        <v>100</v>
      </c>
      <c r="D66" s="154">
        <f t="shared" si="9"/>
        <v>55.719050421816753</v>
      </c>
      <c r="E66" s="158">
        <f t="shared" si="10"/>
        <v>39.376103590347263</v>
      </c>
      <c r="F66" s="158">
        <f t="shared" si="11"/>
        <v>2.6486168334314302</v>
      </c>
      <c r="G66" s="158">
        <f t="shared" si="12"/>
        <v>1.4125956444967627</v>
      </c>
      <c r="H66" s="156">
        <f t="shared" si="13"/>
        <v>0.84363350990778896</v>
      </c>
      <c r="I66" s="150" t="s">
        <v>105</v>
      </c>
      <c r="J66" s="132" t="s">
        <v>105</v>
      </c>
      <c r="K66" s="157" t="str">
        <f t="shared" si="14"/>
        <v>－</v>
      </c>
      <c r="L66" s="61"/>
      <c r="M66" s="7"/>
    </row>
    <row r="67" spans="2:13" ht="19.899999999999999" customHeight="1">
      <c r="B67" s="108" t="s">
        <v>37</v>
      </c>
      <c r="C67" s="162">
        <f>SUM(D67:K67)</f>
        <v>100</v>
      </c>
      <c r="D67" s="164">
        <f>IF(D29=0,"－",D29/C29*100)</f>
        <v>55.329289428076258</v>
      </c>
      <c r="E67" s="165">
        <f>IF(E29=0,"－",E29/C29*100)</f>
        <v>39.644714038128249</v>
      </c>
      <c r="F67" s="165">
        <f>IF(F29=0,"－",F29/C29*100)</f>
        <v>2.5563258232235699</v>
      </c>
      <c r="G67" s="165">
        <f>IF(G29=0,"－",G29/C29*100)</f>
        <v>1.3648180242634316</v>
      </c>
      <c r="H67" s="165">
        <f>IF(H29=0,"－",H29/C29*100)</f>
        <v>1.1048526863084922</v>
      </c>
      <c r="I67" s="166" t="s">
        <v>105</v>
      </c>
      <c r="J67" s="166" t="s">
        <v>105</v>
      </c>
      <c r="K67" s="157" t="str">
        <f t="shared" si="14"/>
        <v>－</v>
      </c>
      <c r="L67" s="61"/>
      <c r="M67" s="7"/>
    </row>
    <row r="68" spans="2:13" ht="19.899999999999999" customHeight="1">
      <c r="B68" s="108" t="s">
        <v>38</v>
      </c>
      <c r="C68" s="162">
        <f>SUM(D68:K68)</f>
        <v>100</v>
      </c>
      <c r="D68" s="164">
        <f>IF(D30=0,"－",D30/C30*100)</f>
        <v>55.800091701054569</v>
      </c>
      <c r="E68" s="165">
        <f>IF(E30=0,"－",E30/C30*100)</f>
        <v>39.385602934433741</v>
      </c>
      <c r="F68" s="165">
        <f>IF(F30=0,"－",F30/C30*100)</f>
        <v>2.3842274186153141</v>
      </c>
      <c r="G68" s="165">
        <f>IF(G30=0,"－",G30/C30*100)</f>
        <v>1.3296652911508482</v>
      </c>
      <c r="H68" s="165">
        <f>IF(H30=0,"－",H30/C30*100)</f>
        <v>1.1004126547455295</v>
      </c>
      <c r="I68" s="166" t="s">
        <v>105</v>
      </c>
      <c r="J68" s="166" t="s">
        <v>105</v>
      </c>
      <c r="K68" s="157" t="str">
        <f t="shared" si="14"/>
        <v>－</v>
      </c>
      <c r="L68" s="61"/>
      <c r="M68" s="7"/>
    </row>
    <row r="69" spans="2:13" ht="19.899999999999999" customHeight="1">
      <c r="B69" s="108" t="s">
        <v>39</v>
      </c>
      <c r="C69" s="162">
        <f>SUM(D69:K69)</f>
        <v>100</v>
      </c>
      <c r="D69" s="164">
        <f>IF(D31=0,"－",D31/C31*100)</f>
        <v>55.176832393644283</v>
      </c>
      <c r="E69" s="165">
        <f>IF(E31=0,"－",E31/C31*100)</f>
        <v>39.492567913890312</v>
      </c>
      <c r="F69" s="165">
        <f>IF(F31=0,"－",F31/C31*100)</f>
        <v>2.2552537160430548</v>
      </c>
      <c r="G69" s="165">
        <f>IF(G31=0,"－",G31/C31*100)</f>
        <v>2.0246027678113787</v>
      </c>
      <c r="H69" s="165">
        <f>IF(H31=0,"－",H31/C31*100)</f>
        <v>1.0507432086109687</v>
      </c>
      <c r="I69" s="166" t="s">
        <v>105</v>
      </c>
      <c r="J69" s="166" t="s">
        <v>105</v>
      </c>
      <c r="K69" s="157" t="str">
        <f t="shared" si="14"/>
        <v>－</v>
      </c>
      <c r="L69" s="61"/>
      <c r="M69" s="7"/>
    </row>
    <row r="70" spans="2:13" ht="19.899999999999999" customHeight="1">
      <c r="B70" s="108" t="s">
        <v>40</v>
      </c>
      <c r="C70" s="162">
        <f>SUM(D70:K70)</f>
        <v>99.999999999999986</v>
      </c>
      <c r="D70" s="164">
        <f>IF(D32=0,"－",D32/C32*100)</f>
        <v>55.047879616963073</v>
      </c>
      <c r="E70" s="165">
        <f>IF(E32=0,"－",E32/C32*100)</f>
        <v>39.835841313269491</v>
      </c>
      <c r="F70" s="165">
        <f>IF(F32=0,"－",F32/C32*100)</f>
        <v>2.4623803009575922</v>
      </c>
      <c r="G70" s="165">
        <f>IF(G32=0,"－",G32/C32*100)</f>
        <v>1.4774281805745555</v>
      </c>
      <c r="H70" s="165">
        <f>IF(H32=0,"－",H32/C32*100)</f>
        <v>1.1764705882352942</v>
      </c>
      <c r="I70" s="166" t="s">
        <v>105</v>
      </c>
      <c r="J70" s="166" t="s">
        <v>105</v>
      </c>
      <c r="K70" s="157" t="str">
        <f t="shared" si="14"/>
        <v>－</v>
      </c>
      <c r="L70" s="61"/>
      <c r="M70" s="7"/>
    </row>
    <row r="71" spans="2:13" ht="19.899999999999999" customHeight="1">
      <c r="B71" s="108" t="s">
        <v>41</v>
      </c>
      <c r="C71" s="162">
        <v>100</v>
      </c>
      <c r="D71" s="164">
        <f>IF(D33=0,"－",D33/C33*100)</f>
        <v>54.386984311446831</v>
      </c>
      <c r="E71" s="165">
        <f>IF(E33=0,"－",E33/C33*100)</f>
        <v>40.267286461359674</v>
      </c>
      <c r="F71" s="165">
        <f>IF(F33=0,"－",F33/C33*100)</f>
        <v>2.324230098779779</v>
      </c>
      <c r="G71" s="165">
        <f>IF(G33=0,"－",G33/C33*100)</f>
        <v>1.8593840790238232</v>
      </c>
      <c r="H71" s="165">
        <f>IF(H33=0,"－",H33/C33*100)</f>
        <v>1.1621150493898895</v>
      </c>
      <c r="I71" s="166" t="s">
        <v>105</v>
      </c>
      <c r="J71" s="166" t="s">
        <v>105</v>
      </c>
      <c r="K71" s="157" t="str">
        <f t="shared" si="14"/>
        <v>－</v>
      </c>
      <c r="L71" s="61"/>
      <c r="M71" s="7"/>
    </row>
    <row r="72" spans="2:13" ht="19.5" customHeight="1">
      <c r="B72" s="108" t="s">
        <v>42</v>
      </c>
      <c r="C72" s="162">
        <v>100</v>
      </c>
      <c r="D72" s="164">
        <v>53.964613368283089</v>
      </c>
      <c r="E72" s="165">
        <v>40.792922673656619</v>
      </c>
      <c r="F72" s="165">
        <v>2.0969855832241202</v>
      </c>
      <c r="G72" s="165">
        <v>1.7038007863695939</v>
      </c>
      <c r="H72" s="165">
        <v>1.4416775884665793</v>
      </c>
      <c r="I72" s="166" t="s">
        <v>107</v>
      </c>
      <c r="J72" s="166" t="s">
        <v>107</v>
      </c>
      <c r="K72" s="157" t="s">
        <v>19</v>
      </c>
      <c r="L72" s="61"/>
      <c r="M72" s="7"/>
    </row>
    <row r="73" spans="2:13" ht="19.5" customHeight="1">
      <c r="B73" s="108" t="s">
        <v>43</v>
      </c>
      <c r="C73" s="162">
        <v>100</v>
      </c>
      <c r="D73" s="164">
        <f>IF(D35=0,"－",D35/C35*100)</f>
        <v>52.251655629139073</v>
      </c>
      <c r="E73" s="165">
        <f>IF(E35=0,"－",E35/C35*100)</f>
        <v>41.324503311258276</v>
      </c>
      <c r="F73" s="165">
        <f>IF(F35=0,"－",F35/C35*100)</f>
        <v>2.7483443708609272</v>
      </c>
      <c r="G73" s="165">
        <f>IF(G35=0,"－",G35/C35*100)</f>
        <v>1.9205298013245033</v>
      </c>
      <c r="H73" s="165">
        <f>IF(H35=0,"－",H35/C35*100)</f>
        <v>1.7549668874172186</v>
      </c>
      <c r="I73" s="166" t="s">
        <v>105</v>
      </c>
      <c r="J73" s="166" t="s">
        <v>105</v>
      </c>
      <c r="K73" s="157" t="str">
        <f>IF(K35=0,"－",K35/C35*100)</f>
        <v>－</v>
      </c>
      <c r="L73" s="61"/>
      <c r="M73" s="7"/>
    </row>
    <row r="74" spans="2:13" ht="19.5" customHeight="1">
      <c r="B74" s="108" t="s">
        <v>44</v>
      </c>
      <c r="C74" s="162">
        <f>SUM(D74:K74)</f>
        <v>99.999999999999986</v>
      </c>
      <c r="D74" s="164">
        <f>IF(D36=0,"－",D36/C36*100)</f>
        <v>54.007837548984682</v>
      </c>
      <c r="E74" s="165">
        <f>IF(E36=0,"－",E36/C36*100)</f>
        <v>39.864624153900962</v>
      </c>
      <c r="F74" s="165">
        <f>IF(F36=0,"－",F36/C36*100)</f>
        <v>2.3868899180619878</v>
      </c>
      <c r="G74" s="165">
        <f>IF(G36=0,"－",G36/C36*100)</f>
        <v>2.3868899180619878</v>
      </c>
      <c r="H74" s="165">
        <f>IF(H36=0,"－",H36/C36*100)</f>
        <v>1.3537584609903812</v>
      </c>
      <c r="I74" s="166" t="s">
        <v>105</v>
      </c>
      <c r="J74" s="166" t="s">
        <v>105</v>
      </c>
      <c r="K74" s="157" t="str">
        <f>IF(K36=0,"－",K36/C36*100)</f>
        <v>－</v>
      </c>
      <c r="L74" s="61"/>
      <c r="M74" s="7"/>
    </row>
    <row r="75" spans="2:13" ht="19.5" customHeight="1">
      <c r="B75" s="108" t="s">
        <v>45</v>
      </c>
      <c r="C75" s="162">
        <v>100</v>
      </c>
      <c r="D75" s="167">
        <v>54.3</v>
      </c>
      <c r="E75" s="165">
        <v>40.4</v>
      </c>
      <c r="F75" s="165">
        <v>2.1</v>
      </c>
      <c r="G75" s="165">
        <v>1.7</v>
      </c>
      <c r="H75" s="165">
        <v>1.5</v>
      </c>
      <c r="I75" s="147" t="s">
        <v>107</v>
      </c>
      <c r="J75" s="147" t="s">
        <v>107</v>
      </c>
      <c r="K75" s="146">
        <v>0</v>
      </c>
      <c r="L75" s="61"/>
      <c r="M75" s="7"/>
    </row>
    <row r="76" spans="2:13" ht="20.25" customHeight="1">
      <c r="B76" s="108" t="s">
        <v>47</v>
      </c>
      <c r="C76" s="162">
        <f>SUM(D76:K76)</f>
        <v>100.00000000000001</v>
      </c>
      <c r="D76" s="167">
        <f>IF(D38=0,"－",D38/C38*100)</f>
        <v>56.223175965665241</v>
      </c>
      <c r="E76" s="165">
        <f>IF(E38=0,"－",E38/C38*100)</f>
        <v>38.197424892703864</v>
      </c>
      <c r="F76" s="165">
        <f>IF(F38=0,"－",F38/C38*100)</f>
        <v>2.5360905189231371</v>
      </c>
      <c r="G76" s="165">
        <f>IF(G38=0,"－",G38/C38*100)</f>
        <v>1.7947717518532968</v>
      </c>
      <c r="H76" s="165">
        <f>IF(H38=0,"－",H38/C38*100)</f>
        <v>1.2095200936402655</v>
      </c>
      <c r="I76" s="166" t="s">
        <v>105</v>
      </c>
      <c r="J76" s="166" t="s">
        <v>105</v>
      </c>
      <c r="K76" s="157">
        <f>IF(K38=0,"－",K38/C38*100)</f>
        <v>3.901677721420211E-2</v>
      </c>
      <c r="L76" s="61"/>
      <c r="M76" s="7"/>
    </row>
    <row r="77" spans="2:13" ht="20.25" customHeight="1">
      <c r="B77" s="108" t="s">
        <v>48</v>
      </c>
      <c r="C77" s="162">
        <f>SUM(D77:K77)</f>
        <v>100</v>
      </c>
      <c r="D77" s="167">
        <f>IF(D39=0,"－",D39/C39*100)</f>
        <v>53.198059108954567</v>
      </c>
      <c r="E77" s="165">
        <f>IF(E39=0,"－",E39/C39*100)</f>
        <v>39.876488751654172</v>
      </c>
      <c r="F77" s="165">
        <f>IF(F39=0,"－",F39/C39*100)</f>
        <v>2.2937803264225849</v>
      </c>
      <c r="G77" s="165">
        <f>IF(G39=0,"－",G39/C39*100)</f>
        <v>2.6025584472871635</v>
      </c>
      <c r="H77" s="165">
        <f>IF(H39=0,"－",H39/C39*100)</f>
        <v>2.0291133656815177</v>
      </c>
      <c r="I77" s="166" t="s">
        <v>105</v>
      </c>
      <c r="J77" s="166" t="s">
        <v>105</v>
      </c>
      <c r="K77" s="157" t="str">
        <f>IF(K39=0,"－",K39/C39*100)</f>
        <v>－</v>
      </c>
      <c r="L77" s="61"/>
      <c r="M77" s="7"/>
    </row>
    <row r="78" spans="2:13" ht="20.25" customHeight="1">
      <c r="B78" s="108" t="s">
        <v>50</v>
      </c>
      <c r="C78" s="162">
        <f>SUM(D78:K78)</f>
        <v>100</v>
      </c>
      <c r="D78" s="167">
        <f>IF(D40=0,"－",D40/C40*100)</f>
        <v>53.530950305143854</v>
      </c>
      <c r="E78" s="165">
        <f>IF(E40=0,"－",E40/C40*100)</f>
        <v>40.627724498692238</v>
      </c>
      <c r="F78" s="165">
        <f>IF(F40=0,"－",F40/C40*100)</f>
        <v>1.7436791630340016</v>
      </c>
      <c r="G78" s="165">
        <f>IF(G40=0,"－",G40/C40*100)</f>
        <v>2.092414995640802</v>
      </c>
      <c r="H78" s="165">
        <f>IF(H40=0,"－",H40/C40*100)</f>
        <v>2.0052310374891023</v>
      </c>
      <c r="I78" s="166" t="s">
        <v>105</v>
      </c>
      <c r="J78" s="166" t="s">
        <v>105</v>
      </c>
      <c r="K78" s="157" t="str">
        <f>IF(K40=0,"－",K40/C40*100)</f>
        <v>－</v>
      </c>
      <c r="L78" s="61"/>
      <c r="M78" s="7"/>
    </row>
    <row r="79" spans="2:13" ht="20.25" customHeight="1">
      <c r="B79" s="108" t="s">
        <v>51</v>
      </c>
      <c r="C79" s="162">
        <f>SUM(D79:K79)</f>
        <v>100</v>
      </c>
      <c r="D79" s="167">
        <f>IF(D41=0,"－",D41/C41*100)</f>
        <v>53.988868274582558</v>
      </c>
      <c r="E79" s="165">
        <f>IF(E41=0,"－",E41/C41*100)</f>
        <v>39.239332096474953</v>
      </c>
      <c r="F79" s="165">
        <f>IF(F41=0,"－",F41/C41*100)</f>
        <v>2.6901669758812616</v>
      </c>
      <c r="G79" s="165">
        <f>IF(G41=0,"－",G41/C41*100)</f>
        <v>2.0408163265306123</v>
      </c>
      <c r="H79" s="165">
        <f>IF(H41=0,"－",H41/C41*100)</f>
        <v>2.0408163265306123</v>
      </c>
      <c r="I79" s="166" t="s">
        <v>105</v>
      </c>
      <c r="J79" s="166" t="s">
        <v>105</v>
      </c>
      <c r="K79" s="157" t="str">
        <f>IF(K41=0,"－",K41/C41*100)</f>
        <v>－</v>
      </c>
      <c r="L79" s="61"/>
      <c r="M79" s="7"/>
    </row>
    <row r="80" spans="2:13" ht="19.5" customHeight="1" thickBot="1">
      <c r="B80" s="168" t="s">
        <v>52</v>
      </c>
      <c r="C80" s="169">
        <f>SUM(D80:K80)</f>
        <v>100</v>
      </c>
      <c r="D80" s="170">
        <f>IF(D42=0,"－",D42/C42*100)</f>
        <v>55.629139072847678</v>
      </c>
      <c r="E80" s="171">
        <f>IF(E42=0,"－",E42/C42*100)</f>
        <v>38.457899716177863</v>
      </c>
      <c r="F80" s="171">
        <f>IF(F42=0,"－",F42/C42*100)</f>
        <v>2.3178807947019866</v>
      </c>
      <c r="G80" s="171">
        <f>IF(G42=0,"－",G42/C42*100)</f>
        <v>2.0813623462630089</v>
      </c>
      <c r="H80" s="171">
        <f>IF(H42=0,"－",H42/C42*100)</f>
        <v>1.5137180700094608</v>
      </c>
      <c r="I80" s="172" t="s">
        <v>105</v>
      </c>
      <c r="J80" s="172" t="s">
        <v>105</v>
      </c>
      <c r="K80" s="173" t="str">
        <f>IF(K42=0,"－",K42/C42*100)</f>
        <v>－</v>
      </c>
      <c r="L80" s="61"/>
      <c r="M80" s="7"/>
    </row>
    <row r="81" spans="1:13" ht="19.899999999999999" customHeight="1">
      <c r="A81" s="2" t="s">
        <v>112</v>
      </c>
      <c r="B81" s="174"/>
      <c r="C81" s="175"/>
      <c r="D81" s="164"/>
      <c r="E81" s="164"/>
      <c r="F81" s="164"/>
      <c r="G81" s="164"/>
      <c r="H81" s="164"/>
      <c r="I81" s="176"/>
      <c r="J81" s="176"/>
      <c r="K81" s="164"/>
      <c r="L81" s="61"/>
      <c r="M81" s="7"/>
    </row>
    <row r="82" spans="1:13" ht="19.899999999999999" customHeight="1">
      <c r="B82" s="58" t="s">
        <v>113</v>
      </c>
      <c r="C82" s="39"/>
      <c r="D82" s="39"/>
      <c r="E82" s="39"/>
      <c r="F82" s="9"/>
      <c r="G82" s="39"/>
      <c r="H82" s="39"/>
      <c r="I82" s="39"/>
      <c r="J82" s="39"/>
      <c r="K82" s="39"/>
      <c r="L82" s="61"/>
      <c r="M82" s="7"/>
    </row>
    <row r="83" spans="1:13" ht="19.899999999999999" customHeight="1">
      <c r="B83" s="60" t="s">
        <v>114</v>
      </c>
      <c r="C83" s="39"/>
      <c r="D83" s="39"/>
      <c r="E83" s="39"/>
      <c r="F83" s="9"/>
      <c r="G83" s="39"/>
      <c r="H83" s="39"/>
      <c r="I83" s="39"/>
      <c r="J83" s="39"/>
      <c r="K83" s="39"/>
      <c r="L83" s="61"/>
      <c r="M83" s="7"/>
    </row>
    <row r="84" spans="1:13" ht="19.5" customHeight="1">
      <c r="B84" s="58" t="s">
        <v>56</v>
      </c>
      <c r="K84" s="61"/>
      <c r="L84" s="61"/>
    </row>
  </sheetData>
  <mergeCells count="15">
    <mergeCell ref="H11:I11"/>
    <mergeCell ref="H6:I6"/>
    <mergeCell ref="H7:I7"/>
    <mergeCell ref="H8:I8"/>
    <mergeCell ref="H9:I9"/>
    <mergeCell ref="H10:I10"/>
    <mergeCell ref="H48:I48"/>
    <mergeCell ref="H49:I49"/>
    <mergeCell ref="H50:I50"/>
    <mergeCell ref="H12:I12"/>
    <mergeCell ref="E43:I43"/>
    <mergeCell ref="H44:I44"/>
    <mergeCell ref="H45:I45"/>
    <mergeCell ref="H46:I46"/>
    <mergeCell ref="H47:I47"/>
  </mergeCells>
  <phoneticPr fontId="3"/>
  <printOptions horizontalCentered="1"/>
  <pageMargins left="0.51181102362204722" right="0.51181102362204722" top="0.59055118110236227" bottom="0.2" header="0.19685039370078741" footer="0.17"/>
  <pageSetup paperSize="9" scale="53" firstPageNumber="4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7-1,2</vt:lpstr>
      <vt:lpstr>7-3,4</vt:lpstr>
      <vt:lpstr>7-5</vt:lpstr>
      <vt:lpstr>'7-1,2'!Print_Area</vt:lpstr>
      <vt:lpstr>'7-3,4'!Print_Area</vt:lpstr>
      <vt:lpstr>'7-5'!Print_Area</vt:lpstr>
      <vt:lpstr>'7-3,4'!印刷範囲</vt:lpstr>
      <vt:lpstr>'7-5'!印刷範囲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武久　磨菜</cp:lastModifiedBy>
  <dcterms:created xsi:type="dcterms:W3CDTF">2022-12-15T07:45:13Z</dcterms:created>
  <dcterms:modified xsi:type="dcterms:W3CDTF">2022-12-22T01:47:46Z</dcterms:modified>
</cp:coreProperties>
</file>