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86223\Desktop\04_HP掲載用（03からコピペ）\"/>
    </mc:Choice>
  </mc:AlternateContent>
  <bookViews>
    <workbookView xWindow="0" yWindow="0" windowWidth="28800" windowHeight="120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C37" i="10"/>
  <c r="BE36" i="10"/>
  <c r="BE35" i="10"/>
  <c r="CO34" i="10"/>
  <c r="CO35" i="10" s="1"/>
  <c r="CO36" i="10" s="1"/>
  <c r="CO37" i="10" s="1"/>
  <c r="CO38" i="10" s="1"/>
  <c r="CO39" i="10" s="1"/>
  <c r="CO40" i="10" s="1"/>
  <c r="BW34" i="10"/>
  <c r="BW35" i="10" s="1"/>
  <c r="BW36" i="10" s="1"/>
  <c r="BW37" i="10" s="1"/>
  <c r="BW38" i="10" s="1"/>
  <c r="BW39" i="10" s="1"/>
  <c r="BW40" i="10" s="1"/>
  <c r="BW41" i="10" s="1"/>
  <c r="BW42" i="10" s="1"/>
  <c r="BW43" i="10" s="1"/>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AM34" i="10"/>
  <c r="AM35" i="10" s="1"/>
  <c r="AM36" i="10" s="1"/>
</calcChain>
</file>

<file path=xl/sharedStrings.xml><?xml version="1.0" encoding="utf-8"?>
<sst xmlns="http://schemas.openxmlformats.org/spreadsheetml/2006/main" count="1156" uniqueCount="621">
  <si>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</si>
  <si>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</si>
  <si>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</si>
  <si>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</si>
  <si>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</si>
  <si>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</si>
  <si>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</si>
  <si>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</si>
  <si>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</si>
  <si>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</si>
  <si>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</si>
  <si>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</si>
  <si>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</si>
  <si>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</si>
  <si>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</si>
  <si>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</si>
  <si>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</si>
  <si>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</si>
  <si>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</si>
  <si>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</si>
  <si>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</si>
  <si>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</si>
  <si>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</si>
  <si>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</si>
  <si>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</si>
  <si>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</si>
  <si>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</si>
  <si>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</si>
  <si>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</si>
  <si>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</si>
  <si>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</si>
  <si>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</si>
  <si>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</si>
  <si>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</si>
  <si>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</si>
  <si>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</si>
  <si>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</si>
  <si>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</si>
  <si>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</si>
  <si>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</si>
  <si>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</si>
  <si>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</si>
  <si>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</si>
  <si>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</si>
  <si>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</si>
  <si>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</si>
  <si>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</si>
  <si>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</si>
  <si>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</si>
  <si>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</si>
  <si>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</si>
  <si>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</si>
  <si>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</si>
  <si>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</si>
  <si>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</si>
  <si>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</si>
  <si>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</si>
  <si>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</si>
  <si>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</si>
  <si>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</si>
  <si>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</si>
  <si>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</si>
  <si>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</si>
  <si>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</si>
  <si>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</si>
  <si>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</si>
  <si>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</si>
  <si>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</si>
  <si>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</si>
  <si>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</si>
  <si>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</si>
  <si>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</si>
  <si>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</si>
  <si>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</si>
  <si>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</si>
  <si>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</si>
  <si>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</si>
  <si>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</si>
  <si>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</si>
  <si>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</si>
  <si>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</si>
  <si>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</si>
  <si>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</si>
  <si>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</si>
  <si>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</si>
  <si>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</si>
  <si>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</si>
  <si>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</si>
  <si>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</si>
  <si>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</si>
  <si>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</si>
  <si>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</si>
  <si>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</si>
  <si>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</si>
  <si>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</si>
  <si>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</si>
  <si>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</si>
  <si>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</si>
  <si>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鏡野町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</si>
  <si>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</si>
  <si>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</si>
  <si>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</si>
  <si>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</si>
  <si>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</si>
  <si>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</si>
  <si>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</si>
  <si>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</si>
  <si>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</si>
  <si>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</si>
  <si>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</si>
  <si>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</si>
  <si>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</si>
  <si>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</si>
  <si>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</si>
  <si>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</si>
  <si>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</si>
  <si>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</si>
  <si>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</si>
  <si>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</si>
  <si>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</si>
  <si>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</si>
  <si>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</si>
  <si>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</si>
  <si>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</si>
  <si>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</si>
  <si>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</si>
  <si>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</si>
  <si>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</si>
  <si>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</si>
  <si>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</si>
  <si>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</si>
  <si>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</si>
  <si>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</si>
  <si>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</si>
  <si>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</si>
  <si>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</si>
  <si>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</si>
  <si>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</si>
  <si>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</si>
  <si>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</si>
  <si>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</si>
  <si>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</si>
  <si>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</si>
  <si>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</si>
  <si>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</si>
  <si>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</si>
  <si>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</si>
  <si>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</si>
  <si>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</si>
  <si>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</si>
  <si>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</si>
  <si>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</si>
  <si>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</si>
  <si>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</si>
  <si>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</si>
  <si>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</si>
  <si>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</si>
  <si>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</si>
  <si>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</si>
  <si>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</si>
  <si>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</si>
  <si>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</si>
  <si>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</si>
  <si>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</si>
  <si>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</si>
  <si>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</si>
  <si>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</si>
  <si>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</si>
  <si>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</si>
  <si>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</si>
  <si>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</si>
  <si>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</si>
  <si>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</si>
  <si>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</si>
  <si>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</si>
  <si>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</si>
  <si>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</si>
  <si>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</si>
  <si>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</si>
  <si>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</si>
  <si>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</si>
  <si>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</si>
  <si>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</si>
  <si>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</si>
  <si>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</si>
  <si>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</si>
  <si>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</si>
  <si>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</si>
  <si>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</si>
  <si>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</si>
  <si>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</si>
  <si>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</si>
  <si>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</si>
  <si>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</si>
  <si>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</si>
  <si>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</si>
  <si>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</si>
  <si>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</si>
  <si>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</si>
  <si>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</si>
  <si>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</si>
  <si>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</si>
  <si>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</si>
  <si>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</si>
  <si>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</si>
  <si>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</si>
  <si>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</si>
  <si>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</si>
  <si>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</si>
  <si>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</si>
  <si>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</si>
  <si>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</si>
  <si>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</si>
  <si>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</si>
  <si>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</si>
  <si>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岡山県鏡野町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</si>
  <si>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</si>
  <si>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</si>
  <si>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</si>
  <si>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</si>
  <si>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</si>
  <si>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</si>
  <si>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</si>
  <si>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</si>
  <si>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</si>
  <si>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</si>
  <si>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</si>
  <si>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</si>
  <si>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</si>
  <si>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</si>
  <si>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</si>
  <si>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</si>
  <si>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</si>
  <si>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</si>
  <si>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</si>
  <si>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</si>
  <si>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</si>
  <si>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</si>
  <si>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</si>
  <si>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</si>
  <si>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</si>
  <si>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</si>
  <si>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</si>
  <si>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</si>
  <si>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</si>
  <si>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</si>
  <si>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</si>
  <si>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</si>
  <si>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</si>
  <si>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</si>
  <si>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</si>
  <si>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</si>
  <si>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</si>
  <si>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</si>
  <si>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</si>
  <si>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</si>
  <si>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</si>
  <si>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</si>
  <si>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</si>
  <si>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</si>
  <si>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</si>
  <si>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</si>
  <si>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</si>
  <si>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</si>
  <si>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</si>
  <si>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</si>
  <si>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</si>
  <si>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</si>
  <si>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</si>
  <si>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</si>
  <si>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</si>
  <si>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</si>
  <si>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</si>
  <si>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</si>
  <si>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</si>
  <si>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</si>
  <si>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</si>
  <si>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</si>
  <si>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</si>
  <si>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</si>
  <si>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</si>
  <si>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</si>
  <si>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</si>
  <si>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</si>
  <si>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</si>
  <si>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</si>
  <si>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</si>
  <si>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</si>
  <si>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</si>
  <si>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</si>
  <si>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</si>
  <si>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</si>
  <si>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</si>
  <si>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</si>
  <si>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</si>
  <si>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</si>
  <si>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</si>
  <si>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</si>
  <si>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</si>
  <si>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</si>
  <si>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</si>
  <si>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</si>
  <si>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</si>
  <si>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</si>
  <si>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</si>
  <si>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</si>
  <si>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</si>
  <si>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</si>
  <si>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</si>
  <si>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</si>
  <si>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</si>
  <si>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</si>
  <si>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</si>
  <si>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</si>
  <si>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</si>
  <si>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</si>
  <si>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</si>
  <si>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</si>
  <si>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</si>
  <si>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</si>
  <si>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</si>
  <si>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</si>
  <si>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</si>
  <si>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</si>
  <si>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</si>
  <si>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</si>
  <si>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</si>
  <si>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</si>
  <si>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</si>
  <si>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</si>
  <si>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</si>
  <si>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</si>
  <si>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</si>
  <si>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</si>
  <si>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</si>
  <si>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</si>
  <si>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</si>
  <si>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</si>
  <si>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</si>
  <si>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</si>
  <si>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</si>
  <si>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</si>
  <si>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</si>
  <si>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</si>
  <si>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</si>
  <si>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</si>
  <si>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</si>
  <si>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</si>
  <si>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</si>
  <si>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</si>
  <si>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</si>
  <si>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</si>
  <si>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</si>
  <si>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</si>
  <si>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</si>
  <si>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</si>
  <si>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</si>
  <si>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</si>
  <si>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</si>
  <si>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</si>
  <si>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</si>
  <si>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</si>
  <si>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</si>
  <si>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</si>
  <si>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</si>
  <si>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</si>
  <si>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</si>
  <si>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</si>
  <si>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</si>
  <si>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岡山県鏡野町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</si>
  <si>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</si>
  <si>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</si>
  <si>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</si>
  <si>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</si>
  <si>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</si>
  <si>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</si>
  <si>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</si>
  <si>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</si>
  <si>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</si>
  <si>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</si>
  <si>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</si>
  <si>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</si>
  <si>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</si>
  <si>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</si>
  <si>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</si>
  <si>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</si>
  <si>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</si>
  <si>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</si>
  <si>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</si>
  <si>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</si>
  <si>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津山・富線共同バス運行事業特別会計</t>
    <phoneticPr fontId="5"/>
  </si>
  <si>
    <t>奨学会特別会計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</si>
  <si>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</si>
  <si>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</si>
  <si>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</si>
  <si>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</si>
  <si>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</si>
  <si>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</si>
  <si>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</si>
  <si>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</si>
  <si>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</si>
  <si>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</si>
  <si>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</si>
  <si>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</si>
  <si>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</si>
  <si>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</si>
  <si>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</si>
  <si>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介護保険特別会計（事業勘定）</t>
    <phoneticPr fontId="5"/>
  </si>
  <si>
    <t>後期高齢者医療特別会計</t>
    <phoneticPr fontId="5"/>
  </si>
  <si>
    <t>国民健康保険病院事業会計</t>
    <phoneticPr fontId="5"/>
  </si>
  <si>
    <t>法適用企業</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</si>
  <si>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</si>
  <si>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</si>
  <si>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</si>
  <si>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</si>
  <si>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</si>
  <si>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</si>
  <si>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</si>
  <si>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</si>
  <si>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</si>
  <si>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</si>
  <si>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</si>
  <si>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</si>
  <si>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</si>
  <si>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</si>
  <si>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</si>
  <si>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</si>
  <si>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</si>
  <si>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</si>
  <si>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</si>
  <si>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</si>
  <si>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</si>
  <si>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</si>
  <si>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</si>
  <si>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</si>
  <si>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</si>
  <si>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</si>
  <si>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</si>
  <si>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</si>
  <si>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</si>
  <si>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</si>
  <si>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</si>
  <si>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</si>
  <si>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</si>
  <si>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</si>
  <si>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</si>
  <si>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</si>
  <si>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</si>
  <si>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</si>
  <si>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</si>
  <si>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</si>
  <si>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</si>
  <si>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</si>
  <si>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</si>
  <si>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</si>
  <si>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</si>
  <si>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</si>
  <si>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</si>
  <si>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</si>
  <si>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</si>
  <si>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</si>
  <si>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</si>
  <si>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</si>
  <si>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</si>
  <si>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</si>
  <si>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</si>
  <si>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</si>
  <si>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</si>
  <si>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</si>
  <si>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</si>
  <si>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</si>
  <si>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</si>
  <si>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</si>
  <si>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</si>
  <si>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</si>
  <si>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</si>
  <si>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</si>
  <si>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</si>
  <si>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</si>
  <si>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</si>
  <si>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</si>
  <si>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</si>
  <si>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</si>
  <si>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</si>
  <si>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</si>
  <si>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</si>
  <si>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</si>
  <si>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</si>
  <si>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</si>
  <si>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</si>
  <si>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</si>
  <si>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</si>
  <si>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</si>
  <si>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</si>
  <si>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</si>
  <si>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</si>
  <si>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</si>
  <si>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</si>
  <si>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</si>
  <si>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</si>
  <si>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</si>
  <si>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</si>
  <si>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</si>
  <si>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</si>
  <si>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</si>
  <si>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</si>
  <si>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</si>
  <si>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</si>
  <si>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</si>
  <si>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</si>
  <si>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</si>
  <si>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</si>
  <si>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</si>
  <si>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</si>
  <si>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</si>
  <si>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</si>
  <si>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</si>
  <si>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</si>
  <si>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</si>
  <si>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</si>
  <si>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</si>
  <si>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</si>
  <si>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</si>
  <si>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</si>
  <si>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</si>
  <si>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</si>
  <si>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</si>
  <si>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</si>
  <si>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</si>
  <si>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</si>
  <si>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</si>
  <si>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</si>
  <si>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</si>
  <si>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</si>
  <si>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</si>
  <si>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</si>
  <si>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</si>
  <si>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</si>
  <si>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</si>
  <si>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</si>
  <si>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</si>
  <si>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</si>
  <si>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</si>
  <si>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</si>
  <si>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</si>
  <si>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</si>
  <si>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</si>
  <si>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</si>
  <si>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</si>
  <si>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</si>
  <si>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</si>
  <si>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</si>
  <si>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</si>
  <si>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</si>
  <si>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</si>
  <si>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</si>
  <si>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</si>
  <si>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</si>
  <si>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</si>
  <si>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</si>
  <si>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</si>
  <si>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9.82</t>
  </si>
  <si>
    <t>▲ 25.85</t>
  </si>
  <si>
    <t>▲ 5.22</t>
  </si>
  <si>
    <t>▲ 6.34</t>
  </si>
  <si>
    <t>▲ 10.59</t>
  </si>
  <si>
    <t>国民健康保険病院事業会計</t>
  </si>
  <si>
    <t>一般会計</t>
  </si>
  <si>
    <t>水道事業会計</t>
  </si>
  <si>
    <t>下水道事業会計</t>
  </si>
  <si>
    <t>介護保険特別会計（事業勘定）</t>
  </si>
  <si>
    <t>国民健康保険特別会計（事業勘定）</t>
  </si>
  <si>
    <t>奨学会特別会計</t>
  </si>
  <si>
    <t>国民健康保険特別会計（直診勘定）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</si>
  <si>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</si>
  <si>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</si>
  <si>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</si>
  <si>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</si>
  <si>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</si>
  <si>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</si>
  <si>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</si>
  <si>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</si>
  <si>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岡山県市町村総合事務組合　一般会計</t>
    <rPh sb="0" eb="3">
      <t>オカヤマケン</t>
    </rPh>
    <rPh sb="3" eb="6">
      <t>シチョウソン</t>
    </rPh>
    <rPh sb="6" eb="8">
      <t>ソウゴウ</t>
    </rPh>
    <rPh sb="8" eb="10">
      <t>ジム</t>
    </rPh>
    <rPh sb="10" eb="12">
      <t>クミアイ</t>
    </rPh>
    <rPh sb="13" eb="15">
      <t>イッパン</t>
    </rPh>
    <rPh sb="15" eb="17">
      <t>カイケイ</t>
    </rPh>
    <phoneticPr fontId="2"/>
  </si>
  <si>
    <t>岡山県市町村総合事務組合　貸付金特別会計</t>
    <rPh sb="0" eb="3">
      <t>オカヤマケン</t>
    </rPh>
    <rPh sb="3" eb="6">
      <t>シチョウソン</t>
    </rPh>
    <rPh sb="6" eb="8">
      <t>ソウゴウ</t>
    </rPh>
    <rPh sb="8" eb="10">
      <t>ジム</t>
    </rPh>
    <rPh sb="10" eb="12">
      <t>クミアイ</t>
    </rPh>
    <rPh sb="13" eb="15">
      <t>カシツケ</t>
    </rPh>
    <rPh sb="15" eb="16">
      <t>キン</t>
    </rPh>
    <rPh sb="16" eb="18">
      <t>トクベツ</t>
    </rPh>
    <rPh sb="18" eb="20">
      <t>カイケイ</t>
    </rPh>
    <phoneticPr fontId="2"/>
  </si>
  <si>
    <t>岡山県市町村総合事務組合　拠出金事業特別会計</t>
    <rPh sb="0" eb="3">
      <t>オカヤマケン</t>
    </rPh>
    <rPh sb="3" eb="6">
      <t>シチョウソン</t>
    </rPh>
    <rPh sb="6" eb="8">
      <t>ソウゴウ</t>
    </rPh>
    <rPh sb="8" eb="10">
      <t>ジム</t>
    </rPh>
    <rPh sb="10" eb="12">
      <t>クミアイ</t>
    </rPh>
    <rPh sb="13" eb="15">
      <t>キョシュツ</t>
    </rPh>
    <rPh sb="15" eb="16">
      <t>キン</t>
    </rPh>
    <rPh sb="16" eb="18">
      <t>ジギョウ</t>
    </rPh>
    <rPh sb="18" eb="20">
      <t>トクベツ</t>
    </rPh>
    <rPh sb="20" eb="22">
      <t>カイケイ</t>
    </rPh>
    <phoneticPr fontId="2"/>
  </si>
  <si>
    <t>岡山県市町村総合事務組合　交通災害共済特別会計</t>
    <rPh sb="0" eb="3">
      <t>オカヤマケン</t>
    </rPh>
    <rPh sb="3" eb="6">
      <t>シチョウソン</t>
    </rPh>
    <rPh sb="6" eb="8">
      <t>ソウゴウ</t>
    </rPh>
    <rPh sb="8" eb="10">
      <t>ジム</t>
    </rPh>
    <rPh sb="10" eb="12">
      <t>クミアイ</t>
    </rPh>
    <rPh sb="13" eb="15">
      <t>コウツウ</t>
    </rPh>
    <rPh sb="15" eb="17">
      <t>サイガイ</t>
    </rPh>
    <rPh sb="17" eb="19">
      <t>キョウサイ</t>
    </rPh>
    <rPh sb="19" eb="21">
      <t>トクベツ</t>
    </rPh>
    <rPh sb="21" eb="23">
      <t>カイケイ</t>
    </rPh>
    <phoneticPr fontId="2"/>
  </si>
  <si>
    <t>岡山県後期高齢者医療広域連合　一般会計</t>
    <rPh sb="0" eb="3">
      <t>オカヤマケン</t>
    </rPh>
    <rPh sb="3" eb="5">
      <t>コウキ</t>
    </rPh>
    <rPh sb="5" eb="8">
      <t>コウレイシャ</t>
    </rPh>
    <rPh sb="8" eb="10">
      <t>イリョウ</t>
    </rPh>
    <rPh sb="10" eb="12">
      <t>コウイキ</t>
    </rPh>
    <rPh sb="12" eb="14">
      <t>レンゴウ</t>
    </rPh>
    <rPh sb="15" eb="17">
      <t>イッパン</t>
    </rPh>
    <rPh sb="17" eb="19">
      <t>カイケイ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</si>
  <si>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
  </si>
  <si>
    <t>岡山県市町村税整理組合</t>
    <rPh sb="0" eb="3">
      <t>オカヤマケン</t>
    </rPh>
    <rPh sb="3" eb="6">
      <t>シチョウソン</t>
    </rPh>
    <rPh sb="6" eb="7">
      <t>ゼイ</t>
    </rPh>
    <rPh sb="7" eb="9">
      <t>セイリ</t>
    </rPh>
    <rPh sb="9" eb="11">
      <t>クミアイ</t>
    </rPh>
    <phoneticPr fontId="2"/>
  </si>
  <si>
    <t>岡山県広域水道企業団　</t>
    <rPh sb="0" eb="3">
      <t>オカヤマケン</t>
    </rPh>
    <rPh sb="3" eb="5">
      <t>コウイキ</t>
    </rPh>
    <rPh sb="5" eb="7">
      <t>スイドウ</t>
    </rPh>
    <rPh sb="7" eb="9">
      <t>キギョウ</t>
    </rPh>
    <rPh sb="9" eb="10">
      <t>ダン</t>
    </rPh>
    <phoneticPr fontId="2"/>
  </si>
  <si>
    <t>津山広域事務組合　一般会計</t>
    <rPh sb="0" eb="2">
      <t>ツヤマ</t>
    </rPh>
    <rPh sb="2" eb="4">
      <t>コウイキ</t>
    </rPh>
    <rPh sb="4" eb="6">
      <t>ジム</t>
    </rPh>
    <rPh sb="6" eb="8">
      <t>クミアイ</t>
    </rPh>
    <rPh sb="9" eb="11">
      <t>イッパン</t>
    </rPh>
    <rPh sb="11" eb="13">
      <t>カイケイ</t>
    </rPh>
    <phoneticPr fontId="2"/>
  </si>
  <si>
    <t>津山広域事務組合　ふるさと振興事業特別会計</t>
    <rPh sb="0" eb="2">
      <t>ツヤマ</t>
    </rPh>
    <rPh sb="2" eb="4">
      <t>コウイキ</t>
    </rPh>
    <rPh sb="4" eb="6">
      <t>ジム</t>
    </rPh>
    <rPh sb="6" eb="8">
      <t>クミアイ</t>
    </rPh>
    <rPh sb="13" eb="15">
      <t>シンコウ</t>
    </rPh>
    <rPh sb="15" eb="17">
      <t>ジギョウ</t>
    </rPh>
    <rPh sb="17" eb="19">
      <t>トクベツ</t>
    </rPh>
    <rPh sb="19" eb="21">
      <t>カイケイ</t>
    </rPh>
    <phoneticPr fontId="2"/>
  </si>
  <si>
    <t>津山圏域資源循環施設組合　一般会計</t>
    <rPh sb="0" eb="2">
      <t>ツヤマ</t>
    </rPh>
    <rPh sb="2" eb="4">
      <t>ケンイキ</t>
    </rPh>
    <rPh sb="4" eb="6">
      <t>シゲン</t>
    </rPh>
    <rPh sb="6" eb="8">
      <t>ジュンカン</t>
    </rPh>
    <rPh sb="8" eb="10">
      <t>シセツ</t>
    </rPh>
    <rPh sb="10" eb="12">
      <t>クミアイ</t>
    </rPh>
    <rPh sb="13" eb="15">
      <t>イッパン</t>
    </rPh>
    <rPh sb="15" eb="17">
      <t>カイケイ</t>
    </rPh>
    <phoneticPr fontId="2"/>
  </si>
  <si>
    <t>津山圏域消防組合　一般会計</t>
    <rPh sb="0" eb="2">
      <t>ツヤマ</t>
    </rPh>
    <rPh sb="2" eb="4">
      <t>ケンイキ</t>
    </rPh>
    <rPh sb="4" eb="6">
      <t>ショウボウ</t>
    </rPh>
    <rPh sb="6" eb="8">
      <t>クミアイ</t>
    </rPh>
    <rPh sb="9" eb="11">
      <t>イッパン</t>
    </rPh>
    <rPh sb="11" eb="13">
      <t>カイケイ</t>
    </rPh>
    <phoneticPr fontId="2"/>
  </si>
  <si>
    <t>津山圏域衛生処理組合　一般会計</t>
    <rPh sb="0" eb="2">
      <t>ツヤマ</t>
    </rPh>
    <rPh sb="2" eb="4">
      <t>ケンイキ</t>
    </rPh>
    <rPh sb="4" eb="6">
      <t>エイセイ</t>
    </rPh>
    <rPh sb="6" eb="8">
      <t>ショリ</t>
    </rPh>
    <rPh sb="8" eb="10">
      <t>クミアイ</t>
    </rPh>
    <rPh sb="11" eb="13">
      <t>イッパン</t>
    </rPh>
    <rPh sb="13" eb="15">
      <t>カイケイ</t>
    </rPh>
    <phoneticPr fontId="2"/>
  </si>
  <si>
    <t>鏡野町振興公社</t>
    <rPh sb="0" eb="3">
      <t>カガミノチョウ</t>
    </rPh>
    <rPh sb="3" eb="5">
      <t>シンコウ</t>
    </rPh>
    <rPh sb="5" eb="7">
      <t>コウシャ</t>
    </rPh>
    <phoneticPr fontId="2"/>
  </si>
  <si>
    <t>夢アグリ鏡野</t>
    <rPh sb="0" eb="1">
      <t>ユメ</t>
    </rPh>
    <rPh sb="4" eb="6">
      <t>カガミノ</t>
    </rPh>
    <phoneticPr fontId="2"/>
  </si>
  <si>
    <t>未来奥津</t>
    <rPh sb="0" eb="2">
      <t>ミライ</t>
    </rPh>
    <rPh sb="2" eb="4">
      <t>オクツ</t>
    </rPh>
    <phoneticPr fontId="2"/>
  </si>
  <si>
    <t>花美人の里</t>
    <rPh sb="0" eb="1">
      <t>ハナ</t>
    </rPh>
    <rPh sb="1" eb="3">
      <t>ビジン</t>
    </rPh>
    <rPh sb="4" eb="5">
      <t>サト</t>
    </rPh>
    <phoneticPr fontId="2"/>
  </si>
  <si>
    <t>上齋原振興公社</t>
    <rPh sb="0" eb="3">
      <t>カミサイバラ</t>
    </rPh>
    <rPh sb="3" eb="5">
      <t>シンコウ</t>
    </rPh>
    <rPh sb="5" eb="7">
      <t>コウシャ</t>
    </rPh>
    <phoneticPr fontId="2"/>
  </si>
  <si>
    <t>人形峠原子力産業</t>
    <rPh sb="0" eb="2">
      <t>ニンギョウ</t>
    </rPh>
    <rPh sb="2" eb="3">
      <t>トウゲ</t>
    </rPh>
    <rPh sb="3" eb="6">
      <t>ゲンシリョク</t>
    </rPh>
    <rPh sb="6" eb="8">
      <t>サンギョウ</t>
    </rPh>
    <phoneticPr fontId="2"/>
  </si>
  <si>
    <t>ファーム登美</t>
    <rPh sb="4" eb="6">
      <t>トミ</t>
    </rPh>
    <phoneticPr fontId="2"/>
  </si>
  <si>
    <t>鏡野町地域振興基金</t>
    <rPh sb="0" eb="3">
      <t>カガミノチョウ</t>
    </rPh>
    <rPh sb="3" eb="5">
      <t>チイキ</t>
    </rPh>
    <rPh sb="5" eb="7">
      <t>シンコウ</t>
    </rPh>
    <rPh sb="7" eb="9">
      <t>キキン</t>
    </rPh>
    <phoneticPr fontId="3"/>
  </si>
  <si>
    <t>鏡野町公共用拠点施設整備基金</t>
    <rPh sb="0" eb="3">
      <t>カガミノチョウ</t>
    </rPh>
    <rPh sb="3" eb="6">
      <t>コウキョウヨウ</t>
    </rPh>
    <rPh sb="6" eb="8">
      <t>キョテン</t>
    </rPh>
    <rPh sb="8" eb="10">
      <t>シセツ</t>
    </rPh>
    <rPh sb="10" eb="12">
      <t>セイビ</t>
    </rPh>
    <rPh sb="12" eb="14">
      <t>キキン</t>
    </rPh>
    <phoneticPr fontId="3"/>
  </si>
  <si>
    <t>かがみの創生基金</t>
    <rPh sb="4" eb="6">
      <t>ソウセイ</t>
    </rPh>
    <rPh sb="6" eb="8">
      <t>キキン</t>
    </rPh>
    <phoneticPr fontId="3"/>
  </si>
  <si>
    <t>かがみの園運営安定化基金</t>
    <rPh sb="4" eb="5">
      <t>エン</t>
    </rPh>
    <rPh sb="5" eb="7">
      <t>ウンエイ</t>
    </rPh>
    <rPh sb="7" eb="10">
      <t>アンテイカ</t>
    </rPh>
    <rPh sb="10" eb="12">
      <t>キキン</t>
    </rPh>
    <phoneticPr fontId="3"/>
  </si>
  <si>
    <t>鏡野町未来・希望基金</t>
    <rPh sb="0" eb="3">
      <t>カガミノチョウ</t>
    </rPh>
    <rPh sb="3" eb="5">
      <t>ミライ</t>
    </rPh>
    <rPh sb="6" eb="10">
      <t>キボウキキン</t>
    </rPh>
    <phoneticPr fontId="3"/>
  </si>
  <si>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</si>
  <si>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</si>
  <si>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</si>
  <si>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</si>
  <si>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</si>
  <si>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</si>
  <si>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</si>
  <si>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</si>
  <si>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</si>
  <si>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</si>
  <si>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</si>
  <si>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</si>
  <si>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</si>
  <si>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ついて、特別会計であった水道事業会計が平成30年度より公営企業会計へ移行して3年間が経過し、収益的収支における総費用に対する償還金の割合が高い簡易水道分が算定外となり、公営企業債等繰入見込額が大幅に減少したことが主な要因となり、昨年度から22.3ポイントの減少となった。
実質公債費比率は、平成25年度以降の大型事業に充当した起債の償還の開始により増加傾向にあるが、令和3年度に公債費のピークを迎える予定であり、地方債の新規発行を抑制することで今後は低下していくものと想定される。</t>
    <rPh sb="0" eb="2">
      <t>ショウライ</t>
    </rPh>
    <rPh sb="2" eb="4">
      <t>フタン</t>
    </rPh>
    <rPh sb="4" eb="6">
      <t>ヒリツ</t>
    </rPh>
    <rPh sb="11" eb="15">
      <t>トクベツカイケイ</t>
    </rPh>
    <rPh sb="19" eb="25">
      <t>スイドウジギョウカイケイ</t>
    </rPh>
    <rPh sb="26" eb="28">
      <t>ヘイセイ</t>
    </rPh>
    <rPh sb="30" eb="32">
      <t>ネンド</t>
    </rPh>
    <rPh sb="34" eb="38">
      <t>コウエイキギョウ</t>
    </rPh>
    <rPh sb="38" eb="40">
      <t>カイケイ</t>
    </rPh>
    <rPh sb="41" eb="43">
      <t>イコウ</t>
    </rPh>
    <rPh sb="46" eb="48">
      <t>ネンカン</t>
    </rPh>
    <rPh sb="49" eb="51">
      <t>ケイカ</t>
    </rPh>
    <rPh sb="53" eb="56">
      <t>シュウエキテキ</t>
    </rPh>
    <rPh sb="56" eb="58">
      <t>シュウシ</t>
    </rPh>
    <rPh sb="62" eb="65">
      <t>ソウヒヨウ</t>
    </rPh>
    <rPh sb="66" eb="67">
      <t>タイ</t>
    </rPh>
    <rPh sb="69" eb="71">
      <t>ショウカン</t>
    </rPh>
    <rPh sb="71" eb="72">
      <t>キン</t>
    </rPh>
    <rPh sb="73" eb="75">
      <t>ワリアイ</t>
    </rPh>
    <rPh sb="76" eb="77">
      <t>タカ</t>
    </rPh>
    <rPh sb="78" eb="80">
      <t>カンイ</t>
    </rPh>
    <rPh sb="80" eb="82">
      <t>スイドウ</t>
    </rPh>
    <rPh sb="82" eb="83">
      <t>ブン</t>
    </rPh>
    <rPh sb="84" eb="86">
      <t>サンテイ</t>
    </rPh>
    <rPh sb="86" eb="87">
      <t>ガイ</t>
    </rPh>
    <rPh sb="91" eb="95">
      <t>コウエイキギョウ</t>
    </rPh>
    <rPh sb="135" eb="137">
      <t>ゲンショウ</t>
    </rPh>
    <rPh sb="143" eb="148">
      <t>ジッシツコウサイヒ</t>
    </rPh>
    <rPh sb="148" eb="150">
      <t>ヒリツ</t>
    </rPh>
    <rPh sb="152" eb="154">
      <t>ヘイセイ</t>
    </rPh>
    <rPh sb="156" eb="158">
      <t>ネンド</t>
    </rPh>
    <rPh sb="158" eb="160">
      <t>イコウ</t>
    </rPh>
    <rPh sb="161" eb="163">
      <t>オオガタ</t>
    </rPh>
    <rPh sb="163" eb="165">
      <t>ジギョウ</t>
    </rPh>
    <rPh sb="166" eb="168">
      <t>ジュウトウ</t>
    </rPh>
    <rPh sb="170" eb="172">
      <t>キサイ</t>
    </rPh>
    <rPh sb="173" eb="175">
      <t>ショウカン</t>
    </rPh>
    <rPh sb="176" eb="178">
      <t>カイシ</t>
    </rPh>
    <rPh sb="181" eb="183">
      <t>ゾウカ</t>
    </rPh>
    <rPh sb="183" eb="185">
      <t>ケイコウ</t>
    </rPh>
    <rPh sb="190" eb="192">
      <t>レイワ</t>
    </rPh>
    <rPh sb="193" eb="195">
      <t>ネンド</t>
    </rPh>
    <rPh sb="196" eb="199">
      <t>コウサイヒ</t>
    </rPh>
    <rPh sb="204" eb="205">
      <t>ムカ</t>
    </rPh>
    <rPh sb="207" eb="209">
      <t>ヨテイ</t>
    </rPh>
    <rPh sb="213" eb="216">
      <t>チホウサイ</t>
    </rPh>
    <rPh sb="217" eb="221">
      <t>シンキハッコウ</t>
    </rPh>
    <rPh sb="222" eb="224">
      <t>ヨクセイ</t>
    </rPh>
    <rPh sb="229" eb="231">
      <t>コンゴ</t>
    </rPh>
    <rPh sb="232" eb="234">
      <t>テイカ</t>
    </rPh>
    <rPh sb="241" eb="243">
      <t>ソウテイ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</si>
</sst>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c:ext xmlns:c16="http://schemas.microsoft.com/office/drawing/2014/chart" uri="{C3380CC4-5D6E-409C-BE32-E72D297353CC}">
              <c16:uniqueId val="{00000000-32E1-43AC-A28B-735FC6A10C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191167</c:v>
                </c:pt>
                <c:pt idx="1">
                  <c:v>197514</c:v>
                </c:pt>
                <c:pt idx="2">
                  <c:v>131024</c:v>
                </c:pt>
                <c:pt idx="3">
                  <c:v>154245</c:v>
                </c:pt>
                <c:pt idx="4">
                  <c:v>138147</c:v>
                </c:pt>
              </c:numCache>
            </c:numRef>
          </c:val>
          <c:smooth val="0"/>
          <c:extLst>
            <c:ext xmlns:c16="http://schemas.microsoft.com/office/drawing/2014/chart" uri="{C3380CC4-5D6E-409C-BE32-E72D297353CC}">
              <c16:uniqueId val="{00000001-32E1-43AC-A28B-735FC6A10CD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9.74</c:v>
                </c:pt>
                <c:pt idx="1">
                  <c:v>10.45</c:v>
                </c:pt>
                <c:pt idx="2">
                  <c:v>8.1199999999999992</c:v>
                </c:pt>
                <c:pt idx="3">
                  <c:v>5.66</c:v>
                </c:pt>
                <c:pt idx="4">
                  <c:v>11.24</c:v>
                </c:pt>
              </c:numCache>
            </c:numRef>
          </c:val>
          <c:extLst>
            <c:ext xmlns:c16="http://schemas.microsoft.com/office/drawing/2014/chart" uri="{C3380CC4-5D6E-409C-BE32-E72D297353CC}">
              <c16:uniqueId val="{00000000-1D39-41B0-8804-042A18F3AB8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99.82</c:v>
                </c:pt>
                <c:pt idx="1">
                  <c:v>74.400000000000006</c:v>
                </c:pt>
                <c:pt idx="2">
                  <c:v>73.44</c:v>
                </c:pt>
                <c:pt idx="3">
                  <c:v>74.38</c:v>
                </c:pt>
                <c:pt idx="4">
                  <c:v>54.91</c:v>
                </c:pt>
              </c:numCache>
            </c:numRef>
          </c:val>
          <c:extLst>
            <c:ext xmlns:c16="http://schemas.microsoft.com/office/drawing/2014/chart" uri="{C3380CC4-5D6E-409C-BE32-E72D297353CC}">
              <c16:uniqueId val="{00000001-1D39-41B0-8804-042A18F3AB8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-9.82</c:v>
                </c:pt>
                <c:pt idx="1">
                  <c:v>-25.85</c:v>
                </c:pt>
                <c:pt idx="2">
                  <c:v>-5.22</c:v>
                </c:pt>
                <c:pt idx="3">
                  <c:v>-6.34</c:v>
                </c:pt>
                <c:pt idx="4">
                  <c:v>-10.59</c:v>
                </c:pt>
              </c:numCache>
            </c:numRef>
          </c:val>
          <c:smooth val="0"/>
          <c:extLst>
            <c:ext xmlns:c16="http://schemas.microsoft.com/office/drawing/2014/chart" uri="{C3380CC4-5D6E-409C-BE32-E72D297353CC}">
              <c16:uniqueId val="{00000002-1D39-41B0-8804-042A18F3AB8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1.06</c:v>
                </c:pt>
                <c:pt idx="2">
                  <c:v>#N/A</c:v>
                </c:pt>
                <c:pt idx="3">
                  <c:v>5.3</c:v>
                </c:pt>
                <c:pt idx="4">
                  <c:v>#N/A</c:v>
                </c:pt>
                <c:pt idx="5">
                  <c:v>0</c:v>
                </c:pt>
                <c:pt idx="6">
                  <c:v>#N/A</c:v>
                </c:pt>
                <c:pt idx="7">
                  <c:v>0</c:v>
                </c:pt>
                <c:pt idx="8">
                  <c:v>#N/A</c:v>
                </c:pt>
                <c:pt idx="9">
                  <c:v>0</c:v>
                </c:pt>
              </c:numCache>
            </c:numRef>
          </c:val>
          <c:extLst>
            <c:ext xmlns:c16="http://schemas.microsoft.com/office/drawing/2014/chart" uri="{C3380CC4-5D6E-409C-BE32-E72D297353CC}">
              <c16:uniqueId val="{00000000-E3A7-442E-8884-7C614AC432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3A7-442E-8884-7C614AC43253}"/>
            </c:ext>
          </c:extLst>
        </c:ser>
        <c:ser>
          <c:idx val="2"/>
          <c:order val="2"/>
          <c:tx>
            <c:strRef>
              <c:f>データシート!$A$29</c:f>
              <c:strCache>
                <c:ptCount val="1"/>
                <c:pt idx="0">
                  <c:v>国民健康保険特別会計（直診勘定）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7.0000000000000007E-2</c:v>
                </c:pt>
                <c:pt idx="2">
                  <c:v>#N/A</c:v>
                </c:pt>
                <c:pt idx="3">
                  <c:v>0.08</c:v>
                </c:pt>
                <c:pt idx="4">
                  <c:v>#N/A</c:v>
                </c:pt>
                <c:pt idx="5">
                  <c:v>0.08</c:v>
                </c:pt>
                <c:pt idx="6">
                  <c:v>#N/A</c:v>
                </c:pt>
                <c:pt idx="7">
                  <c:v>0.09</c:v>
                </c:pt>
                <c:pt idx="8">
                  <c:v>#N/A</c:v>
                </c:pt>
                <c:pt idx="9">
                  <c:v>0.08</c:v>
                </c:pt>
              </c:numCache>
            </c:numRef>
          </c:val>
          <c:extLst>
            <c:ext xmlns:c16="http://schemas.microsoft.com/office/drawing/2014/chart" uri="{C3380CC4-5D6E-409C-BE32-E72D297353CC}">
              <c16:uniqueId val="{00000002-E3A7-442E-8884-7C614AC43253}"/>
            </c:ext>
          </c:extLst>
        </c:ser>
        <c:ser>
          <c:idx val="3"/>
          <c:order val="3"/>
          <c:tx>
            <c:strRef>
              <c:f>データシート!$A$30</c:f>
              <c:strCache>
                <c:ptCount val="1"/>
                <c:pt idx="0">
                  <c:v>奨学会特別会計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0.03</c:v>
                </c:pt>
                <c:pt idx="4">
                  <c:v>#N/A</c:v>
                </c:pt>
                <c:pt idx="5">
                  <c:v>0.04</c:v>
                </c:pt>
                <c:pt idx="6">
                  <c:v>#N/A</c:v>
                </c:pt>
                <c:pt idx="7">
                  <c:v>0.09</c:v>
                </c:pt>
                <c:pt idx="8">
                  <c:v>#N/A</c:v>
                </c:pt>
                <c:pt idx="9">
                  <c:v>0.11</c:v>
                </c:pt>
              </c:numCache>
            </c:numRef>
          </c:val>
          <c:extLst>
            <c:ext xmlns:c16="http://schemas.microsoft.com/office/drawing/2014/chart" uri="{C3380CC4-5D6E-409C-BE32-E72D297353CC}">
              <c16:uniqueId val="{00000003-E3A7-442E-8884-7C614AC43253}"/>
            </c:ext>
          </c:extLst>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1.05</c:v>
                </c:pt>
                <c:pt idx="2">
                  <c:v>#N/A</c:v>
                </c:pt>
                <c:pt idx="3">
                  <c:v>1.69</c:v>
                </c:pt>
                <c:pt idx="4">
                  <c:v>#N/A</c:v>
                </c:pt>
                <c:pt idx="5">
                  <c:v>1.21</c:v>
                </c:pt>
                <c:pt idx="6">
                  <c:v>#N/A</c:v>
                </c:pt>
                <c:pt idx="7">
                  <c:v>1.19</c:v>
                </c:pt>
                <c:pt idx="8">
                  <c:v>#N/A</c:v>
                </c:pt>
                <c:pt idx="9">
                  <c:v>1.73</c:v>
                </c:pt>
              </c:numCache>
            </c:numRef>
          </c:val>
          <c:extLst>
            <c:ext xmlns:c16="http://schemas.microsoft.com/office/drawing/2014/chart" uri="{C3380CC4-5D6E-409C-BE32-E72D297353CC}">
              <c16:uniqueId val="{00000004-E3A7-442E-8884-7C614AC43253}"/>
            </c:ext>
          </c:extLst>
        </c:ser>
        <c:ser>
          <c:idx val="5"/>
          <c:order val="5"/>
          <c:tx>
            <c:strRef>
              <c:f>データシート!$A$32</c:f>
              <c:strCache>
                <c:ptCount val="1"/>
                <c:pt idx="0">
                  <c:v>介護保険特別会計（事業勘定）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c:v>
                </c:pt>
                <c:pt idx="2">
                  <c:v>#N/A</c:v>
                </c:pt>
                <c:pt idx="3">
                  <c:v>0.78</c:v>
                </c:pt>
                <c:pt idx="4">
                  <c:v>#N/A</c:v>
                </c:pt>
                <c:pt idx="5">
                  <c:v>1.37</c:v>
                </c:pt>
                <c:pt idx="6">
                  <c:v>#N/A</c:v>
                </c:pt>
                <c:pt idx="7">
                  <c:v>2.35</c:v>
                </c:pt>
                <c:pt idx="8">
                  <c:v>#N/A</c:v>
                </c:pt>
                <c:pt idx="9">
                  <c:v>2.72</c:v>
                </c:pt>
              </c:numCache>
            </c:numRef>
          </c:val>
          <c:extLst>
            <c:ext xmlns:c16="http://schemas.microsoft.com/office/drawing/2014/chart" uri="{C3380CC4-5D6E-409C-BE32-E72D297353CC}">
              <c16:uniqueId val="{00000005-E3A7-442E-8884-7C614AC43253}"/>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#N/A</c:v>
                </c:pt>
                <c:pt idx="5">
                  <c:v>4.4800000000000004</c:v>
                </c:pt>
                <c:pt idx="6">
                  <c:v>#N/A</c:v>
                </c:pt>
                <c:pt idx="7">
                  <c:v>4.9000000000000004</c:v>
                </c:pt>
                <c:pt idx="8">
                  <c:v>#N/A</c:v>
                </c:pt>
                <c:pt idx="9">
                  <c:v>4.9800000000000004</c:v>
                </c:pt>
              </c:numCache>
            </c:numRef>
          </c:val>
          <c:extLst>
            <c:ext xmlns:c16="http://schemas.microsoft.com/office/drawing/2014/chart" uri="{C3380CC4-5D6E-409C-BE32-E72D297353CC}">
              <c16:uniqueId val="{00000006-E3A7-442E-8884-7C614AC43253}"/>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10.44</c:v>
                </c:pt>
                <c:pt idx="2">
                  <c:v>#N/A</c:v>
                </c:pt>
                <c:pt idx="3">
                  <c:v>10.55</c:v>
                </c:pt>
                <c:pt idx="4">
                  <c:v>#N/A</c:v>
                </c:pt>
                <c:pt idx="5">
                  <c:v>12.68</c:v>
                </c:pt>
                <c:pt idx="6">
                  <c:v>#N/A</c:v>
                </c:pt>
                <c:pt idx="7">
                  <c:v>11.59</c:v>
                </c:pt>
                <c:pt idx="8">
                  <c:v>#N/A</c:v>
                </c:pt>
                <c:pt idx="9">
                  <c:v>9.65</c:v>
                </c:pt>
              </c:numCache>
            </c:numRef>
          </c:val>
          <c:extLst>
            <c:ext xmlns:c16="http://schemas.microsoft.com/office/drawing/2014/chart" uri="{C3380CC4-5D6E-409C-BE32-E72D297353CC}">
              <c16:uniqueId val="{00000007-E3A7-442E-8884-7C614AC4325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9.6999999999999993</c:v>
                </c:pt>
                <c:pt idx="2">
                  <c:v>#N/A</c:v>
                </c:pt>
                <c:pt idx="3">
                  <c:v>10.39</c:v>
                </c:pt>
                <c:pt idx="4">
                  <c:v>#N/A</c:v>
                </c:pt>
                <c:pt idx="5">
                  <c:v>8.06</c:v>
                </c:pt>
                <c:pt idx="6">
                  <c:v>#N/A</c:v>
                </c:pt>
                <c:pt idx="7">
                  <c:v>5.56</c:v>
                </c:pt>
                <c:pt idx="8">
                  <c:v>#N/A</c:v>
                </c:pt>
                <c:pt idx="9">
                  <c:v>11.11</c:v>
                </c:pt>
              </c:numCache>
            </c:numRef>
          </c:val>
          <c:extLst>
            <c:ext xmlns:c16="http://schemas.microsoft.com/office/drawing/2014/chart" uri="{C3380CC4-5D6E-409C-BE32-E72D297353CC}">
              <c16:uniqueId val="{00000008-E3A7-442E-8884-7C614AC43253}"/>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23.48</c:v>
                </c:pt>
                <c:pt idx="2">
                  <c:v>#N/A</c:v>
                </c:pt>
                <c:pt idx="3">
                  <c:v>24.45</c:v>
                </c:pt>
                <c:pt idx="4">
                  <c:v>#N/A</c:v>
                </c:pt>
                <c:pt idx="5">
                  <c:v>25.47</c:v>
                </c:pt>
                <c:pt idx="6">
                  <c:v>#N/A</c:v>
                </c:pt>
                <c:pt idx="7">
                  <c:v>24.69</c:v>
                </c:pt>
                <c:pt idx="8">
                  <c:v>#N/A</c:v>
                </c:pt>
                <c:pt idx="9">
                  <c:v>23.72</c:v>
                </c:pt>
              </c:numCache>
            </c:numRef>
          </c:val>
          <c:extLst>
            <c:ext xmlns:c16="http://schemas.microsoft.com/office/drawing/2014/chart" uri="{C3380CC4-5D6E-409C-BE32-E72D297353CC}">
              <c16:uniqueId val="{00000009-E3A7-442E-8884-7C614AC4325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1620</c:v>
                </c:pt>
                <c:pt idx="5">
                  <c:v>1813</c:v>
                </c:pt>
                <c:pt idx="8">
                  <c:v>1759</c:v>
                </c:pt>
                <c:pt idx="11">
                  <c:v>1746</c:v>
                </c:pt>
                <c:pt idx="14">
                  <c:v>1807</c:v>
                </c:pt>
              </c:numCache>
            </c:numRef>
          </c:val>
          <c:extLst>
            <c:ext xmlns:c16="http://schemas.microsoft.com/office/drawing/2014/chart" uri="{C3380CC4-5D6E-409C-BE32-E72D297353CC}">
              <c16:uniqueId val="{00000000-B52C-493C-A40D-6808B829CAD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52C-493C-A40D-6808B829CAD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1</c:v>
                </c:pt>
                <c:pt idx="9">
                  <c:v>3</c:v>
                </c:pt>
                <c:pt idx="12">
                  <c:v>4</c:v>
                </c:pt>
              </c:numCache>
            </c:numRef>
          </c:val>
          <c:extLst>
            <c:ext xmlns:c16="http://schemas.microsoft.com/office/drawing/2014/chart" uri="{C3380CC4-5D6E-409C-BE32-E72D297353CC}">
              <c16:uniqueId val="{00000002-B52C-493C-A40D-6808B829CAD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31</c:v>
                </c:pt>
                <c:pt idx="3">
                  <c:v>36</c:v>
                </c:pt>
                <c:pt idx="6">
                  <c:v>56</c:v>
                </c:pt>
                <c:pt idx="9">
                  <c:v>88</c:v>
                </c:pt>
                <c:pt idx="12">
                  <c:v>99</c:v>
                </c:pt>
              </c:numCache>
            </c:numRef>
          </c:val>
          <c:extLst>
            <c:ext xmlns:c16="http://schemas.microsoft.com/office/drawing/2014/chart" uri="{C3380CC4-5D6E-409C-BE32-E72D297353CC}">
              <c16:uniqueId val="{00000003-B52C-493C-A40D-6808B829CAD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568</c:v>
                </c:pt>
                <c:pt idx="3">
                  <c:v>614</c:v>
                </c:pt>
                <c:pt idx="6">
                  <c:v>595</c:v>
                </c:pt>
                <c:pt idx="9">
                  <c:v>593</c:v>
                </c:pt>
                <c:pt idx="12">
                  <c:v>578</c:v>
                </c:pt>
              </c:numCache>
            </c:numRef>
          </c:val>
          <c:extLst>
            <c:ext xmlns:c16="http://schemas.microsoft.com/office/drawing/2014/chart" uri="{C3380CC4-5D6E-409C-BE32-E72D297353CC}">
              <c16:uniqueId val="{00000004-B52C-493C-A40D-6808B829CAD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52C-493C-A40D-6808B829CAD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52C-493C-A40D-6808B829CAD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1459</c:v>
                </c:pt>
                <c:pt idx="3">
                  <c:v>1763</c:v>
                </c:pt>
                <c:pt idx="6">
                  <c:v>1705</c:v>
                </c:pt>
                <c:pt idx="9">
                  <c:v>1662</c:v>
                </c:pt>
                <c:pt idx="12">
                  <c:v>1757</c:v>
                </c:pt>
              </c:numCache>
            </c:numRef>
          </c:val>
          <c:extLst>
            <c:ext xmlns:c16="http://schemas.microsoft.com/office/drawing/2014/chart" uri="{C3380CC4-5D6E-409C-BE32-E72D297353CC}">
              <c16:uniqueId val="{00000007-B52C-493C-A40D-6808B829CAD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439</c:v>
                </c:pt>
                <c:pt idx="2">
                  <c:v>#N/A</c:v>
                </c:pt>
                <c:pt idx="3">
                  <c:v>#N/A</c:v>
                </c:pt>
                <c:pt idx="4">
                  <c:v>601</c:v>
                </c:pt>
                <c:pt idx="5">
                  <c:v>#N/A</c:v>
                </c:pt>
                <c:pt idx="6">
                  <c:v>#N/A</c:v>
                </c:pt>
                <c:pt idx="7">
                  <c:v>598</c:v>
                </c:pt>
                <c:pt idx="8">
                  <c:v>#N/A</c:v>
                </c:pt>
                <c:pt idx="9">
                  <c:v>#N/A</c:v>
                </c:pt>
                <c:pt idx="10">
                  <c:v>600</c:v>
                </c:pt>
                <c:pt idx="11">
                  <c:v>#N/A</c:v>
                </c:pt>
                <c:pt idx="12">
                  <c:v>#N/A</c:v>
                </c:pt>
                <c:pt idx="13">
                  <c:v>631</c:v>
                </c:pt>
                <c:pt idx="14">
                  <c:v>#N/A</c:v>
                </c:pt>
              </c:numCache>
            </c:numRef>
          </c:val>
          <c:smooth val="0"/>
          <c:extLst>
            <c:ext xmlns:c16="http://schemas.microsoft.com/office/drawing/2014/chart" uri="{C3380CC4-5D6E-409C-BE32-E72D297353CC}">
              <c16:uniqueId val="{00000008-B52C-493C-A40D-6808B829CAD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16673</c:v>
                </c:pt>
                <c:pt idx="5">
                  <c:v>15852</c:v>
                </c:pt>
                <c:pt idx="8">
                  <c:v>14568</c:v>
                </c:pt>
                <c:pt idx="11">
                  <c:v>13487</c:v>
                </c:pt>
                <c:pt idx="14">
                  <c:v>13065</c:v>
                </c:pt>
              </c:numCache>
            </c:numRef>
          </c:val>
          <c:extLst>
            <c:ext xmlns:c16="http://schemas.microsoft.com/office/drawing/2014/chart" uri="{C3380CC4-5D6E-409C-BE32-E72D297353CC}">
              <c16:uniqueId val="{00000000-866B-41A6-9BC8-CB1AF633EA6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572</c:v>
                </c:pt>
                <c:pt idx="5">
                  <c:v>476</c:v>
                </c:pt>
                <c:pt idx="8">
                  <c:v>400</c:v>
                </c:pt>
                <c:pt idx="11">
                  <c:v>344</c:v>
                </c:pt>
                <c:pt idx="14">
                  <c:v>294</c:v>
                </c:pt>
              </c:numCache>
            </c:numRef>
          </c:val>
          <c:extLst>
            <c:ext xmlns:c16="http://schemas.microsoft.com/office/drawing/2014/chart" uri="{C3380CC4-5D6E-409C-BE32-E72D297353CC}">
              <c16:uniqueId val="{00000001-866B-41A6-9BC8-CB1AF633EA6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8803</c:v>
                </c:pt>
                <c:pt idx="5">
                  <c:v>8523</c:v>
                </c:pt>
                <c:pt idx="8">
                  <c:v>8716</c:v>
                </c:pt>
                <c:pt idx="11">
                  <c:v>8533</c:v>
                </c:pt>
                <c:pt idx="14">
                  <c:v>7570</c:v>
                </c:pt>
              </c:numCache>
            </c:numRef>
          </c:val>
          <c:extLst>
            <c:ext xmlns:c16="http://schemas.microsoft.com/office/drawing/2014/chart" uri="{C3380CC4-5D6E-409C-BE32-E72D297353CC}">
              <c16:uniqueId val="{00000002-866B-41A6-9BC8-CB1AF633EA6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66B-41A6-9BC8-CB1AF633EA6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66B-41A6-9BC8-CB1AF633EA6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6B-41A6-9BC8-CB1AF633EA6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954</c:v>
                </c:pt>
                <c:pt idx="3">
                  <c:v>968</c:v>
                </c:pt>
                <c:pt idx="6">
                  <c:v>1199</c:v>
                </c:pt>
                <c:pt idx="9">
                  <c:v>998</c:v>
                </c:pt>
                <c:pt idx="12">
                  <c:v>968</c:v>
                </c:pt>
              </c:numCache>
            </c:numRef>
          </c:val>
          <c:extLst>
            <c:ext xmlns:c16="http://schemas.microsoft.com/office/drawing/2014/chart" uri="{C3380CC4-5D6E-409C-BE32-E72D297353CC}">
              <c16:uniqueId val="{00000006-866B-41A6-9BC8-CB1AF633EA6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960</c:v>
                </c:pt>
                <c:pt idx="3">
                  <c:v>1054</c:v>
                </c:pt>
                <c:pt idx="6">
                  <c:v>1134</c:v>
                </c:pt>
                <c:pt idx="9">
                  <c:v>1060</c:v>
                </c:pt>
                <c:pt idx="12">
                  <c:v>977</c:v>
                </c:pt>
              </c:numCache>
            </c:numRef>
          </c:val>
          <c:extLst>
            <c:ext xmlns:c16="http://schemas.microsoft.com/office/drawing/2014/chart" uri="{C3380CC4-5D6E-409C-BE32-E72D297353CC}">
              <c16:uniqueId val="{00000007-866B-41A6-9BC8-CB1AF633EA6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9080</c:v>
                </c:pt>
                <c:pt idx="3">
                  <c:v>9132</c:v>
                </c:pt>
                <c:pt idx="6">
                  <c:v>8422</c:v>
                </c:pt>
                <c:pt idx="9">
                  <c:v>8301</c:v>
                </c:pt>
                <c:pt idx="12">
                  <c:v>7165</c:v>
                </c:pt>
              </c:numCache>
            </c:numRef>
          </c:val>
          <c:extLst>
            <c:ext xmlns:c16="http://schemas.microsoft.com/office/drawing/2014/chart" uri="{C3380CC4-5D6E-409C-BE32-E72D297353CC}">
              <c16:uniqueId val="{00000008-866B-41A6-9BC8-CB1AF633EA6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3141</c:v>
                </c:pt>
                <c:pt idx="3">
                  <c:v>2792</c:v>
                </c:pt>
                <c:pt idx="6">
                  <c:v>2672</c:v>
                </c:pt>
                <c:pt idx="9">
                  <c:v>2719</c:v>
                </c:pt>
                <c:pt idx="12">
                  <c:v>2364</c:v>
                </c:pt>
              </c:numCache>
            </c:numRef>
          </c:val>
          <c:extLst>
            <c:ext xmlns:c16="http://schemas.microsoft.com/office/drawing/2014/chart" uri="{C3380CC4-5D6E-409C-BE32-E72D297353CC}">
              <c16:uniqueId val="{00000009-866B-41A6-9BC8-CB1AF633EA6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15532</c:v>
                </c:pt>
                <c:pt idx="3">
                  <c:v>14795</c:v>
                </c:pt>
                <c:pt idx="6">
                  <c:v>14195</c:v>
                </c:pt>
                <c:pt idx="9">
                  <c:v>13484</c:v>
                </c:pt>
                <c:pt idx="12">
                  <c:v>12620</c:v>
                </c:pt>
              </c:numCache>
            </c:numRef>
          </c:val>
          <c:extLst>
            <c:ext xmlns:c16="http://schemas.microsoft.com/office/drawing/2014/chart" uri="{C3380CC4-5D6E-409C-BE32-E72D297353CC}">
              <c16:uniqueId val="{0000000A-866B-41A6-9BC8-CB1AF633EA6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3619</c:v>
                </c:pt>
                <c:pt idx="2">
                  <c:v>#N/A</c:v>
                </c:pt>
                <c:pt idx="3">
                  <c:v>#N/A</c:v>
                </c:pt>
                <c:pt idx="4">
                  <c:v>3891</c:v>
                </c:pt>
                <c:pt idx="5">
                  <c:v>#N/A</c:v>
                </c:pt>
                <c:pt idx="6">
                  <c:v>#N/A</c:v>
                </c:pt>
                <c:pt idx="7">
                  <c:v>3938</c:v>
                </c:pt>
                <c:pt idx="8">
                  <c:v>#N/A</c:v>
                </c:pt>
                <c:pt idx="9">
                  <c:v>#N/A</c:v>
                </c:pt>
                <c:pt idx="10">
                  <c:v>4197</c:v>
                </c:pt>
                <c:pt idx="11">
                  <c:v>#N/A</c:v>
                </c:pt>
                <c:pt idx="12">
                  <c:v>#N/A</c:v>
                </c:pt>
                <c:pt idx="13">
                  <c:v>3165</c:v>
                </c:pt>
                <c:pt idx="14">
                  <c:v>#N/A</c:v>
                </c:pt>
              </c:numCache>
            </c:numRef>
          </c:val>
          <c:smooth val="0"/>
          <c:extLst>
            <c:ext xmlns:c16="http://schemas.microsoft.com/office/drawing/2014/chart" uri="{C3380CC4-5D6E-409C-BE32-E72D297353CC}">
              <c16:uniqueId val="{0000000B-866B-41A6-9BC8-CB1AF633EA6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5113</c:v>
                </c:pt>
                <c:pt idx="1">
                  <c:v>5148</c:v>
                </c:pt>
                <c:pt idx="2">
                  <c:v>3963</c:v>
                </c:pt>
              </c:numCache>
            </c:numRef>
          </c:val>
          <c:extLst>
            <c:ext xmlns:c16="http://schemas.microsoft.com/office/drawing/2014/chart" uri="{C3380CC4-5D6E-409C-BE32-E72D297353CC}">
              <c16:uniqueId val="{00000000-8613-4D60-AE58-93E7B9486A6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1374</c:v>
                </c:pt>
                <c:pt idx="1">
                  <c:v>1188</c:v>
                </c:pt>
                <c:pt idx="2">
                  <c:v>1189</c:v>
                </c:pt>
              </c:numCache>
            </c:numRef>
          </c:val>
          <c:extLst>
            <c:ext xmlns:c16="http://schemas.microsoft.com/office/drawing/2014/chart" uri="{C3380CC4-5D6E-409C-BE32-E72D297353CC}">
              <c16:uniqueId val="{00000001-8613-4D60-AE58-93E7B9486A6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3669</c:v>
                </c:pt>
                <c:pt idx="1">
                  <c:v>3537</c:v>
                </c:pt>
                <c:pt idx="2">
                  <c:v>3664</c:v>
                </c:pt>
              </c:numCache>
            </c:numRef>
          </c:val>
          <c:extLst>
            <c:ext xmlns:c16="http://schemas.microsoft.com/office/drawing/2014/chart" uri="{C3380CC4-5D6E-409C-BE32-E72D297353CC}">
              <c16:uniqueId val="{00000002-8613-4D60-AE58-93E7B9486A6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{6A888542-A73B-4988-BF0A-DBD377EBCEB5}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02A-4086-BD8F-CF739AA525D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{6F680E89-3AE9-4BA0-B10B-B31A0FEE41A5}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2A-4086-BD8F-CF739AA525D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{639EA42E-6635-4E8B-ADC3-997AD10BB17C}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2A-4086-BD8F-CF739AA525D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{1B5C8194-9C61-42D8-9B82-93EA2ED28130}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2A-4086-BD8F-CF739AA525D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{62F234BB-4745-4C08-BB18-FF85CA6650FF}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2A-4086-BD8F-CF739AA525D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{5BD63E4F-7F9A-4F5E-AD99-EE4E929D21CF}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02A-4086-BD8F-CF739AA525D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{3B8405ED-147D-4A1A-BEAD-4902E088CB44}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02A-4086-BD8F-CF739AA525D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{D6A86C30-6118-43E9-822E-1A4CA3841292}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02A-4086-BD8F-CF739AA525D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{489FD0FE-A89F-4640-8551-71F0BFFD0673}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02A-4086-BD8F-CF739AA525D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02A-4086-BD8F-CF739AA525D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{7E2853F7-9D1D-4408-B225-F8BB5F809D07}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02A-4086-BD8F-CF739AA525D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{34B7DA2A-A363-4751-B14D-D742A9986D5E}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2A-4086-BD8F-CF739AA525D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{4B80F364-B7FE-4615-B1D8-8BE400C1AAAB}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2A-4086-BD8F-CF739AA525D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{E0EB81FF-C1F0-4593-BE04-3B00D0F9E573}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2A-4086-BD8F-CF739AA525D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{777A0AEC-DB51-427A-AC7E-B00C72FDE431}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2A-4086-BD8F-CF739AA525D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{37A71FF4-484A-4D0C-A67C-D069B4291C35}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02A-4086-BD8F-CF739AA525D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{B7A14E6A-626A-42D3-8741-05A59096A787}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02A-4086-BD8F-CF739AA525D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{9747A46E-F09C-4C3C-BFBB-C813F7471C53}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02A-4086-BD8F-CF739AA525D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{3DF6350D-14A8-4DDD-9F64-03780034818B}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02A-4086-BD8F-CF739AA525D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302A-4086-BD8F-CF739AA525D5}"/>
            </c:ext>
          </c:extLst>
        </c:ser>
        <c:dLbls>
          <c:showLegendKey val="0"/>
          <c:showVal val="1"/>
          <c:showCatName val="0"/>
          <c:showSerName val="0"/>
          <c:showPercent val="0"/>
          <c:showBubbleSize val="0"/>
        </c:dLbls>
        <c:axId val="46179840"/>
        <c:axId val="46181760"/>
      </c:scatterChart>
      <c:valAx>
        <c:axId val="46179840"/>
        <c:scaling>
          <c:orientation val="maxMin"/>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{383C3EDF-C52A-452D-B5DB-0B4B194E5F03}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A73-4A64-9799-0127B471C5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{C471E27C-75DB-4307-8540-0700DCDF6E85}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73-4A64-9799-0127B471C5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{B742CE19-9146-426F-89EE-8F0DD35D0F9D}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73-4A64-9799-0127B471C5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{5AB7CAC6-6A39-43DA-B226-F708F8B2E209}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73-4A64-9799-0127B471C5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{5D811DC2-A993-4ABE-8E79-CF0CA52045AC}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73-4A64-9799-0127B471C5FA}"/>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{2C8FFAFC-EDA7-49BF-B6A5-EFE108DED5DF}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A73-4A64-9799-0127B471C5FA}"/>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{AF5032ED-93F5-478F-94F8-D1FD1CB6D277}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A73-4A64-9799-0127B471C5FA}"/>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{6150467C-63E6-4772-925D-C278F2A5C76E}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A73-4A64-9799-0127B471C5FA}"/>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{B4F7073C-F989-49CA-84F3-FD40369D8E11}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A73-4A64-9799-0127B471C5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8.3000000000000007</c:v>
                </c:pt>
                <c:pt idx="16">
                  <c:v>10</c:v>
                </c:pt>
                <c:pt idx="24">
                  <c:v>11.3</c:v>
                </c:pt>
                <c:pt idx="32">
                  <c:v>11.4</c:v>
                </c:pt>
              </c:numCache>
            </c:numRef>
          </c:xVal>
          <c:yVal>
            <c:numRef>
              <c:f>公会計指標分析・財政指標組合せ分析表!$BP$73:$DC$73</c:f>
              <c:numCache>
                <c:formatCode>#,##0.0;"▲ "#,##0.0</c:formatCode>
                <c:ptCount val="40"/>
                <c:pt idx="0">
                  <c:v>63.7</c:v>
                </c:pt>
                <c:pt idx="8">
                  <c:v>72.099999999999994</c:v>
                </c:pt>
                <c:pt idx="16">
                  <c:v>74.599999999999994</c:v>
                </c:pt>
                <c:pt idx="24">
                  <c:v>80.2</c:v>
                </c:pt>
                <c:pt idx="32">
                  <c:v>57.9</c:v>
                </c:pt>
              </c:numCache>
            </c:numRef>
          </c:yVal>
          <c:smooth val="0"/>
          <c:extLst>
            <c:ext xmlns:c16="http://schemas.microsoft.com/office/drawing/2014/chart" uri="{C3380CC4-5D6E-409C-BE32-E72D297353CC}">
              <c16:uniqueId val="{00000009-4A73-4A64-9799-0127B471C5F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{04DA215B-810F-4081-B3F8-00E82D40946F}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A73-4A64-9799-0127B471C5F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{C556C751-C6E6-4DBF-8AF5-4D0D46835FB4}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73-4A64-9799-0127B471C5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{5F231693-C481-4D5B-AC65-76BDAA4BF950}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73-4A64-9799-0127B471C5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{61118AF3-82ED-4625-94B2-8D76AC2D0503}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73-4A64-9799-0127B471C5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{7FBED9F7-4358-4691-B568-85EE1B8D4EDD}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73-4A64-9799-0127B471C5FA}"/>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{B39D03B6-2E35-421B-AC45-B22B737DFAD7}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A73-4A64-9799-0127B471C5FA}"/>
                </c:ext>
              </c:extLst>
            </c:dLbl>
            <c:dLbl>
              <c:idx val="16"/>
              <c:layout>
                <c:manualLayout>
                  <c:x val="-2.664717328775312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{61A0B709-B626-4A7D-9687-B43684B5C8F5}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A73-4A64-9799-0127B471C5FA}"/>
                </c:ext>
              </c:extLst>
            </c:dLbl>
            <c:dLbl>
              <c:idx val="24"/>
              <c:layout>
                <c:manualLayout>
                  <c:x val="-3.6621161056433163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{789C58AF-FCD8-4F1B-9FDF-8EC905C95AB0}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A73-4A64-9799-0127B471C5FA}"/>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{E1043F6C-922C-46DC-BCAE-D68D6662D7E7}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A73-4A64-9799-0127B471C5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4A73-4A64-9799-0127B471C5FA}"/>
            </c:ext>
          </c:extLst>
        </c:ser>
        <c:dLbls>
          <c:showLegendKey val="0"/>
          <c:showVal val="1"/>
          <c:showCatName val="0"/>
          <c:showSerName val="0"/>
          <c:showPercent val="0"/>
          <c:showBubbleSize val="0"/>
        </c:dLbls>
        <c:axId val="84219776"/>
        <c:axId val="84234240"/>
      </c:scatterChart>
      <c:valAx>
        <c:axId val="84219776"/>
        <c:scaling>
          <c:orientation val="maxMin"/>
          <c:max val="12"/>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岡山県鏡野町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は、平成２１年度までに繰上償還を行うとともに、新発債の借入抑制により以降着実に減少傾向にあったが、平成２５年度から２か年計画で整備した鏡野地域情報通信施設整備事業に充当した合併特例債や中央こども園整備事業に対する過疎対策事業債などの多額の起債借入及び簡易水道・公共下水道整備事業等に係る公営企業債の償還に対する繰入額が数年間に渡り発生する見込みである。</a:t>
          </a:r>
          <a:r>
            <a:rPr kumimoji="1" lang="ja-JP" altLang="en-US" sz="1100">
              <a:solidFill>
                <a:schemeClr val="dk1"/>
              </a:solidFill>
              <a:effectLst/>
              <a:latin typeface="+mn-lt"/>
              <a:ea typeface="+mn-ea"/>
              <a:cs typeface="+mn-cs"/>
            </a:rPr>
            <a:t>ただし、元利償還金については令和３年度をピークに減少する見込みのため新発債を抑制することにより実質公債費比率の分子についても今後は減少するものと推定される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岡山県鏡野町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一般会計等の地方債残高は、平成２５年度からの２か年計画で整備した鏡野町地域情報通信施設整備事業等の地方債借入により増加したが、今後においては、大規模事業の終了により減少する見込みである。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充当可能財源の内、充当可能基金については、決算剰余金の積立てにより財政調整基金を中心に増加していたが、</a:t>
          </a:r>
          <a:r>
            <a:rPr kumimoji="1" lang="ja-JP" altLang="en-US" sz="1100">
              <a:solidFill>
                <a:schemeClr val="dk1"/>
              </a:solidFill>
              <a:effectLst/>
              <a:latin typeface="+mn-lt"/>
              <a:ea typeface="+mn-ea"/>
              <a:cs typeface="+mn-cs"/>
            </a:rPr>
            <a:t>近年の自然災害や感染症の蔓延等により減少傾向となっている。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将来負担比率は、充当可能財源は</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減少すると推測されるが、反面一般会計等の地方債残高も減少するので、現在と同水準で推移すると想定される。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岡山県鏡野町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lt"/>
              <a:ea typeface="+mn-ea"/>
              <a:cs typeface="+mn-cs"/>
            </a:rPr>
            <a:t>新型コロナウイルス感染症への予防費、経済対策等の財源として財政調整基金の取崩しを行ったことで基金全体で１０．６億円の減少となった。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lt"/>
              <a:ea typeface="+mn-ea"/>
              <a:cs typeface="+mn-cs"/>
            </a:rPr>
            <a:t>近年頻発している自然災害や感染症の蔓延に対する備えとして</a:t>
          </a:r>
          <a:r>
            <a:rPr kumimoji="1" lang="ja-JP" altLang="ja-JP" sz="1100">
              <a:solidFill>
                <a:schemeClr val="dk1"/>
              </a:solidFill>
              <a:effectLst/>
              <a:latin typeface="+mn-lt"/>
              <a:ea typeface="+mn-ea"/>
              <a:cs typeface="+mn-cs"/>
            </a:rPr>
            <a:t>、財政調整基金を</a:t>
          </a:r>
          <a:r>
            <a:rPr kumimoji="1" lang="ja-JP" altLang="en-US" sz="1100">
              <a:solidFill>
                <a:schemeClr val="dk1"/>
              </a:solidFill>
              <a:effectLst/>
              <a:latin typeface="+mn-lt"/>
              <a:ea typeface="+mn-ea"/>
              <a:cs typeface="+mn-cs"/>
            </a:rPr>
            <a:t>４０億円程度を目途に適切な管理を行う。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鏡野町地域振興基金：本町における町民の連携の強化及び地域振興</a:t>
          </a:r>
          <a:endParaRPr lang="ja-JP" altLang="ja-JP" sz="1400">
            <a:effectLst/>
          </a:endParaRPr>
        </a:p>
        <a:p>
          <a:r>
            <a:rPr kumimoji="1" lang="ja-JP" altLang="ja-JP" sz="1100">
              <a:solidFill>
                <a:schemeClr val="dk1"/>
              </a:solidFill>
              <a:effectLst/>
              <a:latin typeface="+mn-lt"/>
              <a:ea typeface="+mn-ea"/>
              <a:cs typeface="+mn-cs"/>
            </a:rPr>
            <a:t>　鏡野町公共用拠点施設整備基金：鏡野町の公共用拠点施設の修繕、改修等による</a:t>
          </a:r>
          <a:r>
            <a:rPr kumimoji="1" lang="ja-JP" altLang="ja-JP" sz="1100">
              <a:solidFill>
                <a:sysClr val="windowText" lastClr="000000"/>
              </a:solidFill>
              <a:effectLst/>
              <a:latin typeface="+mn-lt"/>
              <a:ea typeface="+mn-ea"/>
              <a:cs typeface="+mn-cs"/>
            </a:rPr>
            <a:t>長</a:t>
          </a:r>
          <a:r>
            <a:rPr lang="ja-JP" altLang="ja-JP" sz="1100">
              <a:solidFill>
                <a:sysClr val="windowText" lastClr="000000"/>
              </a:solidFill>
              <a:effectLst/>
              <a:latin typeface="+mn-lt"/>
              <a:ea typeface="+mn-ea"/>
              <a:cs typeface="+mn-cs"/>
            </a:rPr>
            <a:t>寿</a:t>
          </a:r>
          <a:r>
            <a:rPr kumimoji="1" lang="ja-JP" altLang="ja-JP" sz="1100">
              <a:solidFill>
                <a:sysClr val="windowText" lastClr="000000"/>
              </a:solidFill>
              <a:effectLst/>
              <a:latin typeface="+mn-lt"/>
              <a:ea typeface="+mn-ea"/>
              <a:cs typeface="+mn-cs"/>
            </a:rPr>
            <a:t>命化及び</a:t>
          </a:r>
          <a:r>
            <a:rPr kumimoji="1" lang="ja-JP" altLang="ja-JP" sz="1100">
              <a:solidFill>
                <a:schemeClr val="dk1"/>
              </a:solidFill>
              <a:effectLst/>
              <a:latin typeface="+mn-lt"/>
              <a:ea typeface="+mn-ea"/>
              <a:cs typeface="+mn-cs"/>
            </a:rPr>
            <a:t>新設、改築に関する事業の推進を図る</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かがみの創生基金：</a:t>
          </a:r>
          <a:r>
            <a:rPr kumimoji="1" lang="en-US" altLang="ja-JP" sz="1100">
              <a:solidFill>
                <a:schemeClr val="dk1"/>
              </a:solidFill>
              <a:effectLst/>
              <a:latin typeface="+mn-ea"/>
              <a:ea typeface="+mn-ea"/>
              <a:cs typeface="+mn-cs"/>
            </a:rPr>
            <a:t>21</a:t>
          </a:r>
          <a:r>
            <a:rPr kumimoji="1" lang="ja-JP" altLang="ja-JP" sz="1100">
              <a:solidFill>
                <a:schemeClr val="dk1"/>
              </a:solidFill>
              <a:effectLst/>
              <a:latin typeface="+mn-ea"/>
              <a:ea typeface="+mn-ea"/>
              <a:cs typeface="+mn-cs"/>
            </a:rPr>
            <a:t>世紀に向けて、明るく、豊かで、活力ある独創的、個性的な地域づくりを行う</a:t>
          </a:r>
          <a:r>
            <a:rPr kumimoji="1" lang="ja-JP" altLang="en-US" sz="1100">
              <a:solidFill>
                <a:schemeClr val="dk1"/>
              </a:solidFill>
              <a:effectLst/>
              <a:latin typeface="+mn-ea"/>
              <a:ea typeface="+mn-ea"/>
              <a:cs typeface="+mn-cs"/>
            </a:rPr>
            <a:t>。</a:t>
          </a:r>
          <a:endParaRPr lang="ja-JP" altLang="ja-JP" sz="1400">
            <a:effectLst/>
            <a:latin typeface="+mn-ea"/>
            <a:ea typeface="+mn-ea"/>
          </a:endParaRPr>
        </a:p>
        <a:p>
          <a:r>
            <a:rPr kumimoji="1" lang="en-US" altLang="ja-JP" sz="13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かがみの園運営安定化基金：養護老人ホームかがみの園の健全な運営を図るため。</a:t>
          </a:r>
          <a:endParaRPr kumimoji="1" lang="en-US" altLang="ja-JP" sz="11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鏡野町未来・希望基金：未来に希望が広がるまちづくりを目指して、各地域が自主的、主体的に行う地域活動により、活力のある地域づくりと助け合いの心が育つ地域づくりを推　　進するための活動を支援する。</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鏡野町地域振興基金：鏡野町地域情報通信施設運営事業へ財源として充当</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かがみの創生</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「ウランのふる里研究所」構想推進</a:t>
          </a:r>
          <a:r>
            <a:rPr kumimoji="1" lang="ja-JP" altLang="ja-JP" sz="1100">
              <a:solidFill>
                <a:schemeClr val="dk1"/>
              </a:solidFill>
              <a:effectLst/>
              <a:latin typeface="+mn-lt"/>
              <a:ea typeface="+mn-ea"/>
              <a:cs typeface="+mn-cs"/>
            </a:rPr>
            <a:t>事業へ財源として充当</a:t>
          </a:r>
          <a:endParaRPr lang="ja-JP" altLang="ja-JP" sz="1400">
            <a:effectLst/>
          </a:endParaRPr>
        </a:p>
        <a:p>
          <a:r>
            <a:rPr kumimoji="1" lang="ja-JP" altLang="ja-JP" sz="1100">
              <a:solidFill>
                <a:schemeClr val="dk1"/>
              </a:solidFill>
              <a:effectLst/>
              <a:latin typeface="+mn-lt"/>
              <a:ea typeface="+mn-ea"/>
              <a:cs typeface="+mn-cs"/>
            </a:rPr>
            <a:t>　鏡野町</a:t>
          </a:r>
          <a:r>
            <a:rPr kumimoji="1" lang="ja-JP" altLang="en-US" sz="1100">
              <a:solidFill>
                <a:schemeClr val="dk1"/>
              </a:solidFill>
              <a:effectLst/>
              <a:latin typeface="+mn-lt"/>
              <a:ea typeface="+mn-ea"/>
              <a:cs typeface="+mn-cs"/>
            </a:rPr>
            <a:t>未来・希望</a:t>
          </a:r>
          <a:r>
            <a:rPr kumimoji="1" lang="ja-JP" altLang="ja-JP" sz="1100">
              <a:solidFill>
                <a:schemeClr val="dk1"/>
              </a:solidFill>
              <a:effectLst/>
              <a:latin typeface="+mn-lt"/>
              <a:ea typeface="+mn-ea"/>
              <a:cs typeface="+mn-cs"/>
            </a:rPr>
            <a:t>基金 ： </a:t>
          </a:r>
          <a:r>
            <a:rPr kumimoji="1" lang="ja-JP" altLang="en-US"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期未来希望基金事業にかかる財源確保のための積み立て</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鏡野町公共用拠点施設整備基金は、公共用拠点施設の修繕、改善等による長寿命化及び新設、改築に関する事業の推進を図るものであり、今後、町内の多くの施設が改修時期を迎えることから、必要に応じ取り崩し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新型コロナウイルス感染症の蔓延による大幅な取崩し</a:t>
          </a:r>
          <a:r>
            <a:rPr kumimoji="1" lang="ja-JP" altLang="ja-JP" sz="1100" baseline="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自然</a:t>
          </a:r>
          <a:r>
            <a:rPr kumimoji="1" lang="ja-JP" altLang="ja-JP" sz="1100">
              <a:solidFill>
                <a:schemeClr val="dk1"/>
              </a:solidFill>
              <a:effectLst/>
              <a:latin typeface="+mn-lt"/>
              <a:ea typeface="+mn-ea"/>
              <a:cs typeface="+mn-cs"/>
            </a:rPr>
            <a:t>災害</a:t>
          </a:r>
          <a:r>
            <a:rPr kumimoji="1" lang="ja-JP" altLang="en-US" sz="1100">
              <a:solidFill>
                <a:schemeClr val="dk1"/>
              </a:solidFill>
              <a:effectLst/>
              <a:latin typeface="+mn-lt"/>
              <a:ea typeface="+mn-ea"/>
              <a:cs typeface="+mn-cs"/>
            </a:rPr>
            <a:t>・感染症</a:t>
          </a:r>
          <a:r>
            <a:rPr kumimoji="1" lang="ja-JP" altLang="ja-JP" sz="1100">
              <a:solidFill>
                <a:schemeClr val="dk1"/>
              </a:solidFill>
              <a:effectLst/>
              <a:latin typeface="+mn-lt"/>
              <a:ea typeface="+mn-ea"/>
              <a:cs typeface="+mn-cs"/>
            </a:rPr>
            <a:t>への備えや地方交付税等の減少に対応するため、過去の実績等を踏まえ、４０億円程度を目途に積み立てることとしている。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利子積立による増加</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令和３</a:t>
          </a:r>
          <a:r>
            <a:rPr kumimoji="1" lang="ja-JP" altLang="ja-JP" sz="1100">
              <a:solidFill>
                <a:schemeClr val="dk1"/>
              </a:solidFill>
              <a:effectLst/>
              <a:latin typeface="+mn-lt"/>
              <a:ea typeface="+mn-ea"/>
              <a:cs typeface="+mn-cs"/>
            </a:rPr>
            <a:t>年度に地方債償還のピークを迎え</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ja-JP" altLang="ja-JP" sz="1100">
              <a:solidFill>
                <a:schemeClr val="dk1"/>
              </a:solidFill>
              <a:effectLst/>
              <a:latin typeface="+mn-lt"/>
              <a:ea typeface="+mn-ea"/>
              <a:cs typeface="+mn-cs"/>
            </a:rPr>
            <a:t>３年度以降は減少予定と見込んでいる。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8B82F49-9CF5-4073-95F3-1503789C3A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EC0AF0B-DDF8-4DFB-B192-4911DDF168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69FEEB3-7E4C-4FA1-935F-A18F7501999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F706A3E-63E7-48A6-ACB9-7C119D6799E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5AC8154-CB85-4F28-A56A-1D8587891C5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FA2A9BA-5838-4A17-A0EA-2256BC6CE3C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岡山県鏡野町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8E1376D1-F034-4633-BA19-DE8212E6A35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CE73F96A-80FD-4510-B253-A09BCE5D4CD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D192A27C-C5E0-4EA5-A56F-EEADC1D856F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8D9CC1F-4851-45A5-92AC-15F339FB4D3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8F55910-4E73-4407-BDAC-C54979D8E47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7181B28-FC01-4D77-A1B4-1FBE05570A8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12,739
12,625
419.68
14,381,773
13,443,579
811,391
7,217,820
12,619,537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92568E6-CD2C-415B-B8EC-D1F96E5DD3D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35230058-5D9C-4B3F-B5AE-020BD8AF48F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0F095C1-8B7E-45D2-B5D6-F20348F1181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BF3EC3D-3247-49DB-A19C-874D2ADA276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8437E7B-EB3E-413F-B1AF-D872BA3DF3D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F55BB7B-5ABE-4071-AAA4-4F1E520F975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D48459-DBE5-4FA9-A4E8-27537CE06C5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B090357-0C17-4127-BCD1-67F4E5DE0D6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6765CB6-A550-4F96-8106-669950DFE82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8DC9AA4-E773-4F79-9102-C8102D15A82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432FE6A-8D67-436D-8B67-03D62CF58E8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72B972D-C443-414D-9159-6CC5906E377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AA4F272-CE12-49E9-AA8F-FDCDEE1A4F2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83B366A-0757-45ED-86F4-35D505A9B6F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9E1F74C6-B0FF-42FF-AB52-1C5163D4562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F4D5905E-287B-41A1-AE2E-7451D591B4E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311A477B-3364-4E74-AD65-B8D95E4A4C8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48CB502-F102-410C-8916-60AB4929CD7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E76FD680-90F5-48D0-AC38-ED7C9585873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F87BF9C4-0AF5-43AF-8690-758ED4A97E7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DACCC709-3538-44DB-8713-BD4F03230DB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95CFDBD2-8ED7-44B5-B435-B50582A2C2B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E16D928D-5B62-4005-B802-AE6209980AE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A0160AB-100F-4DF7-9940-800F8B898DF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E80D1E5B-E9AE-457B-BB50-5C9D6C9D14A5}"/>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3D45D5D3-F3CB-4DEA-B891-5001632C434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F3674B8-B39F-4B4F-8FA0-A40A0D977B9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C3CF746-7FE4-4561-A50D-EF5802916CE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9212B1C8-B0C0-49B6-96F7-061B8996F29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DB1DF4BE-17F7-460A-80C3-61FEEA1357B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9AC7C4D-84AA-4DC2-B29D-33691064F1D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8B69FBB1-EA5E-46AA-B299-EBB544CE9D4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ED59D2FF-0391-4B34-8861-FB992F8FE3A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9E41DB2D-8743-4DDB-97A3-F197EB2154A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5389F0F-DEB9-4D19-8F43-19C4160ADCE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9" name="正方形/長方形 48">
          <a:extLst>
            <a:ext uri="{FF2B5EF4-FFF2-40B4-BE49-F238E27FC236}">
              <a16:creationId xmlns:a16="http://schemas.microsoft.com/office/drawing/2014/main" id="{2E77DEA0-75FE-4AE3-94B1-D6FA7E564FF1}"/>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0" name="正方形/長方形 49">
          <a:extLst>
            <a:ext uri="{FF2B5EF4-FFF2-40B4-BE49-F238E27FC236}">
              <a16:creationId xmlns:a16="http://schemas.microsoft.com/office/drawing/2014/main" id="{35AC86F5-085F-44F1-856E-2F133BA71B0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1" name="正方形/長方形 50">
          <a:extLst>
            <a:ext uri="{FF2B5EF4-FFF2-40B4-BE49-F238E27FC236}">
              <a16:creationId xmlns:a16="http://schemas.microsoft.com/office/drawing/2014/main" id="{E64DA55E-A473-4CB8-B0EF-275F8124BC1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2" name="正方形/長方形 51">
          <a:extLst>
            <a:ext uri="{FF2B5EF4-FFF2-40B4-BE49-F238E27FC236}">
              <a16:creationId xmlns:a16="http://schemas.microsoft.com/office/drawing/2014/main" id="{F49E4BCE-2F5C-4FC3-BA4D-9A48DD8D177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3" name="正方形/長方形 52">
          <a:extLst>
            <a:ext uri="{FF2B5EF4-FFF2-40B4-BE49-F238E27FC236}">
              <a16:creationId xmlns:a16="http://schemas.microsoft.com/office/drawing/2014/main" id="{D5CCA2A3-FAC7-490B-B2D8-7CADF065E8C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4" name="正方形/長方形 53">
          <a:extLst>
            <a:ext uri="{FF2B5EF4-FFF2-40B4-BE49-F238E27FC236}">
              <a16:creationId xmlns:a16="http://schemas.microsoft.com/office/drawing/2014/main" id="{FAE264AE-7177-40BC-A12A-21E2681C4A4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5" name="正方形/長方形 54">
          <a:extLst>
            <a:ext uri="{FF2B5EF4-FFF2-40B4-BE49-F238E27FC236}">
              <a16:creationId xmlns:a16="http://schemas.microsoft.com/office/drawing/2014/main" id="{4C195F8D-BE38-41E5-9193-0359C81E791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6" name="正方形/長方形 55">
          <a:extLst>
            <a:ext uri="{FF2B5EF4-FFF2-40B4-BE49-F238E27FC236}">
              <a16:creationId xmlns:a16="http://schemas.microsoft.com/office/drawing/2014/main" id="{2E156373-08CF-4A6F-A665-9B2A39177BC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7" name="正方形/長方形 56">
          <a:extLst>
            <a:ext uri="{FF2B5EF4-FFF2-40B4-BE49-F238E27FC236}">
              <a16:creationId xmlns:a16="http://schemas.microsoft.com/office/drawing/2014/main" id="{02247A11-10DA-49A9-AABC-2B12E2F067D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8" name="正方形/長方形 57">
          <a:extLst>
            <a:ext uri="{FF2B5EF4-FFF2-40B4-BE49-F238E27FC236}">
              <a16:creationId xmlns:a16="http://schemas.microsoft.com/office/drawing/2014/main" id="{2349EE33-965D-4609-B4CB-AF843F1B7FE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9" name="正方形/長方形 58">
          <a:extLst>
            <a:ext uri="{FF2B5EF4-FFF2-40B4-BE49-F238E27FC236}">
              <a16:creationId xmlns:a16="http://schemas.microsoft.com/office/drawing/2014/main" id="{4EC07B16-B0EA-4E90-9600-9BAC68937DF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0" name="正方形/長方形 59">
          <a:extLst>
            <a:ext uri="{FF2B5EF4-FFF2-40B4-BE49-F238E27FC236}">
              <a16:creationId xmlns:a16="http://schemas.microsoft.com/office/drawing/2014/main" id="{661B6E1F-CBBF-46FB-AB92-950F1C649CF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1" name="正方形/長方形 60">
          <a:extLst>
            <a:ext uri="{FF2B5EF4-FFF2-40B4-BE49-F238E27FC236}">
              <a16:creationId xmlns:a16="http://schemas.microsoft.com/office/drawing/2014/main" id="{4CC1080C-ABE0-41BF-9F1B-13F620B016D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2" name="テキスト ボックス 61">
          <a:extLst>
            <a:ext uri="{FF2B5EF4-FFF2-40B4-BE49-F238E27FC236}">
              <a16:creationId xmlns:a16="http://schemas.microsoft.com/office/drawing/2014/main" id="{FB5B7F72-9E84-44A8-BB85-FA3E07F2E0F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mn-lt"/>
              <a:ea typeface="+mn-ea"/>
              <a:cs typeface="+mn-cs"/>
            </a:rPr>
            <a:t>平成２５年度から実施した情報通信施設整備事業や認定こども園の整備事業等に係る多額の借入により、平成２７年度以降の</a:t>
          </a:r>
          <a:r>
            <a:rPr lang="ja-JP" altLang="ja-JP" sz="800" b="0" i="0" baseline="0">
              <a:solidFill>
                <a:schemeClr val="dk1"/>
              </a:solidFill>
              <a:effectLst/>
              <a:latin typeface="+mn-lt"/>
              <a:ea typeface="+mn-ea"/>
              <a:cs typeface="+mn-cs"/>
            </a:rPr>
            <a:t>債務償還比率は類似団体を上回ってい</a:t>
          </a:r>
          <a:r>
            <a:rPr lang="ja-JP" altLang="en-US" sz="800" b="0" i="0" baseline="0">
              <a:solidFill>
                <a:schemeClr val="dk1"/>
              </a:solidFill>
              <a:effectLst/>
              <a:latin typeface="+mn-lt"/>
              <a:ea typeface="+mn-ea"/>
              <a:cs typeface="+mn-cs"/>
            </a:rPr>
            <a:t>た</a:t>
          </a:r>
          <a:r>
            <a:rPr lang="ja-JP" altLang="ja-JP" sz="800" b="0" i="0" baseline="0">
              <a:solidFill>
                <a:schemeClr val="dk1"/>
              </a:solidFill>
              <a:effectLst/>
              <a:latin typeface="+mn-lt"/>
              <a:ea typeface="+mn-ea"/>
              <a:cs typeface="+mn-cs"/>
            </a:rPr>
            <a:t>が、</a:t>
          </a:r>
          <a:r>
            <a:rPr lang="ja-JP" altLang="en-US" sz="800" b="0" i="0" baseline="0">
              <a:solidFill>
                <a:schemeClr val="dk1"/>
              </a:solidFill>
              <a:effectLst/>
              <a:latin typeface="+mn-lt"/>
              <a:ea typeface="+mn-ea"/>
              <a:cs typeface="+mn-cs"/>
            </a:rPr>
            <a:t>平成２８年度からは減少が続いており、令和２年度において類似団体平均を下回ることとなった。　　　　　　　　　　　　　　　　　　　　　　　　　　　　　　　　　　　</a:t>
          </a:r>
          <a:r>
            <a:rPr lang="ja-JP" altLang="ja-JP" sz="800" b="0" i="0" baseline="0">
              <a:solidFill>
                <a:schemeClr val="dk1"/>
              </a:solidFill>
              <a:effectLst/>
              <a:latin typeface="+mn-lt"/>
              <a:ea typeface="+mn-ea"/>
              <a:cs typeface="+mn-cs"/>
            </a:rPr>
            <a:t>主な要因としては、既発債の償還</a:t>
          </a:r>
          <a:r>
            <a:rPr lang="ja-JP" altLang="en-US" sz="800" b="0" i="0" baseline="0">
              <a:solidFill>
                <a:schemeClr val="dk1"/>
              </a:solidFill>
              <a:effectLst/>
              <a:latin typeface="+mn-lt"/>
              <a:ea typeface="+mn-ea"/>
              <a:cs typeface="+mn-cs"/>
            </a:rPr>
            <a:t>が進んだことと特別会計の公営企業への移行等により</a:t>
          </a:r>
          <a:r>
            <a:rPr lang="ja-JP" altLang="ja-JP" sz="800" b="0" i="0" baseline="0">
              <a:solidFill>
                <a:schemeClr val="dk1"/>
              </a:solidFill>
              <a:effectLst/>
              <a:latin typeface="+mn-lt"/>
              <a:ea typeface="+mn-ea"/>
              <a:cs typeface="+mn-cs"/>
            </a:rPr>
            <a:t>将来負担額が減少したことによるものと思われる。</a:t>
          </a:r>
          <a:endParaRPr lang="ja-JP" altLang="ja-JP" sz="800">
            <a:effectLst/>
          </a:endParaRPr>
        </a:p>
        <a:p>
          <a:r>
            <a:rPr lang="ja-JP" altLang="ja-JP" sz="800" b="0" i="0" baseline="0">
              <a:solidFill>
                <a:schemeClr val="dk1"/>
              </a:solidFill>
              <a:effectLst/>
              <a:latin typeface="+mn-lt"/>
              <a:ea typeface="+mn-ea"/>
              <a:cs typeface="+mn-cs"/>
            </a:rPr>
            <a:t>　今後も人口減による歳入の減少が見込まれるため、歳出の抑制と引き続きの計画的な借入に取り組んでいく。</a:t>
          </a:r>
          <a:endParaRPr lang="ja-JP" altLang="ja-JP" sz="800">
            <a:effectLst/>
          </a:endParaRP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3" name="テキスト ボックス 62">
          <a:extLst>
            <a:ext uri="{FF2B5EF4-FFF2-40B4-BE49-F238E27FC236}">
              <a16:creationId xmlns:a16="http://schemas.microsoft.com/office/drawing/2014/main" id="{208C24A2-FD04-4E69-985E-5541F89ADBE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4" name="直線コネクタ 63">
          <a:extLst>
            <a:ext uri="{FF2B5EF4-FFF2-40B4-BE49-F238E27FC236}">
              <a16:creationId xmlns:a16="http://schemas.microsoft.com/office/drawing/2014/main" id="{A89D5A2A-4B5A-43DA-936A-7856E1D21E0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65" name="テキスト ボックス 64">
          <a:extLst>
            <a:ext uri="{FF2B5EF4-FFF2-40B4-BE49-F238E27FC236}">
              <a16:creationId xmlns:a16="http://schemas.microsoft.com/office/drawing/2014/main" id="{7496C1FC-C549-471B-8C04-BE43E0662C7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66" name="直線コネクタ 65">
          <a:extLst>
            <a:ext uri="{FF2B5EF4-FFF2-40B4-BE49-F238E27FC236}">
              <a16:creationId xmlns:a16="http://schemas.microsoft.com/office/drawing/2014/main" id="{9323E191-3C37-4E14-A007-C6C2C8A30625}"/>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67" name="テキスト ボックス 66">
          <a:extLst>
            <a:ext uri="{FF2B5EF4-FFF2-40B4-BE49-F238E27FC236}">
              <a16:creationId xmlns:a16="http://schemas.microsoft.com/office/drawing/2014/main" id="{FCAC3E5F-2DD5-44F3-BC8C-8BD58AF26BD4}"/>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8" name="直線コネクタ 67">
          <a:extLst>
            <a:ext uri="{FF2B5EF4-FFF2-40B4-BE49-F238E27FC236}">
              <a16:creationId xmlns:a16="http://schemas.microsoft.com/office/drawing/2014/main" id="{A7C0734C-D37F-45E4-9CD2-06976B82CB43}"/>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69" name="テキスト ボックス 68">
          <a:extLst>
            <a:ext uri="{FF2B5EF4-FFF2-40B4-BE49-F238E27FC236}">
              <a16:creationId xmlns:a16="http://schemas.microsoft.com/office/drawing/2014/main" id="{04241B64-DA7E-4179-8D46-E5794EC90E96}"/>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0" name="直線コネクタ 69">
          <a:extLst>
            <a:ext uri="{FF2B5EF4-FFF2-40B4-BE49-F238E27FC236}">
              <a16:creationId xmlns:a16="http://schemas.microsoft.com/office/drawing/2014/main" id="{0B806938-8C4A-4ADD-99D9-034AC970F6B4}"/>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1" name="テキスト ボックス 70">
          <a:extLst>
            <a:ext uri="{FF2B5EF4-FFF2-40B4-BE49-F238E27FC236}">
              <a16:creationId xmlns:a16="http://schemas.microsoft.com/office/drawing/2014/main" id="{3B1039E0-4A5E-4FDD-8A56-4B8CB0CE22F8}"/>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2" name="直線コネクタ 71">
          <a:extLst>
            <a:ext uri="{FF2B5EF4-FFF2-40B4-BE49-F238E27FC236}">
              <a16:creationId xmlns:a16="http://schemas.microsoft.com/office/drawing/2014/main" id="{F870833D-E9AF-446C-AD37-91E2463BFBA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3" name="テキスト ボックス 72">
          <a:extLst>
            <a:ext uri="{FF2B5EF4-FFF2-40B4-BE49-F238E27FC236}">
              <a16:creationId xmlns:a16="http://schemas.microsoft.com/office/drawing/2014/main" id="{019A411A-0BE7-4E69-8A14-801F87017ECC}"/>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4" name="直線コネクタ 73">
          <a:extLst>
            <a:ext uri="{FF2B5EF4-FFF2-40B4-BE49-F238E27FC236}">
              <a16:creationId xmlns:a16="http://schemas.microsoft.com/office/drawing/2014/main" id="{97E70BD5-E84E-4BB9-A772-F59888CF74E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75" name="テキスト ボックス 74">
          <a:extLst>
            <a:ext uri="{FF2B5EF4-FFF2-40B4-BE49-F238E27FC236}">
              <a16:creationId xmlns:a16="http://schemas.microsoft.com/office/drawing/2014/main" id="{CF852B39-E7AA-4D11-8385-4510E0273EAE}"/>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6" name="直線コネクタ 75">
          <a:extLst>
            <a:ext uri="{FF2B5EF4-FFF2-40B4-BE49-F238E27FC236}">
              <a16:creationId xmlns:a16="http://schemas.microsoft.com/office/drawing/2014/main" id="{38D45CE3-7454-40B1-B48C-4CAB793C1BC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77" name="債務償還比率グラフ枠">
          <a:extLst>
            <a:ext uri="{FF2B5EF4-FFF2-40B4-BE49-F238E27FC236}">
              <a16:creationId xmlns:a16="http://schemas.microsoft.com/office/drawing/2014/main" id="{51EA083E-83C3-4490-A534-86E9EAB62C1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78" name="直線コネクタ 77">
          <a:extLst>
            <a:ext uri="{FF2B5EF4-FFF2-40B4-BE49-F238E27FC236}">
              <a16:creationId xmlns:a16="http://schemas.microsoft.com/office/drawing/2014/main" id="{EDDDDEEA-D573-4DC8-90EE-B3C121E281A5}"/>
            </a:ext>
          </a:extLst>
        </xdr:cNvPr>
        <xdr:cNvCxnSpPr/>
      </xdr:nvCxnSpPr>
      <xdr:spPr>
        <a:xfrm flipV="1">
          <a:off x="14793595" y="5312833"/>
          <a:ext cx="1269" cy="121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79" name="債務償還比率最小値テキスト">
          <a:extLst>
            <a:ext uri="{FF2B5EF4-FFF2-40B4-BE49-F238E27FC236}">
              <a16:creationId xmlns:a16="http://schemas.microsoft.com/office/drawing/2014/main" id="{232AEE3D-5465-4C5C-BCE4-E8E3D5969295}"/>
            </a:ext>
          </a:extLst>
        </xdr:cNvPr>
        <xdr:cNvSpPr txBox="1"/>
      </xdr:nvSpPr>
      <xdr:spPr>
        <a:xfrm>
          <a:off x="14846300" y="65316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80" name="直線コネクタ 79">
          <a:extLst>
            <a:ext uri="{FF2B5EF4-FFF2-40B4-BE49-F238E27FC236}">
              <a16:creationId xmlns:a16="http://schemas.microsoft.com/office/drawing/2014/main" id="{8023BD0D-4F6E-4C80-BCF8-83C4214BEBE9}"/>
            </a:ext>
          </a:extLst>
        </xdr:cNvPr>
        <xdr:cNvCxnSpPr/>
      </xdr:nvCxnSpPr>
      <xdr:spPr>
        <a:xfrm>
          <a:off x="14706600" y="65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81" name="債務償還比率最大値テキスト">
          <a:extLst>
            <a:ext uri="{FF2B5EF4-FFF2-40B4-BE49-F238E27FC236}">
              <a16:creationId xmlns:a16="http://schemas.microsoft.com/office/drawing/2014/main" id="{9E00F959-E2A5-41CC-BC14-12F3C60D65CD}"/>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82" name="直線コネクタ 81">
          <a:extLst>
            <a:ext uri="{FF2B5EF4-FFF2-40B4-BE49-F238E27FC236}">
              <a16:creationId xmlns:a16="http://schemas.microsoft.com/office/drawing/2014/main" id="{5B61CBB4-094C-4B5C-A5C8-0F0DA0BE923A}"/>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131391</xdr:rowOff>
    </xdr:from>
    <xdr:ext cx="469744" cy="259045"/>
    <xdr:sp macro="" textlink="">
      <xdr:nvSpPr>
        <xdr:cNvPr id="83" name="債務償還比率平均値テキスト">
          <a:extLst>
            <a:ext uri="{FF2B5EF4-FFF2-40B4-BE49-F238E27FC236}">
              <a16:creationId xmlns:a16="http://schemas.microsoft.com/office/drawing/2014/main" id="{4BD68EE5-0C2D-4893-BE1D-D257FEC637BF}"/>
            </a:ext>
          </a:extLst>
        </xdr:cNvPr>
        <xdr:cNvSpPr txBox="1"/>
      </xdr:nvSpPr>
      <xdr:spPr>
        <a:xfrm>
          <a:off x="14846300" y="587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84" name="フローチャート: 判断 83">
          <a:extLst>
            <a:ext uri="{FF2B5EF4-FFF2-40B4-BE49-F238E27FC236}">
              <a16:creationId xmlns:a16="http://schemas.microsoft.com/office/drawing/2014/main" id="{C2C387FF-AA9B-4555-AE5D-1D9FAD705EDA}"/>
            </a:ext>
          </a:extLst>
        </xdr:cNvPr>
        <xdr:cNvSpPr/>
      </xdr:nvSpPr>
      <xdr:spPr>
        <a:xfrm>
          <a:off x="14744700" y="58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137012</xdr:rowOff>
    </xdr:from>
    <xdr:to>
      <xdr:col>72</xdr:col>
      <xdr:colOff>123825</xdr:colOff>
      <xdr:row>30</xdr:row>
      <xdr:rowOff>67162</xdr:rowOff>
    </xdr:to>
    <xdr:sp macro="" textlink="">
      <xdr:nvSpPr>
        <xdr:cNvPr id="85" name="フローチャート: 判断 84">
          <a:extLst>
            <a:ext uri="{FF2B5EF4-FFF2-40B4-BE49-F238E27FC236}">
              <a16:creationId xmlns:a16="http://schemas.microsoft.com/office/drawing/2014/main" id="{8A4CCC0D-2767-4B52-AB97-226A1DE7BA01}"/>
            </a:ext>
          </a:extLst>
        </xdr:cNvPr>
        <xdr:cNvSpPr/>
      </xdr:nvSpPr>
      <xdr:spPr>
        <a:xfrm>
          <a:off x="14033500" y="588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141570</xdr:rowOff>
    </xdr:from>
    <xdr:to>
      <xdr:col>68</xdr:col>
      <xdr:colOff>123825</xdr:colOff>
      <xdr:row>30</xdr:row>
      <xdr:rowOff>71720</xdr:rowOff>
    </xdr:to>
    <xdr:sp macro="" textlink="">
      <xdr:nvSpPr>
        <xdr:cNvPr id="86" name="フローチャート: 判断 85">
          <a:extLst>
            <a:ext uri="{FF2B5EF4-FFF2-40B4-BE49-F238E27FC236}">
              <a16:creationId xmlns:a16="http://schemas.microsoft.com/office/drawing/2014/main" id="{36A17C4C-E482-438E-B6E5-DFFD823CFBB3}"/>
            </a:ext>
          </a:extLst>
        </xdr:cNvPr>
        <xdr:cNvSpPr/>
      </xdr:nvSpPr>
      <xdr:spPr>
        <a:xfrm>
          <a:off x="13271500" y="588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160281</xdr:rowOff>
    </xdr:from>
    <xdr:to>
      <xdr:col>64</xdr:col>
      <xdr:colOff>123825</xdr:colOff>
      <xdr:row>30</xdr:row>
      <xdr:rowOff>90431</xdr:rowOff>
    </xdr:to>
    <xdr:sp macro="" textlink="">
      <xdr:nvSpPr>
        <xdr:cNvPr id="87" name="フローチャート: 判断 86">
          <a:extLst>
            <a:ext uri="{FF2B5EF4-FFF2-40B4-BE49-F238E27FC236}">
              <a16:creationId xmlns:a16="http://schemas.microsoft.com/office/drawing/2014/main" id="{D2FEDDA6-A9F4-4617-AA19-1EB6364654FE}"/>
            </a:ext>
          </a:extLst>
        </xdr:cNvPr>
        <xdr:cNvSpPr/>
      </xdr:nvSpPr>
      <xdr:spPr>
        <a:xfrm>
          <a:off x="12509500" y="5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1785</xdr:rowOff>
    </xdr:from>
    <xdr:to>
      <xdr:col>60</xdr:col>
      <xdr:colOff>123825</xdr:colOff>
      <xdr:row>30</xdr:row>
      <xdr:rowOff>103385</xdr:rowOff>
    </xdr:to>
    <xdr:sp macro="" textlink="">
      <xdr:nvSpPr>
        <xdr:cNvPr id="88" name="フローチャート: 判断 87">
          <a:extLst>
            <a:ext uri="{FF2B5EF4-FFF2-40B4-BE49-F238E27FC236}">
              <a16:creationId xmlns:a16="http://schemas.microsoft.com/office/drawing/2014/main" id="{6E3DF071-039C-4B6A-8FE1-233E95D0F5EB}"/>
            </a:ext>
          </a:extLst>
        </xdr:cNvPr>
        <xdr:cNvSpPr/>
      </xdr:nvSpPr>
      <xdr:spPr>
        <a:xfrm>
          <a:off x="11747500" y="591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4F42D94B-08A5-4737-9141-23199274C8E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DA793045-A064-4A27-ABD6-1AF34FD19B6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74678130-00BC-4816-9813-54B58326704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45DBB339-23B9-46C5-987C-AB8C4E5CBF7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496AEBAB-0AD2-45EC-996E-9355F7FDF5F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85436</xdr:rowOff>
    </xdr:from>
    <xdr:to>
      <xdr:col>76</xdr:col>
      <xdr:colOff>73025</xdr:colOff>
      <xdr:row>30</xdr:row>
      <xdr:rowOff>15586</xdr:rowOff>
    </xdr:to>
    <xdr:sp macro="" textlink="">
      <xdr:nvSpPr>
        <xdr:cNvPr id="94" name="楕円 93">
          <a:extLst>
            <a:ext uri="{FF2B5EF4-FFF2-40B4-BE49-F238E27FC236}">
              <a16:creationId xmlns:a16="http://schemas.microsoft.com/office/drawing/2014/main" id="{5D9E46F3-46F0-491D-B018-86D68E90315A}"/>
            </a:ext>
          </a:extLst>
        </xdr:cNvPr>
        <xdr:cNvSpPr/>
      </xdr:nvSpPr>
      <xdr:spPr>
        <a:xfrm>
          <a:off x="14744700" y="582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108313</xdr:rowOff>
    </xdr:from>
    <xdr:ext cx="469744" cy="259045"/>
    <xdr:sp macro="" textlink="">
      <xdr:nvSpPr>
        <xdr:cNvPr id="95" name="債務償還比率該当値テキスト">
          <a:extLst>
            <a:ext uri="{FF2B5EF4-FFF2-40B4-BE49-F238E27FC236}">
              <a16:creationId xmlns:a16="http://schemas.microsoft.com/office/drawing/2014/main" id="{752B2951-91BF-4942-9C5F-EBDE2DF116D8}"/>
            </a:ext>
          </a:extLst>
        </xdr:cNvPr>
        <xdr:cNvSpPr txBox="1"/>
      </xdr:nvSpPr>
      <xdr:spPr>
        <a:xfrm>
          <a:off x="14846300" y="568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170237</xdr:rowOff>
    </xdr:from>
    <xdr:to>
      <xdr:col>72</xdr:col>
      <xdr:colOff>123825</xdr:colOff>
      <xdr:row>30</xdr:row>
      <xdr:rowOff>100387</xdr:rowOff>
    </xdr:to>
    <xdr:sp macro="" textlink="">
      <xdr:nvSpPr>
        <xdr:cNvPr id="96" name="楕円 95">
          <a:extLst>
            <a:ext uri="{FF2B5EF4-FFF2-40B4-BE49-F238E27FC236}">
              <a16:creationId xmlns:a16="http://schemas.microsoft.com/office/drawing/2014/main" id="{C1D2D3C0-B879-47BF-8B9C-F870F88A11A4}"/>
            </a:ext>
          </a:extLst>
        </xdr:cNvPr>
        <xdr:cNvSpPr/>
      </xdr:nvSpPr>
      <xdr:spPr>
        <a:xfrm>
          <a:off x="14033500" y="591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136236</xdr:rowOff>
    </xdr:from>
    <xdr:to>
      <xdr:col>76</xdr:col>
      <xdr:colOff>22225</xdr:colOff>
      <xdr:row>30</xdr:row>
      <xdr:rowOff>49587</xdr:rowOff>
    </xdr:to>
    <xdr:cxnSp macro="">
      <xdr:nvCxnSpPr>
        <xdr:cNvPr id="97" name="直線コネクタ 96">
          <a:extLst>
            <a:ext uri="{FF2B5EF4-FFF2-40B4-BE49-F238E27FC236}">
              <a16:creationId xmlns:a16="http://schemas.microsoft.com/office/drawing/2014/main" id="{3A3F76B1-B2D6-4111-8971-B176F3973BCF}"/>
            </a:ext>
          </a:extLst>
        </xdr:cNvPr>
        <xdr:cNvCxnSpPr/>
      </xdr:nvCxnSpPr>
      <xdr:spPr>
        <a:xfrm flipV="1">
          <a:off x="14084300" y="5879811"/>
          <a:ext cx="711200" cy="8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17498</xdr:rowOff>
    </xdr:from>
    <xdr:to>
      <xdr:col>68</xdr:col>
      <xdr:colOff>123825</xdr:colOff>
      <xdr:row>30</xdr:row>
      <xdr:rowOff>119098</xdr:rowOff>
    </xdr:to>
    <xdr:sp macro="" textlink="">
      <xdr:nvSpPr>
        <xdr:cNvPr id="98" name="楕円 97">
          <a:extLst>
            <a:ext uri="{FF2B5EF4-FFF2-40B4-BE49-F238E27FC236}">
              <a16:creationId xmlns:a16="http://schemas.microsoft.com/office/drawing/2014/main" id="{64C10069-775B-4759-8F33-46CCE8CBB35E}"/>
            </a:ext>
          </a:extLst>
        </xdr:cNvPr>
        <xdr:cNvSpPr/>
      </xdr:nvSpPr>
      <xdr:spPr>
        <a:xfrm>
          <a:off x="13271500" y="593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49587</xdr:rowOff>
    </xdr:from>
    <xdr:to>
      <xdr:col>72</xdr:col>
      <xdr:colOff>73025</xdr:colOff>
      <xdr:row>30</xdr:row>
      <xdr:rowOff>68298</xdr:rowOff>
    </xdr:to>
    <xdr:cxnSp macro="">
      <xdr:nvCxnSpPr>
        <xdr:cNvPr id="99" name="直線コネクタ 98">
          <a:extLst>
            <a:ext uri="{FF2B5EF4-FFF2-40B4-BE49-F238E27FC236}">
              <a16:creationId xmlns:a16="http://schemas.microsoft.com/office/drawing/2014/main" id="{5EC07983-8889-412E-A286-F13870E22D75}"/>
            </a:ext>
          </a:extLst>
        </xdr:cNvPr>
        <xdr:cNvCxnSpPr/>
      </xdr:nvCxnSpPr>
      <xdr:spPr>
        <a:xfrm flipV="1">
          <a:off x="13322300" y="5964612"/>
          <a:ext cx="762000" cy="1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76630</xdr:rowOff>
    </xdr:from>
    <xdr:to>
      <xdr:col>64</xdr:col>
      <xdr:colOff>123825</xdr:colOff>
      <xdr:row>31</xdr:row>
      <xdr:rowOff>6780</xdr:rowOff>
    </xdr:to>
    <xdr:sp macro="" textlink="">
      <xdr:nvSpPr>
        <xdr:cNvPr id="100" name="楕円 99">
          <a:extLst>
            <a:ext uri="{FF2B5EF4-FFF2-40B4-BE49-F238E27FC236}">
              <a16:creationId xmlns:a16="http://schemas.microsoft.com/office/drawing/2014/main" id="{F9190422-16C0-4869-8AD5-E8EAE5DC6A76}"/>
            </a:ext>
          </a:extLst>
        </xdr:cNvPr>
        <xdr:cNvSpPr/>
      </xdr:nvSpPr>
      <xdr:spPr>
        <a:xfrm>
          <a:off x="12509500" y="599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68298</xdr:rowOff>
    </xdr:from>
    <xdr:to>
      <xdr:col>68</xdr:col>
      <xdr:colOff>73025</xdr:colOff>
      <xdr:row>30</xdr:row>
      <xdr:rowOff>127430</xdr:rowOff>
    </xdr:to>
    <xdr:cxnSp macro="">
      <xdr:nvCxnSpPr>
        <xdr:cNvPr id="101" name="直線コネクタ 100">
          <a:extLst>
            <a:ext uri="{FF2B5EF4-FFF2-40B4-BE49-F238E27FC236}">
              <a16:creationId xmlns:a16="http://schemas.microsoft.com/office/drawing/2014/main" id="{769FC1F6-D6CC-4FA2-B24D-802D15A615B0}"/>
            </a:ext>
          </a:extLst>
        </xdr:cNvPr>
        <xdr:cNvCxnSpPr/>
      </xdr:nvCxnSpPr>
      <xdr:spPr>
        <a:xfrm flipV="1">
          <a:off x="12560300" y="5983323"/>
          <a:ext cx="762000" cy="5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156033</xdr:rowOff>
    </xdr:from>
    <xdr:to>
      <xdr:col>60</xdr:col>
      <xdr:colOff>123825</xdr:colOff>
      <xdr:row>31</xdr:row>
      <xdr:rowOff>86183</xdr:rowOff>
    </xdr:to>
    <xdr:sp macro="" textlink="">
      <xdr:nvSpPr>
        <xdr:cNvPr id="102" name="楕円 101">
          <a:extLst>
            <a:ext uri="{FF2B5EF4-FFF2-40B4-BE49-F238E27FC236}">
              <a16:creationId xmlns:a16="http://schemas.microsoft.com/office/drawing/2014/main" id="{2707DF37-EDA5-465E-AD59-9105A8404BEA}"/>
            </a:ext>
          </a:extLst>
        </xdr:cNvPr>
        <xdr:cNvSpPr/>
      </xdr:nvSpPr>
      <xdr:spPr>
        <a:xfrm>
          <a:off x="11747500" y="607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127430</xdr:rowOff>
    </xdr:from>
    <xdr:to>
      <xdr:col>64</xdr:col>
      <xdr:colOff>73025</xdr:colOff>
      <xdr:row>31</xdr:row>
      <xdr:rowOff>35383</xdr:rowOff>
    </xdr:to>
    <xdr:cxnSp macro="">
      <xdr:nvCxnSpPr>
        <xdr:cNvPr id="103" name="直線コネクタ 102">
          <a:extLst>
            <a:ext uri="{FF2B5EF4-FFF2-40B4-BE49-F238E27FC236}">
              <a16:creationId xmlns:a16="http://schemas.microsoft.com/office/drawing/2014/main" id="{061E5A6A-CA8B-4508-A7E3-DACA847AD71E}"/>
            </a:ext>
          </a:extLst>
        </xdr:cNvPr>
        <xdr:cNvCxnSpPr/>
      </xdr:nvCxnSpPr>
      <xdr:spPr>
        <a:xfrm flipV="1">
          <a:off x="11798300" y="6042455"/>
          <a:ext cx="762000" cy="7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83689</xdr:rowOff>
    </xdr:from>
    <xdr:ext cx="469744" cy="259045"/>
    <xdr:sp macro="" textlink="">
      <xdr:nvSpPr>
        <xdr:cNvPr id="104" name="n_1aveValue債務償還比率">
          <a:extLst>
            <a:ext uri="{FF2B5EF4-FFF2-40B4-BE49-F238E27FC236}">
              <a16:creationId xmlns:a16="http://schemas.microsoft.com/office/drawing/2014/main" id="{297BF86E-F232-490B-A48E-9AD0FB6B12B2}"/>
            </a:ext>
          </a:extLst>
        </xdr:cNvPr>
        <xdr:cNvSpPr txBox="1"/>
      </xdr:nvSpPr>
      <xdr:spPr>
        <a:xfrm>
          <a:off x="13836727" y="565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88247</xdr:rowOff>
    </xdr:from>
    <xdr:ext cx="469744" cy="259045"/>
    <xdr:sp macro="" textlink="">
      <xdr:nvSpPr>
        <xdr:cNvPr id="105" name="n_2aveValue債務償還比率">
          <a:extLst>
            <a:ext uri="{FF2B5EF4-FFF2-40B4-BE49-F238E27FC236}">
              <a16:creationId xmlns:a16="http://schemas.microsoft.com/office/drawing/2014/main" id="{103B17DA-3001-4105-AFFB-B02C4700C248}"/>
            </a:ext>
          </a:extLst>
        </xdr:cNvPr>
        <xdr:cNvSpPr txBox="1"/>
      </xdr:nvSpPr>
      <xdr:spPr>
        <a:xfrm>
          <a:off x="13087427" y="566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106958</xdr:rowOff>
    </xdr:from>
    <xdr:ext cx="469744" cy="259045"/>
    <xdr:sp macro="" textlink="">
      <xdr:nvSpPr>
        <xdr:cNvPr id="106" name="n_3aveValue債務償還比率">
          <a:extLst>
            <a:ext uri="{FF2B5EF4-FFF2-40B4-BE49-F238E27FC236}">
              <a16:creationId xmlns:a16="http://schemas.microsoft.com/office/drawing/2014/main" id="{F35AA851-251B-4DAE-8274-35FDAD37FDAA}"/>
            </a:ext>
          </a:extLst>
        </xdr:cNvPr>
        <xdr:cNvSpPr txBox="1"/>
      </xdr:nvSpPr>
      <xdr:spPr>
        <a:xfrm>
          <a:off x="12325427" y="567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119912</xdr:rowOff>
    </xdr:from>
    <xdr:ext cx="469744" cy="259045"/>
    <xdr:sp macro="" textlink="">
      <xdr:nvSpPr>
        <xdr:cNvPr id="107" name="n_4aveValue債務償還比率">
          <a:extLst>
            <a:ext uri="{FF2B5EF4-FFF2-40B4-BE49-F238E27FC236}">
              <a16:creationId xmlns:a16="http://schemas.microsoft.com/office/drawing/2014/main" id="{517A890B-E6D8-4A50-8BE7-3A0464C59DAB}"/>
            </a:ext>
          </a:extLst>
        </xdr:cNvPr>
        <xdr:cNvSpPr txBox="1"/>
      </xdr:nvSpPr>
      <xdr:spPr>
        <a:xfrm>
          <a:off x="11563427" y="569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91514</xdr:rowOff>
    </xdr:from>
    <xdr:ext cx="469744" cy="259045"/>
    <xdr:sp macro="" textlink="">
      <xdr:nvSpPr>
        <xdr:cNvPr id="108" name="n_1mainValue債務償還比率">
          <a:extLst>
            <a:ext uri="{FF2B5EF4-FFF2-40B4-BE49-F238E27FC236}">
              <a16:creationId xmlns:a16="http://schemas.microsoft.com/office/drawing/2014/main" id="{AF96175F-A402-4F6E-819D-DEB78D4351A0}"/>
            </a:ext>
          </a:extLst>
        </xdr:cNvPr>
        <xdr:cNvSpPr txBox="1"/>
      </xdr:nvSpPr>
      <xdr:spPr>
        <a:xfrm>
          <a:off x="13836727" y="600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110225</xdr:rowOff>
    </xdr:from>
    <xdr:ext cx="469744" cy="259045"/>
    <xdr:sp macro="" textlink="">
      <xdr:nvSpPr>
        <xdr:cNvPr id="109" name="n_2mainValue債務償還比率">
          <a:extLst>
            <a:ext uri="{FF2B5EF4-FFF2-40B4-BE49-F238E27FC236}">
              <a16:creationId xmlns:a16="http://schemas.microsoft.com/office/drawing/2014/main" id="{FF929368-9D94-4163-A85D-A3429361BA4B}"/>
            </a:ext>
          </a:extLst>
        </xdr:cNvPr>
        <xdr:cNvSpPr txBox="1"/>
      </xdr:nvSpPr>
      <xdr:spPr>
        <a:xfrm>
          <a:off x="13087427" y="602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169357</xdr:rowOff>
    </xdr:from>
    <xdr:ext cx="469744" cy="259045"/>
    <xdr:sp macro="" textlink="">
      <xdr:nvSpPr>
        <xdr:cNvPr id="110" name="n_3mainValue債務償還比率">
          <a:extLst>
            <a:ext uri="{FF2B5EF4-FFF2-40B4-BE49-F238E27FC236}">
              <a16:creationId xmlns:a16="http://schemas.microsoft.com/office/drawing/2014/main" id="{6BC62814-A373-4541-A7C4-9038A294C5C2}"/>
            </a:ext>
          </a:extLst>
        </xdr:cNvPr>
        <xdr:cNvSpPr txBox="1"/>
      </xdr:nvSpPr>
      <xdr:spPr>
        <a:xfrm>
          <a:off x="12325427" y="608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77310</xdr:rowOff>
    </xdr:from>
    <xdr:ext cx="469744" cy="259045"/>
    <xdr:sp macro="" textlink="">
      <xdr:nvSpPr>
        <xdr:cNvPr id="111" name="n_4mainValue債務償還比率">
          <a:extLst>
            <a:ext uri="{FF2B5EF4-FFF2-40B4-BE49-F238E27FC236}">
              <a16:creationId xmlns:a16="http://schemas.microsoft.com/office/drawing/2014/main" id="{BC4D0BBF-8A89-4ACF-87B6-5628A0B41956}"/>
            </a:ext>
          </a:extLst>
        </xdr:cNvPr>
        <xdr:cNvSpPr txBox="1"/>
      </xdr:nvSpPr>
      <xdr:spPr>
        <a:xfrm>
          <a:off x="11563427" y="616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2" name="正方形/長方形 111">
          <a:extLst>
            <a:ext uri="{FF2B5EF4-FFF2-40B4-BE49-F238E27FC236}">
              <a16:creationId xmlns:a16="http://schemas.microsoft.com/office/drawing/2014/main" id="{96D8CA26-6D54-438F-B811-12C0076945F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3" name="正方形/長方形 112">
          <a:extLst>
            <a:ext uri="{FF2B5EF4-FFF2-40B4-BE49-F238E27FC236}">
              <a16:creationId xmlns:a16="http://schemas.microsoft.com/office/drawing/2014/main" id="{24408CA1-D415-4E38-8B7B-6BF1307C4EF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4" name="正方形/長方形 113">
          <a:extLst>
            <a:ext uri="{FF2B5EF4-FFF2-40B4-BE49-F238E27FC236}">
              <a16:creationId xmlns:a16="http://schemas.microsoft.com/office/drawing/2014/main" id="{83097762-56F7-44F6-AEBE-CAA6F4CDE547}"/>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15" name="正方形/長方形 114">
          <a:extLst>
            <a:ext uri="{FF2B5EF4-FFF2-40B4-BE49-F238E27FC236}">
              <a16:creationId xmlns:a16="http://schemas.microsoft.com/office/drawing/2014/main" id="{92B1FC04-D6FF-4132-8696-D56B301C3525}"/>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16" name="テキスト ボックス 115">
          <a:extLst>
            <a:ext uri="{FF2B5EF4-FFF2-40B4-BE49-F238E27FC236}">
              <a16:creationId xmlns:a16="http://schemas.microsoft.com/office/drawing/2014/main" id="{75D4E029-5B4D-46C7-ACAE-975834276F7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17" name="テキスト ボックス 116">
          <a:extLst>
            <a:ext uri="{FF2B5EF4-FFF2-40B4-BE49-F238E27FC236}">
              <a16:creationId xmlns:a16="http://schemas.microsoft.com/office/drawing/2014/main" id="{8B14E24A-B035-4B6E-B047-6563C79842D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F96E100-CE88-4A13-A7ED-C125A09D691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613017A-BE32-479C-895E-AE12691B4E1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0CBE981-694E-4FD2-A9D1-FCABDCCA82D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B2440AF-5AA7-4431-94EE-F714CA37536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岡山県鏡野町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D428BC1-356D-46D4-AEA1-2CB7267281C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495E794-89DD-4DAD-AFEE-9BCACAB8984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9F49BD5-BBDF-4078-8279-C0EE3310251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762A5D4-EB25-41C1-B7D3-8CA9E6AF0E1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E5F0DF2-5F72-4364-93E0-F1852BFA861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2C5BE37-9D8B-4E78-833A-5B598276EC4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12,739
12,625
419.68
14,381,773
13,443,579
811,391
7,217,820
12,619,537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DAF87E3-F532-4585-B8CD-00C92FEAE2F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4982605-5FA8-432B-BDFB-85C09418E1C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669D523-0F93-4B43-B3A7-B9DBEFAF0A3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DB265DA-4FCB-4474-912F-7D4D2BDADCB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8F33667-E4A2-43F5-8102-5261176F96A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113D840-9972-4C97-8F17-DD89E8A9C2E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D23791C8-A41D-49C5-BA21-550552531FB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F25638AB-258A-4793-ACCA-81C3D98FF12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a:extLst>
            <a:ext uri="{FF2B5EF4-FFF2-40B4-BE49-F238E27FC236}">
              <a16:creationId xmlns:a16="http://schemas.microsoft.com/office/drawing/2014/main" id="{E92E94F9-4F09-4A24-A962-6141C910AA8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5DAA3BA0-BD58-4BC4-AD9E-0FD6BD6D3D3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00221613-CE59-42BF-AF2B-0373C67D504D}"/>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F701ED3A-92DB-4C8C-B5B0-914836413D4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D2E03843-0038-4318-8293-3434FDD3304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1D22389E-CE1B-4DC1-AB75-F5FB2F9B642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7E6AE1C-CF42-4A2C-885D-8EEC7E0CCD1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AA4FC40-EC67-4A3A-894C-3AAEF11BB5C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5D16004-7C89-440E-B610-6E5CABB48DB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CDDAEA6-806C-4EDD-98E3-07F3E2F55BD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岡山県鏡野町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7289F0E-99A8-45E0-97ED-634EBD1402A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F512CEA-D4C8-4AC2-8B7B-54BD90687AD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B280680-A556-4A60-9A02-24AD8D38A52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DBB8775-F532-449E-AD8E-147CE1611A8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D62E33B-2596-4C3C-B00E-D39B52E12B4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2C685A9-D955-4D47-8BD5-C0836FDB2A6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12,739
12,625
419.68
14,381,773
13,443,579
811,391
7,217,820
12,619,537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562143B-D53C-40A8-9327-99AED3E3466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67572EA-B6F5-4F9D-9D15-EFC8F492F16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A0EB3DD-3B3F-4AE2-AD9E-FE3DE897DCF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A263228-153C-4467-87E0-3AA1BD55B06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B67AE02-3D5D-45EF-9C2E-8606303013F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D407EDC-67B2-4A34-9404-499749883AE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71C2FA5C-EC64-4CC3-A6B6-0CF34C5AEF7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2B4CE304-6988-4F91-BC99-EFB3B711D3E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a:extLst>
            <a:ext uri="{FF2B5EF4-FFF2-40B4-BE49-F238E27FC236}">
              <a16:creationId xmlns:a16="http://schemas.microsoft.com/office/drawing/2014/main" id="{BFB71D2B-955F-41CD-B637-824FD73C25D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17113BC7-1454-4BDC-80DA-641AD7E29CB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762B5A62-E4F6-43DF-B2A6-04A03AD5372F}"/>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035F10F6-6AF9-499F-ADFA-CFA21C821D9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F14E3E91-503F-4E69-BC46-6915FC717AF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5E845061-6BE3-41F1-B0EA-E4249A54FC4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岡山県鏡野町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12,739
12,625
419.68
14,381,773
13,443,579
811,391
7,217,820
12,619,537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人口の減少と急速な高齢化に加え、町内に基盤となる産業が乏しいことから、税収等の大きな伸びは期待できず、財政基盤が弱く財政力指数は</a:t>
          </a:r>
          <a:r>
            <a:rPr kumimoji="1" lang="ja-JP" altLang="en-US" sz="1100">
              <a:solidFill>
                <a:schemeClr val="dk1"/>
              </a:solidFill>
              <a:effectLst/>
              <a:latin typeface="+mn-lt"/>
              <a:ea typeface="+mn-ea"/>
              <a:cs typeface="+mn-cs"/>
            </a:rPr>
            <a:t>類似団体平均を下回った</a:t>
          </a:r>
          <a:r>
            <a:rPr kumimoji="1" lang="ja-JP" altLang="ja-JP" sz="1100">
              <a:solidFill>
                <a:schemeClr val="dk1"/>
              </a:solidFill>
              <a:effectLst/>
              <a:latin typeface="+mn-lt"/>
              <a:ea typeface="+mn-ea"/>
              <a:cs typeface="+mn-cs"/>
            </a:rPr>
            <a:t>低い水準で推移している。</a:t>
          </a:r>
          <a:endParaRPr lang="ja-JP" altLang="ja-JP" sz="1400">
            <a:effectLst/>
          </a:endParaRPr>
        </a:p>
        <a:p>
          <a:r>
            <a:rPr kumimoji="1" lang="ja-JP" altLang="ja-JP" sz="1100">
              <a:solidFill>
                <a:schemeClr val="dk1"/>
              </a:solidFill>
              <a:effectLst/>
              <a:latin typeface="+mn-lt"/>
              <a:ea typeface="+mn-ea"/>
              <a:cs typeface="+mn-cs"/>
            </a:rPr>
            <a:t> 　今後、税等の収納率向上と定員管理・給与の適正化</a:t>
          </a:r>
          <a:r>
            <a:rPr kumimoji="1" lang="ja-JP" altLang="en-US" sz="1100">
              <a:solidFill>
                <a:schemeClr val="dk1"/>
              </a:solidFill>
              <a:effectLst/>
              <a:latin typeface="+mn-lt"/>
              <a:ea typeface="+mn-ea"/>
              <a:cs typeface="+mn-cs"/>
            </a:rPr>
            <a:t>、事務事業の見直し</a:t>
          </a:r>
          <a:r>
            <a:rPr kumimoji="1" lang="ja-JP" altLang="ja-JP" sz="1100">
              <a:solidFill>
                <a:schemeClr val="dk1"/>
              </a:solidFill>
              <a:effectLst/>
              <a:latin typeface="+mn-lt"/>
              <a:ea typeface="+mn-ea"/>
              <a:cs typeface="+mn-cs"/>
            </a:rPr>
            <a:t>等歳出の抑制に取組み、財政の健全化と財政基盤の強化に努める。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167640</xdr:rowOff>
    </xdr:from>
    <xdr:to>
      <xdr:col>23</xdr:col>
      <xdr:colOff>133350</xdr:colOff>
      <xdr:row>43</xdr:row>
      <xdr:rowOff>167640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399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159596</xdr:rowOff>
    </xdr:from>
    <xdr:to>
      <xdr:col>19</xdr:col>
      <xdr:colOff>133350</xdr:colOff>
      <xdr:row>43</xdr:row>
      <xdr:rowOff>167640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319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91881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2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159596</xdr:rowOff>
    </xdr:from>
    <xdr:to>
      <xdr:col>15</xdr:col>
      <xdr:colOff>82550</xdr:colOff>
      <xdr:row>43</xdr:row>
      <xdr:rowOff>159596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319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159596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078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116840</xdr:rowOff>
    </xdr:from>
    <xdr:to>
      <xdr:col>23</xdr:col>
      <xdr:colOff>184150</xdr:colOff>
      <xdr:row>44</xdr:row>
      <xdr:rowOff>46990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12717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8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116840</xdr:rowOff>
    </xdr:from>
    <xdr:to>
      <xdr:col>19</xdr:col>
      <xdr:colOff>184150</xdr:colOff>
      <xdr:row>44</xdr:row>
      <xdr:rowOff>46990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31767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7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108796</xdr:rowOff>
    </xdr:from>
    <xdr:to>
      <xdr:col>15</xdr:col>
      <xdr:colOff>133350</xdr:colOff>
      <xdr:row>44</xdr:row>
      <xdr:rowOff>38946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23723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108796</xdr:rowOff>
    </xdr:from>
    <xdr:to>
      <xdr:col>11</xdr:col>
      <xdr:colOff>82550</xdr:colOff>
      <xdr:row>44</xdr:row>
      <xdr:rowOff>38946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23723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平成２８年度において地方税、地方交付税の減額、平成２９年度には大規模な事業による起債の償還が始まったことにより、以降高い数値となっている。</a:t>
          </a:r>
          <a:endParaRPr lang="ja-JP" altLang="ja-JP" sz="1400">
            <a:effectLst/>
          </a:endParaRPr>
        </a:p>
        <a:p>
          <a:r>
            <a:rPr kumimoji="1" lang="ja-JP" altLang="ja-JP" sz="1100">
              <a:solidFill>
                <a:schemeClr val="dk1"/>
              </a:solidFill>
              <a:effectLst/>
              <a:latin typeface="+mn-lt"/>
              <a:ea typeface="+mn-ea"/>
              <a:cs typeface="+mn-cs"/>
            </a:rPr>
            <a:t>　今後について、公共施設の老朽化による維持管理に係る経費の増大も見込まれるため、公共施設個別計画</a:t>
          </a:r>
          <a:r>
            <a:rPr kumimoji="1" lang="ja-JP" altLang="en-US" sz="1100">
              <a:solidFill>
                <a:schemeClr val="dk1"/>
              </a:solidFill>
              <a:effectLst/>
              <a:latin typeface="+mn-lt"/>
              <a:ea typeface="+mn-ea"/>
              <a:cs typeface="+mn-cs"/>
            </a:rPr>
            <a:t>や各長寿命化計画を基に具体的な対策と方針を検討することで整備・改修等の費用が短期間に集中しないよう平準化を行い、新たな公債費負担を抑えるとともに</a:t>
          </a:r>
          <a:r>
            <a:rPr kumimoji="1" lang="ja-JP" altLang="ja-JP" sz="1100">
              <a:solidFill>
                <a:schemeClr val="dk1"/>
              </a:solidFill>
              <a:effectLst/>
              <a:latin typeface="+mn-lt"/>
              <a:ea typeface="+mn-ea"/>
              <a:cs typeface="+mn-cs"/>
            </a:rPr>
            <a:t>引き続き行財政改革を推進することにより、財政の健全化に努める。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105833</xdr:rowOff>
    </xdr:from>
    <xdr:to>
      <xdr:col>23</xdr:col>
      <xdr:colOff>133350</xdr:colOff>
      <xdr:row>60</xdr:row>
      <xdr:rowOff>129963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39283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80873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39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33444</xdr:rowOff>
    </xdr:from>
    <xdr:to>
      <xdr:col>19</xdr:col>
      <xdr:colOff>133350</xdr:colOff>
      <xdr:row>60</xdr:row>
      <xdr:rowOff>129963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32044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33444</xdr:rowOff>
    </xdr:from>
    <xdr:to>
      <xdr:col>15</xdr:col>
      <xdr:colOff>82550</xdr:colOff>
      <xdr:row>61</xdr:row>
      <xdr:rowOff>30904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32044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164677</xdr:rowOff>
    </xdr:from>
    <xdr:to>
      <xdr:col>11</xdr:col>
      <xdr:colOff>31750</xdr:colOff>
      <xdr:row>61</xdr:row>
      <xdr:rowOff>30904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280227"/>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23723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106697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55033</xdr:rowOff>
    </xdr:from>
    <xdr:to>
      <xdr:col>23</xdr:col>
      <xdr:colOff>184150</xdr:colOff>
      <xdr:row>60</xdr:row>
      <xdr:rowOff>156633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71560</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18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79163</xdr:rowOff>
    </xdr:from>
    <xdr:to>
      <xdr:col>19</xdr:col>
      <xdr:colOff>184150</xdr:colOff>
      <xdr:row>61</xdr:row>
      <xdr:rowOff>9313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19490</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154094</xdr:rowOff>
    </xdr:from>
    <xdr:to>
      <xdr:col>15</xdr:col>
      <xdr:colOff>133350</xdr:colOff>
      <xdr:row>60</xdr:row>
      <xdr:rowOff>84244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94421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151554</xdr:rowOff>
    </xdr:from>
    <xdr:to>
      <xdr:col>11</xdr:col>
      <xdr:colOff>82550</xdr:colOff>
      <xdr:row>61</xdr:row>
      <xdr:rowOff>81704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91881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113877</xdr:rowOff>
    </xdr:from>
    <xdr:to>
      <xdr:col>7</xdr:col>
      <xdr:colOff>31750</xdr:colOff>
      <xdr:row>60</xdr:row>
      <xdr:rowOff>44027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54204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[328,323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１７年３月の町村合併により、適正規模以上の職員数と公共施設となったことにより、人件費及び物件費の抑制を図るため、「鏡野町定員適正化計画」及び「第２次行財政改革大綱」により、財政引き締め策は行っているものの、人口減少の影響が大きく、類似団体の平均を大きく上回っている状況である</a:t>
          </a:r>
          <a:r>
            <a:rPr kumimoji="1" lang="ja-JP" altLang="en-US" sz="1100">
              <a:solidFill>
                <a:schemeClr val="dk1"/>
              </a:solidFill>
              <a:effectLst/>
              <a:latin typeface="+mn-lt"/>
              <a:ea typeface="+mn-ea"/>
              <a:cs typeface="+mn-cs"/>
            </a:rPr>
            <a:t>ため引き続き定員管理に努める必要がある</a:t>
          </a:r>
          <a:r>
            <a:rPr kumimoji="1" lang="ja-JP" altLang="ja-JP" sz="1100">
              <a:solidFill>
                <a:schemeClr val="dk1"/>
              </a:solidFill>
              <a:effectLst/>
              <a:latin typeface="+mn-lt"/>
              <a:ea typeface="+mn-ea"/>
              <a:cs typeface="+mn-cs"/>
            </a:rPr>
            <a:t>。</a:t>
          </a:r>
          <a:endParaRPr lang="ja-JP" altLang="ja-JP" sz="11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また、類似団体と比べ公共施設の保有数が多く、維持管理に多額の費用がかかっているため、</a:t>
          </a:r>
          <a:r>
            <a:rPr kumimoji="1" lang="ja-JP" altLang="ja-JP" sz="1100">
              <a:solidFill>
                <a:schemeClr val="dk1"/>
              </a:solidFill>
              <a:effectLst/>
              <a:latin typeface="+mn-lt"/>
              <a:ea typeface="+mn-ea"/>
              <a:cs typeface="+mn-cs"/>
            </a:rPr>
            <a:t>公共施設等個別計画に</a:t>
          </a:r>
          <a:r>
            <a:rPr kumimoji="1" lang="ja-JP" altLang="en-US" sz="1100">
              <a:solidFill>
                <a:schemeClr val="dk1"/>
              </a:solidFill>
              <a:effectLst/>
              <a:latin typeface="+mn-lt"/>
              <a:ea typeface="+mn-ea"/>
              <a:cs typeface="+mn-cs"/>
            </a:rPr>
            <a:t>より公共施設数の適正化を</a:t>
          </a:r>
          <a:r>
            <a:rPr kumimoji="1" lang="ja-JP" altLang="ja-JP" sz="1100">
              <a:solidFill>
                <a:schemeClr val="dk1"/>
              </a:solidFill>
              <a:effectLst/>
              <a:latin typeface="+mn-lt"/>
              <a:ea typeface="+mn-ea"/>
              <a:cs typeface="+mn-cs"/>
            </a:rPr>
            <a:t>推進すること</a:t>
          </a:r>
          <a:r>
            <a:rPr kumimoji="1" lang="ja-JP" altLang="en-US" sz="1100">
              <a:solidFill>
                <a:schemeClr val="dk1"/>
              </a:solidFill>
              <a:effectLst/>
              <a:latin typeface="+mn-lt"/>
              <a:ea typeface="+mn-ea"/>
              <a:cs typeface="+mn-cs"/>
            </a:rPr>
            <a:t>で物件費を抑制し</a:t>
          </a:r>
          <a:r>
            <a:rPr kumimoji="1" lang="ja-JP" altLang="ja-JP" sz="1100">
              <a:solidFill>
                <a:schemeClr val="dk1"/>
              </a:solidFill>
              <a:effectLst/>
              <a:latin typeface="+mn-lt"/>
              <a:ea typeface="+mn-ea"/>
              <a:cs typeface="+mn-cs"/>
            </a:rPr>
            <a:t>、財政の健全化に努める。</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44591</xdr:rowOff>
    </xdr:from>
    <xdr:to>
      <xdr:col>23</xdr:col>
      <xdr:colOff>133350</xdr:colOff>
      <xdr:row>85</xdr:row>
      <xdr:rowOff>145656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617841"/>
          <a:ext cx="838200" cy="10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86121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73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15435</xdr:rowOff>
    </xdr:from>
    <xdr:to>
      <xdr:col>19</xdr:col>
      <xdr:colOff>133350</xdr:colOff>
      <xdr:row>85</xdr:row>
      <xdr:rowOff>44591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588685"/>
          <a:ext cx="889000" cy="2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154849</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8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132857</xdr:rowOff>
    </xdr:from>
    <xdr:to>
      <xdr:col>15</xdr:col>
      <xdr:colOff>82550</xdr:colOff>
      <xdr:row>85</xdr:row>
      <xdr:rowOff>15435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534657"/>
          <a:ext cx="889000" cy="5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100950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81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132857</xdr:rowOff>
    </xdr:from>
    <xdr:to>
      <xdr:col>11</xdr:col>
      <xdr:colOff>31750</xdr:colOff>
      <xdr:row>84</xdr:row>
      <xdr:rowOff>134229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53465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102072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8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97841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94856</xdr:rowOff>
    </xdr:from>
    <xdr:to>
      <xdr:col>23</xdr:col>
      <xdr:colOff>184150</xdr:colOff>
      <xdr:row>86</xdr:row>
      <xdr:rowOff>25006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66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66933</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64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165241</xdr:rowOff>
    </xdr:from>
    <xdr:to>
      <xdr:col>19</xdr:col>
      <xdr:colOff>184150</xdr:colOff>
      <xdr:row>85</xdr:row>
      <xdr:rowOff>95391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56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80168</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653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136085</xdr:rowOff>
    </xdr:from>
    <xdr:to>
      <xdr:col>15</xdr:col>
      <xdr:colOff>133350</xdr:colOff>
      <xdr:row>85</xdr:row>
      <xdr:rowOff>66235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53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51012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6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82057</xdr:rowOff>
    </xdr:from>
    <xdr:to>
      <xdr:col>11</xdr:col>
      <xdr:colOff>82550</xdr:colOff>
      <xdr:row>85</xdr:row>
      <xdr:rowOff>12207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48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168434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57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83429</xdr:rowOff>
    </xdr:from>
    <xdr:to>
      <xdr:col>7</xdr:col>
      <xdr:colOff>31750</xdr:colOff>
      <xdr:row>85</xdr:row>
      <xdr:rowOff>13579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48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169806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57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近年では類似団体平均</a:t>
          </a:r>
          <a:r>
            <a:rPr kumimoji="1" lang="ja-JP" altLang="ja-JP" sz="1100">
              <a:solidFill>
                <a:sysClr val="windowText" lastClr="000000"/>
              </a:solidFill>
              <a:effectLst/>
              <a:latin typeface="+mn-lt"/>
              <a:ea typeface="+mn-ea"/>
              <a:cs typeface="+mn-cs"/>
            </a:rPr>
            <a:t>に</a:t>
          </a:r>
          <a:r>
            <a:rPr kumimoji="1" lang="ja-JP" altLang="en-US" sz="1100">
              <a:solidFill>
                <a:sysClr val="windowText" lastClr="000000"/>
              </a:solidFill>
              <a:effectLst/>
              <a:latin typeface="+mn-lt"/>
              <a:ea typeface="+mn-ea"/>
              <a:cs typeface="+mn-cs"/>
            </a:rPr>
            <a:t>比べて</a:t>
          </a:r>
          <a:r>
            <a:rPr kumimoji="1" lang="ja-JP" altLang="ja-JP" sz="1100">
              <a:solidFill>
                <a:schemeClr val="dk1"/>
              </a:solidFill>
              <a:effectLst/>
              <a:latin typeface="+mn-lt"/>
              <a:ea typeface="+mn-ea"/>
              <a:cs typeface="+mn-cs"/>
            </a:rPr>
            <a:t>若干下回っている。</a:t>
          </a:r>
          <a:endParaRPr lang="ja-JP" altLang="ja-JP" sz="1400">
            <a:effectLst/>
          </a:endParaRPr>
        </a:p>
        <a:p>
          <a:r>
            <a:rPr kumimoji="1" lang="ja-JP" altLang="ja-JP" sz="1100">
              <a:solidFill>
                <a:schemeClr val="dk1"/>
              </a:solidFill>
              <a:effectLst/>
              <a:latin typeface="+mn-lt"/>
              <a:ea typeface="+mn-ea"/>
              <a:cs typeface="+mn-cs"/>
            </a:rPr>
            <a:t>　 高齢・高給者の退職により、国の平均月額より低い者の採用を見込むことから、指数は当面同水準で推移するものと考えている。</a:t>
          </a:r>
          <a:endParaRPr lang="ja-JP" altLang="ja-JP" sz="1400">
            <a:effectLst/>
          </a:endParaRPr>
        </a:p>
        <a:p>
          <a:r>
            <a:rPr kumimoji="1" lang="ja-JP" altLang="ja-JP" sz="1100">
              <a:solidFill>
                <a:schemeClr val="dk1"/>
              </a:solidFill>
              <a:effectLst/>
              <a:latin typeface="+mn-lt"/>
              <a:ea typeface="+mn-ea"/>
              <a:cs typeface="+mn-cs"/>
            </a:rPr>
            <a:t>　 今後も類似団体の給与水準を注視し、人事評価制度の活用により適正な給与水準の確保に努める。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122766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48435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6649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579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122766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4843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134355</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70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82550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48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84</xdr:row>
      <xdr:rowOff>82550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4441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134355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120949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村合併により旧団体の職員を引き継いだことにより、類似団体の平均を大きく上回っているが、定員適正化計画（改訂版：令和元年度～令和５年度）に基づき、退職者に対する補充採用者数の調整や機構改革による人員削減の取組みにより改善傾向にある。</a:t>
          </a:r>
          <a:endParaRPr lang="ja-JP" altLang="ja-JP" sz="1400">
            <a:effectLst/>
          </a:endParaRPr>
        </a:p>
        <a:p>
          <a:r>
            <a:rPr kumimoji="1" lang="ja-JP" altLang="ja-JP" sz="1100">
              <a:solidFill>
                <a:schemeClr val="dk1"/>
              </a:solidFill>
              <a:effectLst/>
              <a:latin typeface="+mn-lt"/>
              <a:ea typeface="+mn-ea"/>
              <a:cs typeface="+mn-cs"/>
            </a:rPr>
            <a:t>　 しかしながら、行政区域が広大で管理する施設も多いことから、職員数の削減に伴って、行政サービスの低下を招く恐れも懸念されるため、適切な定員管理に努める。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101660</xdr:rowOff>
    </xdr:from>
    <xdr:to>
      <xdr:col>81</xdr:col>
      <xdr:colOff>44450</xdr:colOff>
      <xdr:row>63</xdr:row>
      <xdr:rowOff>103959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903010"/>
          <a:ext cx="8382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89945</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0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83276</xdr:rowOff>
    </xdr:from>
    <xdr:to>
      <xdr:col>77</xdr:col>
      <xdr:colOff>44450</xdr:colOff>
      <xdr:row>63</xdr:row>
      <xdr:rowOff>103959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88462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63154</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178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33867</xdr:rowOff>
    </xdr:from>
    <xdr:to>
      <xdr:col>72</xdr:col>
      <xdr:colOff>203200</xdr:colOff>
      <xdr:row>63</xdr:row>
      <xdr:rowOff>83276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835217"/>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39024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119138</xdr:rowOff>
    </xdr:from>
    <xdr:to>
      <xdr:col>68</xdr:col>
      <xdr:colOff>152400</xdr:colOff>
      <xdr:row>63</xdr:row>
      <xdr:rowOff>33867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749038"/>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26385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17192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13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50860</xdr:rowOff>
    </xdr:from>
    <xdr:to>
      <xdr:col>81</xdr:col>
      <xdr:colOff>95250</xdr:colOff>
      <xdr:row>63</xdr:row>
      <xdr:rowOff>152460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8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22937</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8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53159</xdr:rowOff>
    </xdr:from>
    <xdr:to>
      <xdr:col>77</xdr:col>
      <xdr:colOff>95250</xdr:colOff>
      <xdr:row>63</xdr:row>
      <xdr:rowOff>154759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139536</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940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32476</xdr:rowOff>
    </xdr:from>
    <xdr:to>
      <xdr:col>73</xdr:col>
      <xdr:colOff>44450</xdr:colOff>
      <xdr:row>63</xdr:row>
      <xdr:rowOff>134076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118853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154517</xdr:rowOff>
    </xdr:from>
    <xdr:to>
      <xdr:col>68</xdr:col>
      <xdr:colOff>203200</xdr:colOff>
      <xdr:row>63</xdr:row>
      <xdr:rowOff>84667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69444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68338</xdr:rowOff>
    </xdr:from>
    <xdr:to>
      <xdr:col>64</xdr:col>
      <xdr:colOff>152400</xdr:colOff>
      <xdr:row>62</xdr:row>
      <xdr:rowOff>169938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69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154715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78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大規模事業に係る起債の償還</a:t>
          </a:r>
          <a:r>
            <a:rPr kumimoji="1" lang="ja-JP" altLang="en-US" sz="1100">
              <a:solidFill>
                <a:schemeClr val="dk1"/>
              </a:solidFill>
              <a:effectLst/>
              <a:latin typeface="+mn-lt"/>
              <a:ea typeface="+mn-ea"/>
              <a:cs typeface="+mn-cs"/>
            </a:rPr>
            <a:t>により</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年度以降は類似団体</a:t>
          </a:r>
          <a:r>
            <a:rPr kumimoji="1" lang="ja-JP" altLang="en-US" sz="1100">
              <a:solidFill>
                <a:schemeClr val="dk1"/>
              </a:solidFill>
              <a:effectLst/>
              <a:latin typeface="+mn-lt"/>
              <a:ea typeface="+mn-ea"/>
              <a:cs typeface="+mn-cs"/>
            </a:rPr>
            <a:t>を上回った数値で推移しているが、償還額については令和３年度をピークとし減少する見込みである。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今後控えている大規模な事業についても整理・縮小を図り、新規発行の抑制に努めるとともに起債に大きく頼ることのない財政運営に努める。</a:t>
          </a:r>
          <a:endParaRPr kumimoji="1" lang="en-US" altLang="ja-JP" sz="11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47474</xdr:rowOff>
    </xdr:from>
    <xdr:to>
      <xdr:col>81</xdr:col>
      <xdr:colOff>44450</xdr:colOff>
      <xdr:row>41</xdr:row>
      <xdr:rowOff>58965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70769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45858</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560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69548</xdr:rowOff>
    </xdr:from>
    <xdr:to>
      <xdr:col>77</xdr:col>
      <xdr:colOff>44450</xdr:colOff>
      <xdr:row>41</xdr:row>
      <xdr:rowOff>47474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6927548"/>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38601</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45659</xdr:rowOff>
    </xdr:from>
    <xdr:to>
      <xdr:col>72</xdr:col>
      <xdr:colOff>203200</xdr:colOff>
      <xdr:row>40</xdr:row>
      <xdr:rowOff>69548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4401800" y="6732209"/>
          <a:ext cx="8890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159657</xdr:rowOff>
    </xdr:from>
    <xdr:to>
      <xdr:col>68</xdr:col>
      <xdr:colOff>152400</xdr:colOff>
      <xdr:row>39</xdr:row>
      <xdr:rowOff>45659</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3512800" y="667475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1710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13201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151692</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700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168124</xdr:rowOff>
    </xdr:from>
    <xdr:to>
      <xdr:col>77</xdr:col>
      <xdr:colOff>95250</xdr:colOff>
      <xdr:row>41</xdr:row>
      <xdr:rowOff>98274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71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18748</xdr:rowOff>
    </xdr:from>
    <xdr:to>
      <xdr:col>73</xdr:col>
      <xdr:colOff>44450</xdr:colOff>
      <xdr:row>40</xdr:row>
      <xdr:rowOff>120348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105125</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96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166309</xdr:rowOff>
    </xdr:from>
    <xdr:to>
      <xdr:col>68</xdr:col>
      <xdr:colOff>203200</xdr:colOff>
      <xdr:row>39</xdr:row>
      <xdr:rowOff>96459</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106636</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108857</xdr:rowOff>
    </xdr:from>
    <xdr:to>
      <xdr:col>64</xdr:col>
      <xdr:colOff>152400</xdr:colOff>
      <xdr:row>39</xdr:row>
      <xdr:rowOff>39007</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49184</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ja-JP" altLang="en-US" sz="1100">
              <a:solidFill>
                <a:schemeClr val="dk1"/>
              </a:solidFill>
              <a:effectLst/>
              <a:latin typeface="+mn-lt"/>
              <a:ea typeface="+mn-ea"/>
              <a:cs typeface="+mn-cs"/>
            </a:rPr>
            <a:t>２２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下降</a:t>
          </a:r>
          <a:r>
            <a:rPr kumimoji="1" lang="ja-JP" altLang="ja-JP" sz="1100">
              <a:solidFill>
                <a:schemeClr val="dk1"/>
              </a:solidFill>
              <a:effectLst/>
              <a:latin typeface="+mn-lt"/>
              <a:ea typeface="+mn-ea"/>
              <a:cs typeface="+mn-cs"/>
            </a:rPr>
            <a:t>しているが、</a:t>
          </a:r>
          <a:r>
            <a:rPr kumimoji="1" lang="ja-JP" altLang="en-US" sz="1100">
              <a:solidFill>
                <a:schemeClr val="dk1"/>
              </a:solidFill>
              <a:effectLst/>
              <a:latin typeface="+mn-lt"/>
              <a:ea typeface="+mn-ea"/>
              <a:cs typeface="+mn-cs"/>
            </a:rPr>
            <a:t>その主な要因としては、特別会計であった水道事業会計が平成３０年度より公営企業会計へ移行し３年が経過し、収益的収支における総費用に対する償還金の割合が高い簡易水道分が算定外となったためである。</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しかし、未だ類似団体を上回った数値となっており、</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充当財源の減少が見込まれるため、公債費等義務的経費の削減を中心に引き続き行財政改革を推進することにより、財政の健全化に努める。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63863</xdr:rowOff>
    </xdr:from>
    <xdr:to>
      <xdr:col>81</xdr:col>
      <xdr:colOff>44450</xdr:colOff>
      <xdr:row>18</xdr:row>
      <xdr:rowOff>148650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6179800" y="2978513"/>
          <a:ext cx="838200" cy="25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148667</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77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84304</xdr:rowOff>
    </xdr:from>
    <xdr:to>
      <xdr:col>77</xdr:col>
      <xdr:colOff>44450</xdr:colOff>
      <xdr:row>18</xdr:row>
      <xdr:rowOff>148650</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5290800" y="31704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55578</xdr:rowOff>
    </xdr:from>
    <xdr:to>
      <xdr:col>72</xdr:col>
      <xdr:colOff>203200</xdr:colOff>
      <xdr:row>18</xdr:row>
      <xdr:rowOff>84304</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4401800" y="3141678"/>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102265</xdr:rowOff>
    </xdr:from>
    <xdr:to>
      <xdr:col>73</xdr:col>
      <xdr:colOff>44450</xdr:colOff>
      <xdr:row>15</xdr:row>
      <xdr:rowOff>32415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42592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130508</xdr:rowOff>
    </xdr:from>
    <xdr:to>
      <xdr:col>68</xdr:col>
      <xdr:colOff>152400</xdr:colOff>
      <xdr:row>18</xdr:row>
      <xdr:rowOff>55578</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a:off x="13512800" y="304515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67552</xdr:rowOff>
    </xdr:from>
    <xdr:to>
      <xdr:col>68</xdr:col>
      <xdr:colOff>203200</xdr:colOff>
      <xdr:row>15</xdr:row>
      <xdr:rowOff>169152</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7879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73375</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13063</xdr:rowOff>
    </xdr:from>
    <xdr:to>
      <xdr:col>81</xdr:col>
      <xdr:colOff>95250</xdr:colOff>
      <xdr:row>17</xdr:row>
      <xdr:rowOff>114663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292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156590</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289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97850</xdr:rowOff>
    </xdr:from>
    <xdr:to>
      <xdr:col>77</xdr:col>
      <xdr:colOff>95250</xdr:colOff>
      <xdr:row>19</xdr:row>
      <xdr:rowOff>28001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31839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12778</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3270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33504</xdr:rowOff>
    </xdr:from>
    <xdr:to>
      <xdr:col>73</xdr:col>
      <xdr:colOff>44450</xdr:colOff>
      <xdr:row>18</xdr:row>
      <xdr:rowOff>135104</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31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119881</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32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4778</xdr:rowOff>
    </xdr:from>
    <xdr:to>
      <xdr:col>68</xdr:col>
      <xdr:colOff>203200</xdr:colOff>
      <xdr:row>18</xdr:row>
      <xdr:rowOff>106378</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309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91155</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317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79708</xdr:rowOff>
    </xdr:from>
    <xdr:to>
      <xdr:col>64</xdr:col>
      <xdr:colOff>152400</xdr:colOff>
      <xdr:row>18</xdr:row>
      <xdr:rowOff>9858</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299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166085</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308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岡山県鏡野町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12,739
12,625
419.68
14,381,773
13,443,579
811,391
7,217,820
12,619,537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令和２年度より会計年度任用職員の報酬が人件費算入となったため大幅な増加となっている。また、類似団体と比較すると、経常収支比率に占める割合としては同等ではあるものの人口に対する職員数が多いことから総額では多額の支出を要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学校現場、保育施設等において会計年度任用職員の配置数が増加しているため、適正な人員管理に努める。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142240</xdr:rowOff>
    </xdr:from>
    <xdr:to>
      <xdr:col>24</xdr:col>
      <xdr:colOff>25400</xdr:colOff>
      <xdr:row>37</xdr:row>
      <xdr:rowOff>16510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71540"/>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146067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142240</xdr:rowOff>
    </xdr:from>
    <xdr:to>
      <xdr:col>19</xdr:col>
      <xdr:colOff>187325</xdr:colOff>
      <xdr:row>34</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71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78757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58420</xdr:rowOff>
    </xdr:from>
    <xdr:to>
      <xdr:col>15</xdr:col>
      <xdr:colOff>98425</xdr:colOff>
      <xdr:row>34</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877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109237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58420</xdr:rowOff>
    </xdr:from>
    <xdr:to>
      <xdr:col>11</xdr:col>
      <xdr:colOff>9525</xdr:colOff>
      <xdr:row>34</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877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63517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91440</xdr:rowOff>
    </xdr:from>
    <xdr:to>
      <xdr:col>20</xdr:col>
      <xdr:colOff>38100</xdr:colOff>
      <xdr:row>35</xdr:row>
      <xdr:rowOff>21590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31767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114300</xdr:rowOff>
    </xdr:from>
    <xdr:to>
      <xdr:col>15</xdr:col>
      <xdr:colOff>149225</xdr:colOff>
      <xdr:row>35</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54627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xdr:rowOff>
    </xdr:from>
    <xdr:to>
      <xdr:col>11</xdr:col>
      <xdr:colOff>60325</xdr:colOff>
      <xdr:row>34</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119397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114300</xdr:rowOff>
    </xdr:from>
    <xdr:to>
      <xdr:col>6</xdr:col>
      <xdr:colOff>171450</xdr:colOff>
      <xdr:row>35</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54627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会計年度任用職員の報酬が人件費算入となったことで大幅な減少となったが類似団体との比較では依然として高い数値となっている。</a:t>
          </a:r>
          <a:endParaRPr kumimoji="1" lang="en-US" altLang="ja-JP" sz="1100">
            <a:latin typeface="+mn-ea"/>
            <a:ea typeface="+mn-ea"/>
          </a:endParaRPr>
        </a:p>
        <a:p>
          <a:r>
            <a:rPr kumimoji="1" lang="ja-JP" altLang="en-US" sz="1100">
              <a:latin typeface="+mn-ea"/>
              <a:ea typeface="+mn-ea"/>
            </a:rPr>
            <a:t>　その要因としては平成２６年度より情報通信施設に係る指定管理料の発生や、津山圏域クリーンセンターの稼働に伴う経費の発生が大きい。</a:t>
          </a:r>
          <a:endParaRPr kumimoji="1" lang="en-US" altLang="ja-JP" sz="11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また、合併前団体から引き継いだ多くの公共施設の経常的な管理費が増加してきているため、今後は公共施設個別計画を基に施設の在り方について、統廃合や民間への移譲等を検討するとともに、</a:t>
          </a:r>
          <a:r>
            <a:rPr kumimoji="1" lang="ja-JP" altLang="ja-JP" sz="1100">
              <a:solidFill>
                <a:schemeClr val="dk1"/>
              </a:solidFill>
              <a:effectLst/>
              <a:latin typeface="+mn-ea"/>
              <a:ea typeface="+mn-ea"/>
              <a:cs typeface="+mn-cs"/>
            </a:rPr>
            <a:t>指定管理制度による運営管理の適正化を徹底し、経費の削減に努める。</a:t>
          </a:r>
          <a:endParaRPr lang="ja-JP" altLang="ja-JP" sz="1100">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37193</xdr:rowOff>
    </xdr:from>
    <xdr:to>
      <xdr:col>82</xdr:col>
      <xdr:colOff>107950</xdr:colOff>
      <xdr:row>19</xdr:row>
      <xdr:rowOff>73116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51843"/>
          <a:ext cx="838200" cy="37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97626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497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68217</xdr:rowOff>
    </xdr:from>
    <xdr:to>
      <xdr:col>78</xdr:col>
      <xdr:colOff>69850</xdr:colOff>
      <xdr:row>19</xdr:row>
      <xdr:rowOff>73116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154317"/>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13261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2903</xdr:rowOff>
    </xdr:from>
    <xdr:to>
      <xdr:col>73</xdr:col>
      <xdr:colOff>180975</xdr:colOff>
      <xdr:row>18</xdr:row>
      <xdr:rowOff>68217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8900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125928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2903</xdr:rowOff>
    </xdr:from>
    <xdr:to>
      <xdr:col>69</xdr:col>
      <xdr:colOff>92075</xdr:colOff>
      <xdr:row>18</xdr:row>
      <xdr:rowOff>9434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08900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80208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8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129920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22316</xdr:rowOff>
    </xdr:from>
    <xdr:to>
      <xdr:col>78</xdr:col>
      <xdr:colOff>120650</xdr:colOff>
      <xdr:row>19</xdr:row>
      <xdr:rowOff>123916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27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108693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36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17417</xdr:rowOff>
    </xdr:from>
    <xdr:to>
      <xdr:col>74</xdr:col>
      <xdr:colOff>31750</xdr:colOff>
      <xdr:row>18</xdr:row>
      <xdr:rowOff>119017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103794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123553</xdr:rowOff>
    </xdr:from>
    <xdr:to>
      <xdr:col>69</xdr:col>
      <xdr:colOff>142875</xdr:colOff>
      <xdr:row>18</xdr:row>
      <xdr:rowOff>53703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3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38480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2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130084</xdr:rowOff>
    </xdr:from>
    <xdr:to>
      <xdr:col>65</xdr:col>
      <xdr:colOff>53975</xdr:colOff>
      <xdr:row>18</xdr:row>
      <xdr:rowOff>60234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4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45011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3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扶助費にかかる経常収支比率は類似団体の平均を大きく下回っている。</a:t>
          </a:r>
          <a:endParaRPr lang="ja-JP" altLang="ja-JP" sz="1400">
            <a:effectLst/>
          </a:endParaRPr>
        </a:p>
        <a:p>
          <a:r>
            <a:rPr kumimoji="1" lang="ja-JP" altLang="ja-JP" sz="1100">
              <a:solidFill>
                <a:schemeClr val="dk1"/>
              </a:solidFill>
              <a:effectLst/>
              <a:latin typeface="+mn-lt"/>
              <a:ea typeface="+mn-ea"/>
              <a:cs typeface="+mn-cs"/>
            </a:rPr>
            <a:t>　しかしながら、今後は高齢者の人口や施設の増加に伴い確実に増え、自立支援法に係る各種給付費も着実に増加する見込みである。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110672</xdr:rowOff>
    </xdr:from>
    <xdr:to>
      <xdr:col>24</xdr:col>
      <xdr:colOff>25400</xdr:colOff>
      <xdr:row>52</xdr:row>
      <xdr:rowOff>110672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026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110672</xdr:rowOff>
    </xdr:from>
    <xdr:to>
      <xdr:col>19</xdr:col>
      <xdr:colOff>187325</xdr:colOff>
      <xdr:row>52</xdr:row>
      <xdr:rowOff>110672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026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110672</xdr:rowOff>
    </xdr:from>
    <xdr:to>
      <xdr:col>15</xdr:col>
      <xdr:colOff>98425</xdr:colOff>
      <xdr:row>52</xdr:row>
      <xdr:rowOff>127000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0260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64605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127000</xdr:rowOff>
    </xdr:from>
    <xdr:to>
      <xdr:col>11</xdr:col>
      <xdr:colOff>9525</xdr:colOff>
      <xdr:row>52</xdr:row>
      <xdr:rowOff>143328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0424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59872</xdr:rowOff>
    </xdr:from>
    <xdr:to>
      <xdr:col>24</xdr:col>
      <xdr:colOff>76200</xdr:colOff>
      <xdr:row>52</xdr:row>
      <xdr:rowOff>161472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139899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59872</xdr:rowOff>
    </xdr:from>
    <xdr:to>
      <xdr:col>20</xdr:col>
      <xdr:colOff>38100</xdr:colOff>
      <xdr:row>52</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199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874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59872</xdr:rowOff>
    </xdr:from>
    <xdr:to>
      <xdr:col>15</xdr:col>
      <xdr:colOff>149225</xdr:colOff>
      <xdr:row>52</xdr:row>
      <xdr:rowOff>161472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76200</xdr:rowOff>
    </xdr:from>
    <xdr:to>
      <xdr:col>11</xdr:col>
      <xdr:colOff>60325</xdr:colOff>
      <xdr:row>53</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92528</xdr:rowOff>
    </xdr:from>
    <xdr:to>
      <xdr:col>6</xdr:col>
      <xdr:colOff>171450</xdr:colOff>
      <xdr:row>53</xdr:row>
      <xdr:rowOff>22678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32855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その他における歳出では、他会計への繰出金が大きな割合を占めている。</a:t>
          </a:r>
          <a:endParaRPr lang="ja-JP" altLang="ja-JP" sz="1400">
            <a:effectLst/>
          </a:endParaRPr>
        </a:p>
        <a:p>
          <a:r>
            <a:rPr kumimoji="1" lang="ja-JP" altLang="ja-JP" sz="1100">
              <a:solidFill>
                <a:schemeClr val="dk1"/>
              </a:solidFill>
              <a:effectLst/>
              <a:latin typeface="+mn-lt"/>
              <a:ea typeface="+mn-ea"/>
              <a:cs typeface="+mn-cs"/>
            </a:rPr>
            <a:t>　平成３０年度より簡易水道事業等が公営企業会計に移行したため大きく減少したが、今後も増え続ける医療費や介護サービス費等により、各特別会計への繰出金は増加傾向が見込まれる。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99785</xdr:rowOff>
    </xdr:from>
    <xdr:to>
      <xdr:col>82</xdr:col>
      <xdr:colOff>107950</xdr:colOff>
      <xdr:row>52</xdr:row>
      <xdr:rowOff>121557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0151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121557</xdr:rowOff>
    </xdr:from>
    <xdr:to>
      <xdr:col>78</xdr:col>
      <xdr:colOff>69850</xdr:colOff>
      <xdr:row>53</xdr:row>
      <xdr:rowOff>4535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0369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91820</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4535</xdr:rowOff>
    </xdr:from>
    <xdr:to>
      <xdr:col>73</xdr:col>
      <xdr:colOff>180975</xdr:colOff>
      <xdr:row>58</xdr:row>
      <xdr:rowOff>18143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091385"/>
          <a:ext cx="889000" cy="87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70757</xdr:rowOff>
    </xdr:from>
    <xdr:to>
      <xdr:col>74</xdr:col>
      <xdr:colOff>31750</xdr:colOff>
      <xdr:row>57</xdr:row>
      <xdr:rowOff>907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157134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58</xdr:row>
      <xdr:rowOff>18143</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8425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70757</xdr:rowOff>
    </xdr:from>
    <xdr:to>
      <xdr:col>69</xdr:col>
      <xdr:colOff>142875</xdr:colOff>
      <xdr:row>57</xdr:row>
      <xdr:rowOff>907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138992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48985</xdr:rowOff>
    </xdr:from>
    <xdr:to>
      <xdr:col>82</xdr:col>
      <xdr:colOff>158750</xdr:colOff>
      <xdr:row>52</xdr:row>
      <xdr:rowOff>150585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896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51</xdr:row>
      <xdr:rowOff>129012</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887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70757</xdr:rowOff>
    </xdr:from>
    <xdr:to>
      <xdr:col>78</xdr:col>
      <xdr:colOff>120650</xdr:colOff>
      <xdr:row>53</xdr:row>
      <xdr:rowOff>907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89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11084</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875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125185</xdr:rowOff>
    </xdr:from>
    <xdr:to>
      <xdr:col>74</xdr:col>
      <xdr:colOff>31750</xdr:colOff>
      <xdr:row>53</xdr:row>
      <xdr:rowOff>55335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65512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138793</xdr:rowOff>
    </xdr:from>
    <xdr:to>
      <xdr:col>69</xdr:col>
      <xdr:colOff>142875</xdr:colOff>
      <xdr:row>58</xdr:row>
      <xdr:rowOff>68943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53720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補助費については、類似団体の平均を大きく下回っているが、</a:t>
          </a:r>
          <a:r>
            <a:rPr kumimoji="1" lang="ja-JP" altLang="en-US" sz="1100">
              <a:solidFill>
                <a:schemeClr val="dk1"/>
              </a:solidFill>
              <a:effectLst/>
              <a:latin typeface="+mn-lt"/>
              <a:ea typeface="+mn-ea"/>
              <a:cs typeface="+mn-cs"/>
            </a:rPr>
            <a:t>近年はやや増加傾向にある。</a:t>
          </a:r>
          <a:r>
            <a:rPr kumimoji="1" lang="ja-JP" altLang="ja-JP" sz="1100">
              <a:solidFill>
                <a:schemeClr val="dk1"/>
              </a:solidFill>
              <a:effectLst/>
              <a:latin typeface="+mn-lt"/>
              <a:ea typeface="+mn-ea"/>
              <a:cs typeface="+mn-cs"/>
            </a:rPr>
            <a:t>また、本稼働となった津山圏域資源循環施設組合の運営経費にかかる負担金が増加しており、今後の財政への影響が懸念される</a:t>
          </a:r>
          <a:r>
            <a:rPr kumimoji="1" lang="ja-JP" altLang="en-US" sz="1100">
              <a:solidFill>
                <a:schemeClr val="dk1"/>
              </a:solidFill>
              <a:effectLst/>
              <a:latin typeface="+mn-lt"/>
              <a:ea typeface="+mn-ea"/>
              <a:cs typeface="+mn-cs"/>
            </a:rPr>
            <a:t>ことから現在交付している補助金について必要性の低い補助金については見直しや廃止を検討する。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161290</xdr:rowOff>
    </xdr:from>
    <xdr:to>
      <xdr:col>82</xdr:col>
      <xdr:colOff>107950</xdr:colOff>
      <xdr:row>41</xdr:row>
      <xdr:rowOff>129286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616204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101363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130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129286</xdr:rowOff>
    </xdr:from>
    <xdr:to>
      <xdr:col>82</xdr:col>
      <xdr:colOff>196850</xdr:colOff>
      <xdr:row>41</xdr:row>
      <xdr:rowOff>129286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15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76217</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90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161290</xdr:rowOff>
    </xdr:from>
    <xdr:to>
      <xdr:col>82</xdr:col>
      <xdr:colOff>196850</xdr:colOff>
      <xdr:row>35</xdr:row>
      <xdr:rowOff>161290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616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35</xdr:row>
      <xdr:rowOff>161290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1528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9415</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35</xdr:row>
      <xdr:rowOff>156718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152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24130</xdr:rowOff>
    </xdr:from>
    <xdr:to>
      <xdr:col>73</xdr:col>
      <xdr:colOff>180975</xdr:colOff>
      <xdr:row>35</xdr:row>
      <xdr:rowOff>156718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02488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24130</xdr:rowOff>
    </xdr:from>
    <xdr:to>
      <xdr:col>69</xdr:col>
      <xdr:colOff>92075</xdr:colOff>
      <xdr:row>35</xdr:row>
      <xdr:rowOff>51562</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0248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19067</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01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144780</xdr:rowOff>
    </xdr:from>
    <xdr:to>
      <xdr:col>69</xdr:col>
      <xdr:colOff>142875</xdr:colOff>
      <xdr:row>35</xdr:row>
      <xdr:rowOff>74930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85107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xdr:rowOff>
    </xdr:from>
    <xdr:to>
      <xdr:col>65</xdr:col>
      <xdr:colOff>53975</xdr:colOff>
      <xdr:row>35</xdr:row>
      <xdr:rowOff>102362</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112539</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平成</a:t>
          </a:r>
          <a:r>
            <a:rPr kumimoji="1" lang="ja-JP" altLang="ja-JP" sz="1100">
              <a:solidFill>
                <a:schemeClr val="dk1"/>
              </a:solidFill>
              <a:effectLst/>
              <a:latin typeface="+mn-lt"/>
              <a:ea typeface="+mn-ea"/>
              <a:cs typeface="+mn-cs"/>
            </a:rPr>
            <a:t>２５年度及び２６年度に実施した普通建設事業に係る合併特例債の多額の借入により再度大きく上昇したことから類似団体平均を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ポイント上回っている。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しかし、起債の償還額については令和３年度をピークに減少に転ずる見込みであることから、今後は大規模事業の計画の整理等により新発債の発行額の抑制を図り、公債費負担の適正化に努める。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157480</xdr:rowOff>
    </xdr:from>
    <xdr:to>
      <xdr:col>24</xdr:col>
      <xdr:colOff>25400</xdr:colOff>
      <xdr:row>81</xdr:row>
      <xdr:rowOff>16511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8734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157480</xdr:rowOff>
    </xdr:from>
    <xdr:to>
      <xdr:col>19</xdr:col>
      <xdr:colOff>187325</xdr:colOff>
      <xdr:row>81</xdr:row>
      <xdr:rowOff>31750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873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20338</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0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149861</xdr:rowOff>
    </xdr:from>
    <xdr:to>
      <xdr:col>15</xdr:col>
      <xdr:colOff>98425</xdr:colOff>
      <xdr:row>81</xdr:row>
      <xdr:rowOff>31750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8658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39370</xdr:rowOff>
    </xdr:from>
    <xdr:to>
      <xdr:col>11</xdr:col>
      <xdr:colOff>9525</xdr:colOff>
      <xdr:row>80</xdr:row>
      <xdr:rowOff>149861</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583920"/>
          <a:ext cx="8890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66057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137161</xdr:rowOff>
    </xdr:from>
    <xdr:to>
      <xdr:col>24</xdr:col>
      <xdr:colOff>76200</xdr:colOff>
      <xdr:row>81</xdr:row>
      <xdr:rowOff>67311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45738</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106680</xdr:rowOff>
    </xdr:from>
    <xdr:to>
      <xdr:col>20</xdr:col>
      <xdr:colOff>38100</xdr:colOff>
      <xdr:row>81</xdr:row>
      <xdr:rowOff>36830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21607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90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152400</xdr:rowOff>
    </xdr:from>
    <xdr:to>
      <xdr:col>15</xdr:col>
      <xdr:colOff>149225</xdr:colOff>
      <xdr:row>81</xdr:row>
      <xdr:rowOff>82550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67327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99061</xdr:rowOff>
    </xdr:from>
    <xdr:to>
      <xdr:col>11</xdr:col>
      <xdr:colOff>60325</xdr:colOff>
      <xdr:row>81</xdr:row>
      <xdr:rowOff>29211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13988</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160020</xdr:rowOff>
    </xdr:from>
    <xdr:to>
      <xdr:col>6</xdr:col>
      <xdr:colOff>171450</xdr:colOff>
      <xdr:row>79</xdr:row>
      <xdr:rowOff>90170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74947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公債費以外では類似団体の平均を１０．</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と大きく下回っているが、今後の社会情勢等による扶助費や補助費の増加及び税制改革等による物件費等の増加、また特別会計への繰出金の増加等が懸念される中で、今後も歳出の抑制と歳入確保に向けた取組みが必要であ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147574</xdr:rowOff>
    </xdr:from>
    <xdr:to>
      <xdr:col>82</xdr:col>
      <xdr:colOff>107950</xdr:colOff>
      <xdr:row>74</xdr:row>
      <xdr:rowOff>8128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26634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48277</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97282</xdr:rowOff>
    </xdr:from>
    <xdr:to>
      <xdr:col>78</xdr:col>
      <xdr:colOff>69850</xdr:colOff>
      <xdr:row>74</xdr:row>
      <xdr:rowOff>8128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26131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4842</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97282</xdr:rowOff>
    </xdr:from>
    <xdr:to>
      <xdr:col>73</xdr:col>
      <xdr:colOff>180975</xdr:colOff>
      <xdr:row>74</xdr:row>
      <xdr:rowOff>53848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261313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53848</xdr:rowOff>
    </xdr:from>
    <xdr:to>
      <xdr:col>69</xdr:col>
      <xdr:colOff>92075</xdr:colOff>
      <xdr:row>74</xdr:row>
      <xdr:rowOff>104140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27411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135145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61992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96774</xdr:rowOff>
    </xdr:from>
    <xdr:to>
      <xdr:col>82</xdr:col>
      <xdr:colOff>158750</xdr:colOff>
      <xdr:row>74</xdr:row>
      <xdr:rowOff>26924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61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5351</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128778</xdr:rowOff>
    </xdr:from>
    <xdr:to>
      <xdr:col>78</xdr:col>
      <xdr:colOff>120650</xdr:colOff>
      <xdr:row>74</xdr:row>
      <xdr:rowOff>58928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69105</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41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46482</xdr:rowOff>
    </xdr:from>
    <xdr:to>
      <xdr:col>74</xdr:col>
      <xdr:colOff>31750</xdr:colOff>
      <xdr:row>73</xdr:row>
      <xdr:rowOff>148082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25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158259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33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3048</xdr:rowOff>
    </xdr:from>
    <xdr:to>
      <xdr:col>69</xdr:col>
      <xdr:colOff>142875</xdr:colOff>
      <xdr:row>74</xdr:row>
      <xdr:rowOff>104648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114825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53340</xdr:rowOff>
    </xdr:from>
    <xdr:to>
      <xdr:col>65</xdr:col>
      <xdr:colOff>53975</xdr:colOff>
      <xdr:row>74</xdr:row>
      <xdr:rowOff>154940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165117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岡山県鏡野町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89776</xdr:rowOff>
    </xdr:from>
    <xdr:to>
      <xdr:col>29</xdr:col>
      <xdr:colOff>127000</xdr:colOff>
      <xdr:row>15</xdr:row>
      <xdr:rowOff>111790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09151"/>
          <a:ext cx="647700" cy="22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29021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91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103469</xdr:rowOff>
    </xdr:from>
    <xdr:to>
      <xdr:col>26</xdr:col>
      <xdr:colOff>50800</xdr:colOff>
      <xdr:row>15</xdr:row>
      <xdr:rowOff>111790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722844"/>
          <a:ext cx="698500" cy="8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148434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10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103469</xdr:rowOff>
    </xdr:from>
    <xdr:to>
      <xdr:col>22</xdr:col>
      <xdr:colOff>114300</xdr:colOff>
      <xdr:row>15</xdr:row>
      <xdr:rowOff>133012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22844"/>
          <a:ext cx="698500" cy="29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171393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133012</xdr:rowOff>
    </xdr:from>
    <xdr:to>
      <xdr:col>18</xdr:col>
      <xdr:colOff>177800</xdr:colOff>
      <xdr:row>15</xdr:row>
      <xdr:rowOff>143932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52387"/>
          <a:ext cx="698500" cy="10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15046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29821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38976</xdr:rowOff>
    </xdr:from>
    <xdr:to>
      <xdr:col>29</xdr:col>
      <xdr:colOff>177800</xdr:colOff>
      <xdr:row>15</xdr:row>
      <xdr:rowOff>140576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58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55503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03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60990</xdr:rowOff>
    </xdr:from>
    <xdr:to>
      <xdr:col>26</xdr:col>
      <xdr:colOff>101600</xdr:colOff>
      <xdr:row>15</xdr:row>
      <xdr:rowOff>162590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80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1317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4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52669</xdr:rowOff>
    </xdr:from>
    <xdr:to>
      <xdr:col>22</xdr:col>
      <xdr:colOff>165100</xdr:colOff>
      <xdr:row>15</xdr:row>
      <xdr:rowOff>154269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72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164446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4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82212</xdr:rowOff>
    </xdr:from>
    <xdr:to>
      <xdr:col>19</xdr:col>
      <xdr:colOff>38100</xdr:colOff>
      <xdr:row>16</xdr:row>
      <xdr:rowOff>12362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01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22539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7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93132</xdr:rowOff>
    </xdr:from>
    <xdr:to>
      <xdr:col>15</xdr:col>
      <xdr:colOff>101600</xdr:colOff>
      <xdr:row>16</xdr:row>
      <xdr:rowOff>23282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12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33459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8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79840</xdr:rowOff>
    </xdr:from>
    <xdr:to>
      <xdr:col>29</xdr:col>
      <xdr:colOff>127000</xdr:colOff>
      <xdr:row>34</xdr:row>
      <xdr:rowOff>146888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347290"/>
          <a:ext cx="647700" cy="67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213463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23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146888</xdr:rowOff>
    </xdr:from>
    <xdr:to>
      <xdr:col>26</xdr:col>
      <xdr:colOff>50800</xdr:colOff>
      <xdr:row>34</xdr:row>
      <xdr:rowOff>164833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414338"/>
          <a:ext cx="698500" cy="17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282067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9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164833</xdr:rowOff>
    </xdr:from>
    <xdr:to>
      <xdr:col>22</xdr:col>
      <xdr:colOff>114300</xdr:colOff>
      <xdr:row>34</xdr:row>
      <xdr:rowOff>173268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432283"/>
          <a:ext cx="698500" cy="8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304354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14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173268</xdr:rowOff>
    </xdr:from>
    <xdr:to>
      <xdr:col>18</xdr:col>
      <xdr:colOff>177800</xdr:colOff>
      <xdr:row>35</xdr:row>
      <xdr:rowOff>120393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440718"/>
          <a:ext cx="698500" cy="290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293405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299051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0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29040</xdr:rowOff>
    </xdr:from>
    <xdr:to>
      <xdr:col>29</xdr:col>
      <xdr:colOff>177800</xdr:colOff>
      <xdr:row>34</xdr:row>
      <xdr:rowOff>130640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296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217017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1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96088</xdr:rowOff>
    </xdr:from>
    <xdr:to>
      <xdr:col>26</xdr:col>
      <xdr:colOff>101600</xdr:colOff>
      <xdr:row>34</xdr:row>
      <xdr:rowOff>197688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363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207865</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132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114033</xdr:rowOff>
    </xdr:from>
    <xdr:to>
      <xdr:col>22</xdr:col>
      <xdr:colOff>165100</xdr:colOff>
      <xdr:row>34</xdr:row>
      <xdr:rowOff>215633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381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225810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15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122468</xdr:rowOff>
    </xdr:from>
    <xdr:to>
      <xdr:col>19</xdr:col>
      <xdr:colOff>38100</xdr:colOff>
      <xdr:row>34</xdr:row>
      <xdr:rowOff>224068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389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234245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1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69593</xdr:rowOff>
    </xdr:from>
    <xdr:to>
      <xdr:col>15</xdr:col>
      <xdr:colOff>101600</xdr:colOff>
      <xdr:row>35</xdr:row>
      <xdr:rowOff>171193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679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181370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44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岡山県鏡野町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12,739
12,625
419.68
14,381,773
13,443,579
811,391
7,217,820
12,619,537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90780</xdr:rowOff>
    </xdr:from>
    <xdr:to>
      <xdr:col>24</xdr:col>
      <xdr:colOff>63500</xdr:colOff>
      <xdr:row>35</xdr:row>
      <xdr:rowOff>103518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577180"/>
          <a:ext cx="838200" cy="52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162577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6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103518</xdr:rowOff>
    </xdr:from>
    <xdr:to>
      <xdr:col>19</xdr:col>
      <xdr:colOff>177800</xdr:colOff>
      <xdr:row>35</xdr:row>
      <xdr:rowOff>109436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04268"/>
          <a:ext cx="889000" cy="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60202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109436</xdr:rowOff>
    </xdr:from>
    <xdr:to>
      <xdr:col>15</xdr:col>
      <xdr:colOff>50800</xdr:colOff>
      <xdr:row>35</xdr:row>
      <xdr:rowOff>145517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10186"/>
          <a:ext cx="889000" cy="3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78363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123304</xdr:rowOff>
    </xdr:from>
    <xdr:to>
      <xdr:col>10</xdr:col>
      <xdr:colOff>114300</xdr:colOff>
      <xdr:row>35</xdr:row>
      <xdr:rowOff>145517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24054"/>
          <a:ext cx="889000" cy="2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87190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109872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39980</xdr:rowOff>
    </xdr:from>
    <xdr:to>
      <xdr:col>24</xdr:col>
      <xdr:colOff>114300</xdr:colOff>
      <xdr:row>32</xdr:row>
      <xdr:rowOff>141580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2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62857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77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52718</xdr:rowOff>
    </xdr:from>
    <xdr:to>
      <xdr:col>20</xdr:col>
      <xdr:colOff>38100</xdr:colOff>
      <xdr:row>35</xdr:row>
      <xdr:rowOff>154318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5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170845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82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58636</xdr:rowOff>
    </xdr:from>
    <xdr:to>
      <xdr:col>15</xdr:col>
      <xdr:colOff>101600</xdr:colOff>
      <xdr:row>35</xdr:row>
      <xdr:rowOff>160236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5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5313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83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94717</xdr:rowOff>
    </xdr:from>
    <xdr:to>
      <xdr:col>10</xdr:col>
      <xdr:colOff>165100</xdr:colOff>
      <xdr:row>36</xdr:row>
      <xdr:rowOff>24867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9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41394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7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72504</xdr:rowOff>
    </xdr:from>
    <xdr:to>
      <xdr:col>6</xdr:col>
      <xdr:colOff>38100</xdr:colOff>
      <xdr:row>36</xdr:row>
      <xdr:rowOff>2654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7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19181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4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148400</xdr:rowOff>
    </xdr:from>
    <xdr:to>
      <xdr:col>24</xdr:col>
      <xdr:colOff>63500</xdr:colOff>
      <xdr:row>54</xdr:row>
      <xdr:rowOff>71837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235250"/>
          <a:ext cx="838200" cy="9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168332</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598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148400</xdr:rowOff>
    </xdr:from>
    <xdr:to>
      <xdr:col>19</xdr:col>
      <xdr:colOff>177800</xdr:colOff>
      <xdr:row>54</xdr:row>
      <xdr:rowOff>21578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235250"/>
          <a:ext cx="889000" cy="4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77326</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21578</xdr:rowOff>
    </xdr:from>
    <xdr:to>
      <xdr:col>15</xdr:col>
      <xdr:colOff>50800</xdr:colOff>
      <xdr:row>54</xdr:row>
      <xdr:rowOff>77722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279878"/>
          <a:ext cx="889000" cy="5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132625</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77722</xdr:rowOff>
    </xdr:from>
    <xdr:to>
      <xdr:col>10</xdr:col>
      <xdr:colOff>114300</xdr:colOff>
      <xdr:row>54</xdr:row>
      <xdr:rowOff>83396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336022"/>
          <a:ext cx="889000" cy="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134398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124779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7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21037</xdr:rowOff>
    </xdr:from>
    <xdr:to>
      <xdr:col>24</xdr:col>
      <xdr:colOff>114300</xdr:colOff>
      <xdr:row>54</xdr:row>
      <xdr:rowOff>122637</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27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43914</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13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97600</xdr:rowOff>
    </xdr:from>
    <xdr:to>
      <xdr:col>20</xdr:col>
      <xdr:colOff>38100</xdr:colOff>
      <xdr:row>54</xdr:row>
      <xdr:rowOff>27750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18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44277</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895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142228</xdr:rowOff>
    </xdr:from>
    <xdr:to>
      <xdr:col>15</xdr:col>
      <xdr:colOff>101600</xdr:colOff>
      <xdr:row>54</xdr:row>
      <xdr:rowOff>72378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22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88905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00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26922</xdr:rowOff>
    </xdr:from>
    <xdr:to>
      <xdr:col>10</xdr:col>
      <xdr:colOff>165100</xdr:colOff>
      <xdr:row>54</xdr:row>
      <xdr:rowOff>128522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28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145049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06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32596</xdr:rowOff>
    </xdr:from>
    <xdr:to>
      <xdr:col>6</xdr:col>
      <xdr:colOff>38100</xdr:colOff>
      <xdr:row>54</xdr:row>
      <xdr:rowOff>134196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29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150723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06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69771</xdr:rowOff>
    </xdr:from>
    <xdr:to>
      <xdr:col>24</xdr:col>
      <xdr:colOff>63500</xdr:colOff>
      <xdr:row>77</xdr:row>
      <xdr:rowOff>2701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099971"/>
          <a:ext cx="838200" cy="10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15298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216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90300</xdr:rowOff>
    </xdr:from>
    <xdr:to>
      <xdr:col>19</xdr:col>
      <xdr:colOff>177800</xdr:colOff>
      <xdr:row>77</xdr:row>
      <xdr:rowOff>2701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120500"/>
          <a:ext cx="889000" cy="8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41335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41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30931</xdr:rowOff>
    </xdr:from>
    <xdr:to>
      <xdr:col>15</xdr:col>
      <xdr:colOff>50800</xdr:colOff>
      <xdr:row>76</xdr:row>
      <xdr:rowOff>90300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061131"/>
          <a:ext cx="889000" cy="5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27162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40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168390</xdr:rowOff>
    </xdr:from>
    <xdr:to>
      <xdr:col>10</xdr:col>
      <xdr:colOff>114300</xdr:colOff>
      <xdr:row>76</xdr:row>
      <xdr:rowOff>30931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027140"/>
          <a:ext cx="889000" cy="3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153852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13834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38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18971</xdr:rowOff>
    </xdr:from>
    <xdr:to>
      <xdr:col>24</xdr:col>
      <xdr:colOff>114300</xdr:colOff>
      <xdr:row>76</xdr:row>
      <xdr:rowOff>120571</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04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41848</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90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123351</xdr:rowOff>
    </xdr:from>
    <xdr:to>
      <xdr:col>20</xdr:col>
      <xdr:colOff>38100</xdr:colOff>
      <xdr:row>77</xdr:row>
      <xdr:rowOff>53501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15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70027</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92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39500</xdr:rowOff>
    </xdr:from>
    <xdr:to>
      <xdr:col>15</xdr:col>
      <xdr:colOff>101600</xdr:colOff>
      <xdr:row>76</xdr:row>
      <xdr:rowOff>141100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06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157627</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84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151581</xdr:rowOff>
    </xdr:from>
    <xdr:to>
      <xdr:col>10</xdr:col>
      <xdr:colOff>165100</xdr:colOff>
      <xdr:row>76</xdr:row>
      <xdr:rowOff>81731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01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98259</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78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117589</xdr:rowOff>
    </xdr:from>
    <xdr:to>
      <xdr:col>6</xdr:col>
      <xdr:colOff>38100</xdr:colOff>
      <xdr:row>76</xdr:row>
      <xdr:rowOff>47740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29763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64266</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75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20828</xdr:rowOff>
    </xdr:from>
    <xdr:to>
      <xdr:col>24</xdr:col>
      <xdr:colOff>63500</xdr:colOff>
      <xdr:row>98</xdr:row>
      <xdr:rowOff>88418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822928"/>
          <a:ext cx="838200" cy="6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56608</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34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88418</xdr:rowOff>
    </xdr:from>
    <xdr:to>
      <xdr:col>19</xdr:col>
      <xdr:colOff>177800</xdr:colOff>
      <xdr:row>98</xdr:row>
      <xdr:rowOff>131356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890518"/>
          <a:ext cx="889000" cy="4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29500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100667</xdr:rowOff>
    </xdr:from>
    <xdr:to>
      <xdr:col>15</xdr:col>
      <xdr:colOff>50800</xdr:colOff>
      <xdr:row>98</xdr:row>
      <xdr:rowOff>131356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902767"/>
          <a:ext cx="889000" cy="3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48913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33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30296</xdr:rowOff>
    </xdr:from>
    <xdr:to>
      <xdr:col>10</xdr:col>
      <xdr:colOff>114300</xdr:colOff>
      <xdr:row>98</xdr:row>
      <xdr:rowOff>100667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832396"/>
          <a:ext cx="889000" cy="7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50779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70533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141478</xdr:rowOff>
    </xdr:from>
    <xdr:to>
      <xdr:col>24</xdr:col>
      <xdr:colOff>114300</xdr:colOff>
      <xdr:row>98</xdr:row>
      <xdr:rowOff>71628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77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56405</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68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37618</xdr:rowOff>
    </xdr:from>
    <xdr:to>
      <xdr:col>20</xdr:col>
      <xdr:colOff>38100</xdr:colOff>
      <xdr:row>98</xdr:row>
      <xdr:rowOff>139218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83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130345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9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80556</xdr:rowOff>
    </xdr:from>
    <xdr:to>
      <xdr:col>15</xdr:col>
      <xdr:colOff>101600</xdr:colOff>
      <xdr:row>99</xdr:row>
      <xdr:rowOff>10706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88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1833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97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49867</xdr:rowOff>
    </xdr:from>
    <xdr:to>
      <xdr:col>10</xdr:col>
      <xdr:colOff>165100</xdr:colOff>
      <xdr:row>98</xdr:row>
      <xdr:rowOff>151467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85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142594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94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150946</xdr:rowOff>
    </xdr:from>
    <xdr:to>
      <xdr:col>6</xdr:col>
      <xdr:colOff>38100</xdr:colOff>
      <xdr:row>98</xdr:row>
      <xdr:rowOff>81096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78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72223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87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146650</xdr:rowOff>
    </xdr:from>
    <xdr:to>
      <xdr:col>55</xdr:col>
      <xdr:colOff>0</xdr:colOff>
      <xdr:row>36</xdr:row>
      <xdr:rowOff>143687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5975950"/>
          <a:ext cx="838200" cy="33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84954</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85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143687</xdr:rowOff>
    </xdr:from>
    <xdr:to>
      <xdr:col>50</xdr:col>
      <xdr:colOff>114300</xdr:colOff>
      <xdr:row>36</xdr:row>
      <xdr:rowOff>164890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315887"/>
          <a:ext cx="889000" cy="2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138865</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48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164890</xdr:rowOff>
    </xdr:from>
    <xdr:to>
      <xdr:col>45</xdr:col>
      <xdr:colOff>177800</xdr:colOff>
      <xdr:row>37</xdr:row>
      <xdr:rowOff>132060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337090"/>
          <a:ext cx="889000" cy="13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149753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49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132060</xdr:rowOff>
    </xdr:from>
    <xdr:to>
      <xdr:col>41</xdr:col>
      <xdr:colOff>50800</xdr:colOff>
      <xdr:row>37</xdr:row>
      <xdr:rowOff>135267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475710"/>
          <a:ext cx="889000" cy="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2788</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51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24751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19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95850</xdr:rowOff>
    </xdr:from>
    <xdr:to>
      <xdr:col>55</xdr:col>
      <xdr:colOff>50800</xdr:colOff>
      <xdr:row>35</xdr:row>
      <xdr:rowOff>26000</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592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118727</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776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92887</xdr:rowOff>
    </xdr:from>
    <xdr:to>
      <xdr:col>50</xdr:col>
      <xdr:colOff>165100</xdr:colOff>
      <xdr:row>37</xdr:row>
      <xdr:rowOff>23037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26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39564</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6040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114090</xdr:rowOff>
    </xdr:from>
    <xdr:to>
      <xdr:col>46</xdr:col>
      <xdr:colOff>38100</xdr:colOff>
      <xdr:row>37</xdr:row>
      <xdr:rowOff>44240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28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60767</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795" y="606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81260</xdr:rowOff>
    </xdr:from>
    <xdr:to>
      <xdr:col>41</xdr:col>
      <xdr:colOff>101600</xdr:colOff>
      <xdr:row>38</xdr:row>
      <xdr:rowOff>11410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42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27937</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20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84467</xdr:rowOff>
    </xdr:from>
    <xdr:to>
      <xdr:col>36</xdr:col>
      <xdr:colOff>165100</xdr:colOff>
      <xdr:row>38</xdr:row>
      <xdr:rowOff>14618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4281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5745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5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109509</xdr:rowOff>
    </xdr:from>
    <xdr:to>
      <xdr:col>55</xdr:col>
      <xdr:colOff>0</xdr:colOff>
      <xdr:row>56</xdr:row>
      <xdr:rowOff>162080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710709"/>
          <a:ext cx="838200" cy="5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59829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3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109509</xdr:rowOff>
    </xdr:from>
    <xdr:to>
      <xdr:col>50</xdr:col>
      <xdr:colOff>114300</xdr:colOff>
      <xdr:row>57</xdr:row>
      <xdr:rowOff>13891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710709"/>
          <a:ext cx="889000" cy="7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6938</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9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139654</xdr:rowOff>
    </xdr:from>
    <xdr:to>
      <xdr:col>45</xdr:col>
      <xdr:colOff>177800</xdr:colOff>
      <xdr:row>57</xdr:row>
      <xdr:rowOff>13891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569404"/>
          <a:ext cx="889000" cy="21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130185</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90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139654</xdr:rowOff>
    </xdr:from>
    <xdr:to>
      <xdr:col>41</xdr:col>
      <xdr:colOff>50800</xdr:colOff>
      <xdr:row>55</xdr:row>
      <xdr:rowOff>160382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569404"/>
          <a:ext cx="889000" cy="2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41224</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9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54581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99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111280</xdr:rowOff>
    </xdr:from>
    <xdr:to>
      <xdr:col>55</xdr:col>
      <xdr:colOff>50800</xdr:colOff>
      <xdr:row>57</xdr:row>
      <xdr:rowOff>41430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71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134157</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56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58709</xdr:rowOff>
    </xdr:from>
    <xdr:to>
      <xdr:col>50</xdr:col>
      <xdr:colOff>165100</xdr:colOff>
      <xdr:row>56</xdr:row>
      <xdr:rowOff>160309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65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5386</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43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134541</xdr:rowOff>
    </xdr:from>
    <xdr:to>
      <xdr:col>46</xdr:col>
      <xdr:colOff>38100</xdr:colOff>
      <xdr:row>57</xdr:row>
      <xdr:rowOff>64691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73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81218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510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88854</xdr:rowOff>
    </xdr:from>
    <xdr:to>
      <xdr:col>41</xdr:col>
      <xdr:colOff>101600</xdr:colOff>
      <xdr:row>56</xdr:row>
      <xdr:rowOff>19004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51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35531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29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109582</xdr:rowOff>
    </xdr:from>
    <xdr:to>
      <xdr:col>36</xdr:col>
      <xdr:colOff>165100</xdr:colOff>
      <xdr:row>56</xdr:row>
      <xdr:rowOff>39732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5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56259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31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165981</xdr:rowOff>
    </xdr:from>
    <xdr:to>
      <xdr:col>55</xdr:col>
      <xdr:colOff>0</xdr:colOff>
      <xdr:row>78</xdr:row>
      <xdr:rowOff>21642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367631"/>
          <a:ext cx="838200" cy="2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144718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74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165981</xdr:rowOff>
    </xdr:from>
    <xdr:to>
      <xdr:col>50</xdr:col>
      <xdr:colOff>114300</xdr:colOff>
      <xdr:row>78</xdr:row>
      <xdr:rowOff>6362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367631"/>
          <a:ext cx="889000" cy="1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39465</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4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5586</xdr:rowOff>
    </xdr:from>
    <xdr:to>
      <xdr:col>45</xdr:col>
      <xdr:colOff>177800</xdr:colOff>
      <xdr:row>78</xdr:row>
      <xdr:rowOff>6362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378686"/>
          <a:ext cx="88900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58039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65185</xdr:rowOff>
    </xdr:from>
    <xdr:to>
      <xdr:col>41</xdr:col>
      <xdr:colOff>50800</xdr:colOff>
      <xdr:row>78</xdr:row>
      <xdr:rowOff>5586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266835"/>
          <a:ext cx="889000" cy="11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75178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44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65650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43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142292</xdr:rowOff>
    </xdr:from>
    <xdr:to>
      <xdr:col>55</xdr:col>
      <xdr:colOff>50800</xdr:colOff>
      <xdr:row>78</xdr:row>
      <xdr:rowOff>72442</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4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100268</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30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115181</xdr:rowOff>
    </xdr:from>
    <xdr:to>
      <xdr:col>50</xdr:col>
      <xdr:colOff>165100</xdr:colOff>
      <xdr:row>78</xdr:row>
      <xdr:rowOff>45331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31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61858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09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127012</xdr:rowOff>
    </xdr:from>
    <xdr:to>
      <xdr:col>46</xdr:col>
      <xdr:colOff>38100</xdr:colOff>
      <xdr:row>78</xdr:row>
      <xdr:rowOff>57162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32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48289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42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126236</xdr:rowOff>
    </xdr:from>
    <xdr:to>
      <xdr:col>41</xdr:col>
      <xdr:colOff>101600</xdr:colOff>
      <xdr:row>78</xdr:row>
      <xdr:rowOff>56386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2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72913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10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14385</xdr:rowOff>
    </xdr:from>
    <xdr:to>
      <xdr:col>36</xdr:col>
      <xdr:colOff>165100</xdr:colOff>
      <xdr:row>77</xdr:row>
      <xdr:rowOff>115985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21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132512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99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85499</xdr:rowOff>
    </xdr:from>
    <xdr:to>
      <xdr:col>55</xdr:col>
      <xdr:colOff>0</xdr:colOff>
      <xdr:row>94</xdr:row>
      <xdr:rowOff>97265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9639300" y="16201799"/>
          <a:ext cx="838200" cy="1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161738</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449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97265</xdr:rowOff>
    </xdr:from>
    <xdr:to>
      <xdr:col>50</xdr:col>
      <xdr:colOff>114300</xdr:colOff>
      <xdr:row>94</xdr:row>
      <xdr:rowOff>151462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8750300" y="16213565"/>
          <a:ext cx="889000" cy="5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115940</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57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24498</xdr:rowOff>
    </xdr:from>
    <xdr:to>
      <xdr:col>45</xdr:col>
      <xdr:colOff>177800</xdr:colOff>
      <xdr:row>94</xdr:row>
      <xdr:rowOff>151462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7861300" y="15969348"/>
          <a:ext cx="889000" cy="29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45907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50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24498</xdr:rowOff>
    </xdr:from>
    <xdr:to>
      <xdr:col>41</xdr:col>
      <xdr:colOff>50800</xdr:colOff>
      <xdr:row>94</xdr:row>
      <xdr:rowOff>29400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6972300" y="15969348"/>
          <a:ext cx="889000" cy="1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131318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59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158487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5111" y="1661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34699</xdr:rowOff>
    </xdr:from>
    <xdr:to>
      <xdr:col>55</xdr:col>
      <xdr:colOff>50800</xdr:colOff>
      <xdr:row>94</xdr:row>
      <xdr:rowOff>136299</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15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57576</xdr:rowOff>
    </xdr:from>
    <xdr:ext cx="599010"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00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46465</xdr:rowOff>
    </xdr:from>
    <xdr:to>
      <xdr:col>50</xdr:col>
      <xdr:colOff>165100</xdr:colOff>
      <xdr:row>94</xdr:row>
      <xdr:rowOff>148065</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16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164592</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39795" y="1593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100662</xdr:rowOff>
    </xdr:from>
    <xdr:to>
      <xdr:col>46</xdr:col>
      <xdr:colOff>38100</xdr:colOff>
      <xdr:row>95</xdr:row>
      <xdr:rowOff>30812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21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47339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599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145148</xdr:rowOff>
    </xdr:from>
    <xdr:to>
      <xdr:col>41</xdr:col>
      <xdr:colOff>101600</xdr:colOff>
      <xdr:row>93</xdr:row>
      <xdr:rowOff>75298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59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91825</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61795" y="15693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150050</xdr:rowOff>
    </xdr:from>
    <xdr:to>
      <xdr:col>36</xdr:col>
      <xdr:colOff>165100</xdr:colOff>
      <xdr:row>94</xdr:row>
      <xdr:rowOff>80200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0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96727</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672795" y="15870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141822</xdr:rowOff>
    </xdr:from>
    <xdr:to>
      <xdr:col>85</xdr:col>
      <xdr:colOff>127000</xdr:colOff>
      <xdr:row>38</xdr:row>
      <xdr:rowOff>103540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485472"/>
          <a:ext cx="838200" cy="13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40207</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38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141822</xdr:rowOff>
    </xdr:from>
    <xdr:to>
      <xdr:col>81</xdr:col>
      <xdr:colOff>50800</xdr:colOff>
      <xdr:row>38</xdr:row>
      <xdr:rowOff>45416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485472"/>
          <a:ext cx="889000" cy="7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119795</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63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45416</xdr:rowOff>
    </xdr:from>
    <xdr:to>
      <xdr:col>76</xdr:col>
      <xdr:colOff>114300</xdr:colOff>
      <xdr:row>38</xdr:row>
      <xdr:rowOff>131407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560516"/>
          <a:ext cx="889000" cy="8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139326</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65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131407</xdr:rowOff>
    </xdr:from>
    <xdr:to>
      <xdr:col>71</xdr:col>
      <xdr:colOff>177800</xdr:colOff>
      <xdr:row>38</xdr:row>
      <xdr:rowOff>133967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646507"/>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13558</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35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9420</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3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52740</xdr:rowOff>
    </xdr:from>
    <xdr:to>
      <xdr:col>85</xdr:col>
      <xdr:colOff>177800</xdr:colOff>
      <xdr:row>38</xdr:row>
      <xdr:rowOff>154340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5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167207</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51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91022</xdr:rowOff>
    </xdr:from>
    <xdr:to>
      <xdr:col>81</xdr:col>
      <xdr:colOff>101600</xdr:colOff>
      <xdr:row>38</xdr:row>
      <xdr:rowOff>21172</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3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37699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20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166066</xdr:rowOff>
    </xdr:from>
    <xdr:to>
      <xdr:col>76</xdr:col>
      <xdr:colOff>165100</xdr:colOff>
      <xdr:row>38</xdr:row>
      <xdr:rowOff>96216</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50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112743</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28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80607</xdr:rowOff>
    </xdr:from>
    <xdr:to>
      <xdr:col>72</xdr:col>
      <xdr:colOff>38100</xdr:colOff>
      <xdr:row>39</xdr:row>
      <xdr:rowOff>10757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59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1884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68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83167</xdr:rowOff>
    </xdr:from>
    <xdr:to>
      <xdr:col>67</xdr:col>
      <xdr:colOff>101600</xdr:colOff>
      <xdr:row>39</xdr:row>
      <xdr:rowOff>13317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59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4444</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69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45238</xdr:rowOff>
    </xdr:from>
    <xdr:to>
      <xdr:col>85</xdr:col>
      <xdr:colOff>127000</xdr:colOff>
      <xdr:row>71</xdr:row>
      <xdr:rowOff>155677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2218188"/>
          <a:ext cx="838200" cy="1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123689</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153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134531</xdr:rowOff>
    </xdr:from>
    <xdr:to>
      <xdr:col>81</xdr:col>
      <xdr:colOff>50800</xdr:colOff>
      <xdr:row>71</xdr:row>
      <xdr:rowOff>155677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2307481"/>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46359</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324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102298</xdr:rowOff>
    </xdr:from>
    <xdr:to>
      <xdr:col>76</xdr:col>
      <xdr:colOff>114300</xdr:colOff>
      <xdr:row>71</xdr:row>
      <xdr:rowOff>134531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2275248"/>
          <a:ext cx="8890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92867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329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102298</xdr:rowOff>
    </xdr:from>
    <xdr:to>
      <xdr:col>71</xdr:col>
      <xdr:colOff>177800</xdr:colOff>
      <xdr:row>73</xdr:row>
      <xdr:rowOff>74930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2275248"/>
          <a:ext cx="889000" cy="31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71987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327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40873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324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165888</xdr:rowOff>
    </xdr:from>
    <xdr:to>
      <xdr:col>85</xdr:col>
      <xdr:colOff>177800</xdr:colOff>
      <xdr:row>71</xdr:row>
      <xdr:rowOff>96038</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16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118915</xdr:rowOff>
    </xdr:from>
    <xdr:ext cx="599010"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120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104877</xdr:rowOff>
    </xdr:from>
    <xdr:to>
      <xdr:col>81</xdr:col>
      <xdr:colOff>101600</xdr:colOff>
      <xdr:row>72</xdr:row>
      <xdr:rowOff>35027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27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51554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181795" y="1205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83731</xdr:rowOff>
    </xdr:from>
    <xdr:to>
      <xdr:col>76</xdr:col>
      <xdr:colOff>165100</xdr:colOff>
      <xdr:row>72</xdr:row>
      <xdr:rowOff>13881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25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30408</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292795" y="1203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51498</xdr:rowOff>
    </xdr:from>
    <xdr:to>
      <xdr:col>72</xdr:col>
      <xdr:colOff>38100</xdr:colOff>
      <xdr:row>71</xdr:row>
      <xdr:rowOff>153098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2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169625</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03795" y="1199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24130</xdr:rowOff>
    </xdr:from>
    <xdr:to>
      <xdr:col>67</xdr:col>
      <xdr:colOff>101600</xdr:colOff>
      <xdr:row>73</xdr:row>
      <xdr:rowOff>125730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53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142257</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14795" y="1231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168537</xdr:rowOff>
    </xdr:from>
    <xdr:to>
      <xdr:col>85</xdr:col>
      <xdr:colOff>127000</xdr:colOff>
      <xdr:row>98</xdr:row>
      <xdr:rowOff>162528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799187"/>
          <a:ext cx="838200" cy="16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65448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524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112965</xdr:rowOff>
    </xdr:from>
    <xdr:to>
      <xdr:col>81</xdr:col>
      <xdr:colOff>50800</xdr:colOff>
      <xdr:row>98</xdr:row>
      <xdr:rowOff>162528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915065"/>
          <a:ext cx="889000" cy="4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39921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128619</xdr:rowOff>
    </xdr:from>
    <xdr:to>
      <xdr:col>76</xdr:col>
      <xdr:colOff>114300</xdr:colOff>
      <xdr:row>98</xdr:row>
      <xdr:rowOff>112965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5730569"/>
          <a:ext cx="889000" cy="118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61431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2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128619</xdr:rowOff>
    </xdr:from>
    <xdr:to>
      <xdr:col>71</xdr:col>
      <xdr:colOff>177800</xdr:colOff>
      <xdr:row>97</xdr:row>
      <xdr:rowOff>37440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5730569"/>
          <a:ext cx="889000" cy="93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48995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8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60720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86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117737</xdr:rowOff>
    </xdr:from>
    <xdr:to>
      <xdr:col>85</xdr:col>
      <xdr:colOff>177800</xdr:colOff>
      <xdr:row>98</xdr:row>
      <xdr:rowOff>47887</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74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96164</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72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111728</xdr:rowOff>
    </xdr:from>
    <xdr:to>
      <xdr:col>81</xdr:col>
      <xdr:colOff>101600</xdr:colOff>
      <xdr:row>99</xdr:row>
      <xdr:rowOff>41878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91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33005</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700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62165</xdr:rowOff>
    </xdr:from>
    <xdr:to>
      <xdr:col>76</xdr:col>
      <xdr:colOff>165100</xdr:colOff>
      <xdr:row>98</xdr:row>
      <xdr:rowOff>163765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86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154892</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95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77819</xdr:rowOff>
    </xdr:from>
    <xdr:to>
      <xdr:col>72</xdr:col>
      <xdr:colOff>38100</xdr:colOff>
      <xdr:row>92</xdr:row>
      <xdr:rowOff>7969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567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24496</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03795" y="1545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158090</xdr:rowOff>
    </xdr:from>
    <xdr:to>
      <xdr:col>67</xdr:col>
      <xdr:colOff>101600</xdr:colOff>
      <xdr:row>97</xdr:row>
      <xdr:rowOff>88240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61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104767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39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117503</xdr:rowOff>
    </xdr:from>
    <xdr:to>
      <xdr:col>116</xdr:col>
      <xdr:colOff>63500</xdr:colOff>
      <xdr:row>38</xdr:row>
      <xdr:rowOff>120955</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632603"/>
          <a:ext cx="8382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17342</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6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31504</xdr:rowOff>
    </xdr:from>
    <xdr:to>
      <xdr:col>111</xdr:col>
      <xdr:colOff>177800</xdr:colOff>
      <xdr:row>38</xdr:row>
      <xdr:rowOff>120955</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546604"/>
          <a:ext cx="889000" cy="8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131658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31504</xdr:rowOff>
    </xdr:from>
    <xdr:to>
      <xdr:col>107</xdr:col>
      <xdr:colOff>50800</xdr:colOff>
      <xdr:row>38</xdr:row>
      <xdr:rowOff>119835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546604"/>
          <a:ext cx="889000" cy="8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126534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119835</xdr:rowOff>
    </xdr:from>
    <xdr:to>
      <xdr:col>102</xdr:col>
      <xdr:colOff>114300</xdr:colOff>
      <xdr:row>38</xdr:row>
      <xdr:rowOff>120338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634935"/>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157215</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143659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66703</xdr:rowOff>
    </xdr:from>
    <xdr:to>
      <xdr:col>116</xdr:col>
      <xdr:colOff>114300</xdr:colOff>
      <xdr:row>38</xdr:row>
      <xdr:rowOff>168303</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58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153080</xdr:rowOff>
    </xdr:from>
    <xdr:ext cx="378565"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496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70155</xdr:rowOff>
    </xdr:from>
    <xdr:to>
      <xdr:col>112</xdr:col>
      <xdr:colOff>38100</xdr:colOff>
      <xdr:row>39</xdr:row>
      <xdr:rowOff>305</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5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162882</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4017" y="6677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152154</xdr:rowOff>
    </xdr:from>
    <xdr:to>
      <xdr:col>107</xdr:col>
      <xdr:colOff>101600</xdr:colOff>
      <xdr:row>38</xdr:row>
      <xdr:rowOff>82304</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49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98831</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27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69035</xdr:rowOff>
    </xdr:from>
    <xdr:to>
      <xdr:col>102</xdr:col>
      <xdr:colOff>165100</xdr:colOff>
      <xdr:row>38</xdr:row>
      <xdr:rowOff>170635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58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161762</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6017" y="6676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69538</xdr:rowOff>
    </xdr:from>
    <xdr:to>
      <xdr:col>98</xdr:col>
      <xdr:colOff>38100</xdr:colOff>
      <xdr:row>38</xdr:row>
      <xdr:rowOff>171138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58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162265</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7017" y="6677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62368</xdr:rowOff>
    </xdr:from>
    <xdr:to>
      <xdr:col>116</xdr:col>
      <xdr:colOff>63500</xdr:colOff>
      <xdr:row>59</xdr:row>
      <xdr:rowOff>63543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77918"/>
          <a:ext cx="8382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90942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63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61160</xdr:rowOff>
    </xdr:from>
    <xdr:to>
      <xdr:col>111</xdr:col>
      <xdr:colOff>177800</xdr:colOff>
      <xdr:row>59</xdr:row>
      <xdr:rowOff>62368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76710"/>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9713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61160</xdr:rowOff>
    </xdr:from>
    <xdr:to>
      <xdr:col>107</xdr:col>
      <xdr:colOff>50800</xdr:colOff>
      <xdr:row>59</xdr:row>
      <xdr:rowOff>61389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17671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15689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8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56783</xdr:rowOff>
    </xdr:from>
    <xdr:to>
      <xdr:col>102</xdr:col>
      <xdr:colOff>114300</xdr:colOff>
      <xdr:row>59</xdr:row>
      <xdr:rowOff>61389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172333"/>
          <a:ext cx="889000" cy="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160164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142660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4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12743</xdr:rowOff>
    </xdr:from>
    <xdr:to>
      <xdr:col>116</xdr:col>
      <xdr:colOff>114300</xdr:colOff>
      <xdr:row>59</xdr:row>
      <xdr:rowOff>114343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2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99120</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4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11568</xdr:rowOff>
    </xdr:from>
    <xdr:to>
      <xdr:col>112</xdr:col>
      <xdr:colOff>38100</xdr:colOff>
      <xdr:row>59</xdr:row>
      <xdr:rowOff>113168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2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104295</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10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10360</xdr:rowOff>
    </xdr:from>
    <xdr:to>
      <xdr:col>107</xdr:col>
      <xdr:colOff>101600</xdr:colOff>
      <xdr:row>59</xdr:row>
      <xdr:rowOff>111960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2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103087</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21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10589</xdr:rowOff>
    </xdr:from>
    <xdr:to>
      <xdr:col>102</xdr:col>
      <xdr:colOff>165100</xdr:colOff>
      <xdr:row>59</xdr:row>
      <xdr:rowOff>112189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2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103316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1021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5983</xdr:rowOff>
    </xdr:from>
    <xdr:to>
      <xdr:col>98</xdr:col>
      <xdr:colOff>38100</xdr:colOff>
      <xdr:row>59</xdr:row>
      <xdr:rowOff>107583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2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98710</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21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63991</xdr:rowOff>
    </xdr:from>
    <xdr:to>
      <xdr:col>116</xdr:col>
      <xdr:colOff>62864</xdr:colOff>
      <xdr:row>78</xdr:row>
      <xdr:rowOff>116883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236941"/>
          <a:ext cx="1269" cy="1253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120710</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49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116883</xdr:rowOff>
    </xdr:from>
    <xdr:to>
      <xdr:col>116</xdr:col>
      <xdr:colOff>152400</xdr:colOff>
      <xdr:row>78</xdr:row>
      <xdr:rowOff>116883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48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10668</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201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63991</xdr:rowOff>
    </xdr:from>
    <xdr:to>
      <xdr:col>116</xdr:col>
      <xdr:colOff>152400</xdr:colOff>
      <xdr:row>71</xdr:row>
      <xdr:rowOff>63991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23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36745</xdr:rowOff>
    </xdr:from>
    <xdr:to>
      <xdr:col>116</xdr:col>
      <xdr:colOff>63500</xdr:colOff>
      <xdr:row>76</xdr:row>
      <xdr:rowOff>100538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066945"/>
          <a:ext cx="838200" cy="6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10506</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3040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32079</xdr:rowOff>
    </xdr:from>
    <xdr:to>
      <xdr:col>116</xdr:col>
      <xdr:colOff>114300</xdr:colOff>
      <xdr:row>76</xdr:row>
      <xdr:rowOff>133679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06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65505</xdr:rowOff>
    </xdr:from>
    <xdr:to>
      <xdr:col>111</xdr:col>
      <xdr:colOff>177800</xdr:colOff>
      <xdr:row>76</xdr:row>
      <xdr:rowOff>100538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3095705"/>
          <a:ext cx="889000" cy="3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164410</xdr:rowOff>
    </xdr:from>
    <xdr:to>
      <xdr:col>112</xdr:col>
      <xdr:colOff>38100</xdr:colOff>
      <xdr:row>76</xdr:row>
      <xdr:rowOff>94560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02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111086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79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115368</xdr:rowOff>
    </xdr:from>
    <xdr:to>
      <xdr:col>107</xdr:col>
      <xdr:colOff>50800</xdr:colOff>
      <xdr:row>76</xdr:row>
      <xdr:rowOff>65505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2116868"/>
          <a:ext cx="889000" cy="97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166567</xdr:rowOff>
    </xdr:from>
    <xdr:to>
      <xdr:col>107</xdr:col>
      <xdr:colOff>101600</xdr:colOff>
      <xdr:row>76</xdr:row>
      <xdr:rowOff>96717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02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113244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80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115368</xdr:rowOff>
    </xdr:from>
    <xdr:to>
      <xdr:col>102</xdr:col>
      <xdr:colOff>114300</xdr:colOff>
      <xdr:row>70</xdr:row>
      <xdr:rowOff>159860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2116868"/>
          <a:ext cx="889000" cy="4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12105</xdr:rowOff>
    </xdr:from>
    <xdr:to>
      <xdr:col>102</xdr:col>
      <xdr:colOff>165100</xdr:colOff>
      <xdr:row>76</xdr:row>
      <xdr:rowOff>113705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304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104832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313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169253</xdr:rowOff>
    </xdr:from>
    <xdr:to>
      <xdr:col>98</xdr:col>
      <xdr:colOff>38100</xdr:colOff>
      <xdr:row>76</xdr:row>
      <xdr:rowOff>99403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30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90530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312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157395</xdr:rowOff>
    </xdr:from>
    <xdr:to>
      <xdr:col>116</xdr:col>
      <xdr:colOff>114300</xdr:colOff>
      <xdr:row>76</xdr:row>
      <xdr:rowOff>87545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0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8821</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86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49738</xdr:rowOff>
    </xdr:from>
    <xdr:to>
      <xdr:col>112</xdr:col>
      <xdr:colOff>38100</xdr:colOff>
      <xdr:row>76</xdr:row>
      <xdr:rowOff>151338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07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142465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7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14705</xdr:rowOff>
    </xdr:from>
    <xdr:to>
      <xdr:col>107</xdr:col>
      <xdr:colOff>101600</xdr:colOff>
      <xdr:row>76</xdr:row>
      <xdr:rowOff>116305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04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107432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13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64568</xdr:rowOff>
    </xdr:from>
    <xdr:to>
      <xdr:col>102</xdr:col>
      <xdr:colOff>165100</xdr:colOff>
      <xdr:row>70</xdr:row>
      <xdr:rowOff>166168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06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11245</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45795" y="1184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109060</xdr:rowOff>
    </xdr:from>
    <xdr:to>
      <xdr:col>98</xdr:col>
      <xdr:colOff>38100</xdr:colOff>
      <xdr:row>71</xdr:row>
      <xdr:rowOff>39210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11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55737</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56795" y="1188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歳出決算総額は、住民一人当たり</a:t>
          </a:r>
          <a:r>
            <a:rPr kumimoji="1" lang="en-US" altLang="ja-JP" sz="1100">
              <a:solidFill>
                <a:schemeClr val="dk1"/>
              </a:solidFill>
              <a:effectLst/>
              <a:latin typeface="+mn-ea"/>
              <a:ea typeface="+mn-ea"/>
              <a:cs typeface="+mn-cs"/>
            </a:rPr>
            <a:t>1</a:t>
          </a:r>
          <a:r>
            <a:rPr kumimoji="1" lang="ja-JP" altLang="en-US" sz="1100">
              <a:solidFill>
                <a:schemeClr val="dk1"/>
              </a:solidFill>
              <a:effectLst/>
              <a:latin typeface="+mn-ea"/>
              <a:ea typeface="+mn-ea"/>
              <a:cs typeface="+mn-cs"/>
            </a:rPr>
            <a:t>，０５５</a:t>
          </a:r>
          <a:r>
            <a:rPr kumimoji="1" lang="ja-JP" altLang="ja-JP" sz="1100">
              <a:solidFill>
                <a:schemeClr val="dk1"/>
              </a:solidFill>
              <a:effectLst/>
              <a:latin typeface="+mn-ea"/>
              <a:ea typeface="+mn-ea"/>
              <a:cs typeface="+mn-cs"/>
            </a:rPr>
            <a:t>千円となっている。大きく変動があったところでは、</a:t>
          </a:r>
          <a:r>
            <a:rPr kumimoji="1" lang="ja-JP" altLang="en-US" sz="1100">
              <a:solidFill>
                <a:schemeClr val="dk1"/>
              </a:solidFill>
              <a:effectLst/>
              <a:latin typeface="+mn-ea"/>
              <a:ea typeface="+mn-ea"/>
              <a:cs typeface="+mn-cs"/>
            </a:rPr>
            <a:t>人件費</a:t>
          </a:r>
          <a:r>
            <a:rPr kumimoji="1" lang="ja-JP" altLang="ja-JP" sz="1100">
              <a:solidFill>
                <a:schemeClr val="dk1"/>
              </a:solidFill>
              <a:effectLst/>
              <a:latin typeface="+mn-ea"/>
              <a:ea typeface="+mn-ea"/>
              <a:cs typeface="+mn-cs"/>
            </a:rPr>
            <a:t>が住民一人当たり</a:t>
          </a:r>
          <a:r>
            <a:rPr kumimoji="1" lang="ja-JP" altLang="en-US" sz="1100">
              <a:solidFill>
                <a:schemeClr val="dk1"/>
              </a:solidFill>
              <a:effectLst/>
              <a:latin typeface="+mn-ea"/>
              <a:ea typeface="+mn-ea"/>
              <a:cs typeface="+mn-cs"/>
            </a:rPr>
            <a:t>１５１</a:t>
          </a:r>
          <a:r>
            <a:rPr kumimoji="1" lang="ja-JP" altLang="ja-JP" sz="1100">
              <a:solidFill>
                <a:schemeClr val="dk1"/>
              </a:solidFill>
              <a:effectLst/>
              <a:latin typeface="+mn-ea"/>
              <a:ea typeface="+mn-ea"/>
              <a:cs typeface="+mn-cs"/>
            </a:rPr>
            <a:t>千円となっており、</a:t>
          </a:r>
          <a:r>
            <a:rPr kumimoji="1" lang="ja-JP" altLang="en-US" sz="1100">
              <a:solidFill>
                <a:schemeClr val="dk1"/>
              </a:solidFill>
              <a:effectLst/>
              <a:latin typeface="+mn-ea"/>
              <a:ea typeface="+mn-ea"/>
              <a:cs typeface="+mn-cs"/>
            </a:rPr>
            <a:t>会計年度任用職員報酬の人件費算入等により４２</a:t>
          </a:r>
          <a:r>
            <a:rPr kumimoji="1" lang="ja-JP" altLang="ja-JP" sz="1100">
              <a:solidFill>
                <a:schemeClr val="dk1"/>
              </a:solidFill>
              <a:effectLst/>
              <a:latin typeface="+mn-ea"/>
              <a:ea typeface="+mn-ea"/>
              <a:cs typeface="+mn-cs"/>
            </a:rPr>
            <a:t>千円（</a:t>
          </a:r>
          <a:r>
            <a:rPr kumimoji="1" lang="ja-JP" altLang="en-US" sz="1100">
              <a:solidFill>
                <a:schemeClr val="dk1"/>
              </a:solidFill>
              <a:effectLst/>
              <a:latin typeface="+mn-ea"/>
              <a:ea typeface="+mn-ea"/>
              <a:cs typeface="+mn-cs"/>
            </a:rPr>
            <a:t>３８．０</a:t>
          </a:r>
          <a:r>
            <a:rPr kumimoji="1" lang="ja-JP" altLang="ja-JP" sz="1100">
              <a:solidFill>
                <a:schemeClr val="dk1"/>
              </a:solidFill>
              <a:effectLst/>
              <a:latin typeface="+mn-ea"/>
              <a:ea typeface="+mn-ea"/>
              <a:cs typeface="+mn-cs"/>
            </a:rPr>
            <a:t>％）の増加となっている。また、</a:t>
          </a:r>
          <a:r>
            <a:rPr kumimoji="1" lang="ja-JP" altLang="en-US" sz="1100">
              <a:solidFill>
                <a:schemeClr val="dk1"/>
              </a:solidFill>
              <a:effectLst/>
              <a:latin typeface="+mn-ea"/>
              <a:ea typeface="+mn-ea"/>
              <a:cs typeface="+mn-cs"/>
            </a:rPr>
            <a:t>補助費等</a:t>
          </a:r>
          <a:r>
            <a:rPr kumimoji="1" lang="ja-JP" altLang="ja-JP" sz="1100">
              <a:solidFill>
                <a:schemeClr val="dk1"/>
              </a:solidFill>
              <a:effectLst/>
              <a:latin typeface="+mn-ea"/>
              <a:ea typeface="+mn-ea"/>
              <a:cs typeface="+mn-cs"/>
            </a:rPr>
            <a:t>については</a:t>
          </a:r>
          <a:r>
            <a:rPr kumimoji="1" lang="ja-JP" altLang="en-US" sz="1100">
              <a:solidFill>
                <a:schemeClr val="dk1"/>
              </a:solidFill>
              <a:effectLst/>
              <a:latin typeface="+mn-ea"/>
              <a:ea typeface="+mn-ea"/>
              <a:cs typeface="+mn-cs"/>
            </a:rPr>
            <a:t>２９７</a:t>
          </a:r>
          <a:r>
            <a:rPr kumimoji="1" lang="ja-JP" altLang="ja-JP" sz="1100">
              <a:solidFill>
                <a:schemeClr val="dk1"/>
              </a:solidFill>
              <a:effectLst/>
              <a:latin typeface="+mn-ea"/>
              <a:ea typeface="+mn-ea"/>
              <a:cs typeface="+mn-cs"/>
            </a:rPr>
            <a:t>千円と</a:t>
          </a:r>
          <a:r>
            <a:rPr kumimoji="1" lang="ja-JP" altLang="ja-JP" sz="1100">
              <a:solidFill>
                <a:sysClr val="windowText" lastClr="000000"/>
              </a:solidFill>
              <a:effectLst/>
              <a:latin typeface="+mn-ea"/>
              <a:ea typeface="+mn-ea"/>
              <a:cs typeface="+mn-cs"/>
            </a:rPr>
            <a:t>なり、</a:t>
          </a:r>
          <a:r>
            <a:rPr kumimoji="1" lang="ja-JP" altLang="en-US" sz="1100">
              <a:solidFill>
                <a:sysClr val="windowText" lastClr="000000"/>
              </a:solidFill>
              <a:effectLst/>
              <a:latin typeface="+mn-ea"/>
              <a:ea typeface="+mn-ea"/>
              <a:cs typeface="+mn-cs"/>
            </a:rPr>
            <a:t>令和元年度</a:t>
          </a:r>
          <a:r>
            <a:rPr kumimoji="1" lang="ja-JP" altLang="ja-JP" sz="1100">
              <a:solidFill>
                <a:sysClr val="windowText" lastClr="000000"/>
              </a:solidFill>
              <a:effectLst/>
              <a:latin typeface="+mn-ea"/>
              <a:ea typeface="+mn-ea"/>
              <a:cs typeface="+mn-cs"/>
            </a:rPr>
            <a:t>から比較</a:t>
          </a:r>
          <a:r>
            <a:rPr kumimoji="1" lang="ja-JP" altLang="ja-JP" sz="1100">
              <a:solidFill>
                <a:schemeClr val="dk1"/>
              </a:solidFill>
              <a:effectLst/>
              <a:latin typeface="+mn-ea"/>
              <a:ea typeface="+mn-ea"/>
              <a:cs typeface="+mn-cs"/>
            </a:rPr>
            <a:t>すると</a:t>
          </a:r>
          <a:r>
            <a:rPr kumimoji="1" lang="ja-JP" altLang="en-US" sz="1100">
              <a:solidFill>
                <a:schemeClr val="dk1"/>
              </a:solidFill>
              <a:effectLst/>
              <a:latin typeface="+mn-ea"/>
              <a:ea typeface="+mn-ea"/>
              <a:cs typeface="+mn-cs"/>
            </a:rPr>
            <a:t>１４９</a:t>
          </a:r>
          <a:r>
            <a:rPr kumimoji="1" lang="ja-JP" altLang="ja-JP" sz="1100">
              <a:solidFill>
                <a:schemeClr val="dk1"/>
              </a:solidFill>
              <a:effectLst/>
              <a:latin typeface="+mn-ea"/>
              <a:ea typeface="+mn-ea"/>
              <a:cs typeface="+mn-cs"/>
            </a:rPr>
            <a:t>千円（</a:t>
          </a:r>
          <a:r>
            <a:rPr kumimoji="1" lang="ja-JP" altLang="en-US" sz="1100">
              <a:solidFill>
                <a:schemeClr val="dk1"/>
              </a:solidFill>
              <a:effectLst/>
              <a:latin typeface="+mn-ea"/>
              <a:ea typeface="+mn-ea"/>
              <a:cs typeface="+mn-cs"/>
            </a:rPr>
            <a:t>１００</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３</a:t>
          </a:r>
          <a:r>
            <a:rPr kumimoji="1" lang="ja-JP" altLang="ja-JP" sz="1100">
              <a:solidFill>
                <a:schemeClr val="dk1"/>
              </a:solidFill>
              <a:effectLst/>
              <a:latin typeface="+mn-ea"/>
              <a:ea typeface="+mn-ea"/>
              <a:cs typeface="+mn-cs"/>
            </a:rPr>
            <a:t>％）の増加となっている。これは、</a:t>
          </a:r>
          <a:r>
            <a:rPr kumimoji="1" lang="ja-JP" altLang="en-US" sz="1100">
              <a:solidFill>
                <a:schemeClr val="dk1"/>
              </a:solidFill>
              <a:effectLst/>
              <a:latin typeface="+mn-ea"/>
              <a:ea typeface="+mn-ea"/>
              <a:cs typeface="+mn-cs"/>
            </a:rPr>
            <a:t>特別定額給付金給付事業と新型コロナウイルス感染症の影響を受けた事業者等へ補助金の交付</a:t>
          </a:r>
          <a:r>
            <a:rPr kumimoji="1" lang="ja-JP" altLang="ja-JP" sz="1100">
              <a:solidFill>
                <a:schemeClr val="dk1"/>
              </a:solidFill>
              <a:effectLst/>
              <a:latin typeface="+mn-ea"/>
              <a:ea typeface="+mn-ea"/>
              <a:cs typeface="+mn-cs"/>
            </a:rPr>
            <a:t>を行ったこと等が影響している。</a:t>
          </a:r>
          <a:endParaRPr kumimoji="0" lang="en-US" altLang="ja-JP" sz="1400">
            <a:solidFill>
              <a:schemeClr val="dk1"/>
            </a:solidFill>
            <a:effectLst/>
            <a:latin typeface="+mn-ea"/>
            <a:ea typeface="+mn-ea"/>
            <a:cs typeface="+mn-cs"/>
          </a:endParaRPr>
        </a:p>
        <a:p>
          <a:r>
            <a:rPr kumimoji="0" lang="ja-JP" altLang="en-US" sz="14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今後は、多目的公園の整備や地区公民館の建替え・改修に加え、</a:t>
          </a:r>
          <a:r>
            <a:rPr kumimoji="1" lang="ja-JP" altLang="en-US" sz="1100">
              <a:solidFill>
                <a:schemeClr val="dk1"/>
              </a:solidFill>
              <a:effectLst/>
              <a:latin typeface="+mn-ea"/>
              <a:ea typeface="+mn-ea"/>
              <a:cs typeface="+mn-cs"/>
            </a:rPr>
            <a:t>小学校の統合等</a:t>
          </a:r>
          <a:r>
            <a:rPr kumimoji="1" lang="ja-JP" altLang="ja-JP" sz="1100">
              <a:solidFill>
                <a:schemeClr val="dk1"/>
              </a:solidFill>
              <a:effectLst/>
              <a:latin typeface="+mn-ea"/>
              <a:ea typeface="+mn-ea"/>
              <a:cs typeface="+mn-cs"/>
            </a:rPr>
            <a:t>による歳出の増加が見込まれ、更には老朽化していく施設の改修も多く、計画的な事業の推進や各事業の見直し、スリム化を検討しながら進めていく。</a:t>
          </a:r>
          <a:endParaRPr lang="ja-JP" altLang="ja-JP" sz="1400">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岡山県鏡野町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12,739
12,625
419.68
14,381,773
13,443,579
811,391
7,217,820
12,619,537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57.9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151702</xdr:rowOff>
    </xdr:from>
    <xdr:to>
      <xdr:col>24</xdr:col>
      <xdr:colOff>63500</xdr:colOff>
      <xdr:row>35</xdr:row>
      <xdr:rowOff>39688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8100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4081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76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71882</xdr:rowOff>
    </xdr:from>
    <xdr:to>
      <xdr:col>19</xdr:col>
      <xdr:colOff>177800</xdr:colOff>
      <xdr:row>34</xdr:row>
      <xdr:rowOff>151702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01182"/>
          <a:ext cx="889000" cy="7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55897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71882</xdr:rowOff>
    </xdr:from>
    <xdr:to>
      <xdr:col>15</xdr:col>
      <xdr:colOff>50800</xdr:colOff>
      <xdr:row>34</xdr:row>
      <xdr:rowOff>146367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01182"/>
          <a:ext cx="889000" cy="7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87139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146367</xdr:rowOff>
    </xdr:from>
    <xdr:to>
      <xdr:col>10</xdr:col>
      <xdr:colOff>114300</xdr:colOff>
      <xdr:row>35</xdr:row>
      <xdr:rowOff>96457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75667"/>
          <a:ext cx="889000" cy="12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104665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100855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7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160338</xdr:rowOff>
    </xdr:from>
    <xdr:to>
      <xdr:col>24</xdr:col>
      <xdr:colOff>114300</xdr:colOff>
      <xdr:row>35</xdr:row>
      <xdr:rowOff>90488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8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11765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4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100902</xdr:rowOff>
    </xdr:from>
    <xdr:to>
      <xdr:col>20</xdr:col>
      <xdr:colOff>38100</xdr:colOff>
      <xdr:row>35</xdr:row>
      <xdr:rowOff>31052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3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47579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0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21082</xdr:rowOff>
    </xdr:from>
    <xdr:to>
      <xdr:col>15</xdr:col>
      <xdr:colOff>101600</xdr:colOff>
      <xdr:row>34</xdr:row>
      <xdr:rowOff>122682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5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139209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2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95567</xdr:rowOff>
    </xdr:from>
    <xdr:to>
      <xdr:col>10</xdr:col>
      <xdr:colOff>165100</xdr:colOff>
      <xdr:row>35</xdr:row>
      <xdr:rowOff>25717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2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42244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0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45657</xdr:rowOff>
    </xdr:from>
    <xdr:to>
      <xdr:col>6</xdr:col>
      <xdr:colOff>38100</xdr:colOff>
      <xdr:row>35</xdr:row>
      <xdr:rowOff>147257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4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163784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2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61593</xdr:rowOff>
    </xdr:from>
    <xdr:to>
      <xdr:col>24</xdr:col>
      <xdr:colOff>63500</xdr:colOff>
      <xdr:row>57</xdr:row>
      <xdr:rowOff>142439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662793"/>
          <a:ext cx="838200" cy="25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51820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5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83086</xdr:rowOff>
    </xdr:from>
    <xdr:to>
      <xdr:col>19</xdr:col>
      <xdr:colOff>177800</xdr:colOff>
      <xdr:row>57</xdr:row>
      <xdr:rowOff>142439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855736"/>
          <a:ext cx="889000" cy="5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46294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9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98011</xdr:rowOff>
    </xdr:from>
    <xdr:to>
      <xdr:col>15</xdr:col>
      <xdr:colOff>50800</xdr:colOff>
      <xdr:row>57</xdr:row>
      <xdr:rowOff>83086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699211"/>
          <a:ext cx="889000" cy="15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54150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98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98011</xdr:rowOff>
    </xdr:from>
    <xdr:to>
      <xdr:col>10</xdr:col>
      <xdr:colOff>114300</xdr:colOff>
      <xdr:row>57</xdr:row>
      <xdr:rowOff>91290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699211"/>
          <a:ext cx="889000" cy="16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75286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1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78005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02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10793</xdr:rowOff>
    </xdr:from>
    <xdr:to>
      <xdr:col>24</xdr:col>
      <xdr:colOff>114300</xdr:colOff>
      <xdr:row>56</xdr:row>
      <xdr:rowOff>112393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1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33670</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63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91639</xdr:rowOff>
    </xdr:from>
    <xdr:to>
      <xdr:col>20</xdr:col>
      <xdr:colOff>38100</xdr:colOff>
      <xdr:row>58</xdr:row>
      <xdr:rowOff>21789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6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38316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39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32286</xdr:rowOff>
    </xdr:from>
    <xdr:to>
      <xdr:col>15</xdr:col>
      <xdr:colOff>101600</xdr:colOff>
      <xdr:row>57</xdr:row>
      <xdr:rowOff>133886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0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150413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58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47211</xdr:rowOff>
    </xdr:from>
    <xdr:to>
      <xdr:col>10</xdr:col>
      <xdr:colOff>165100</xdr:colOff>
      <xdr:row>56</xdr:row>
      <xdr:rowOff>148811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64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165338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42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40490</xdr:rowOff>
    </xdr:from>
    <xdr:to>
      <xdr:col>6</xdr:col>
      <xdr:colOff>38100</xdr:colOff>
      <xdr:row>57</xdr:row>
      <xdr:rowOff>142090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1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158617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588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84036</xdr:rowOff>
    </xdr:from>
    <xdr:to>
      <xdr:col>24</xdr:col>
      <xdr:colOff>63500</xdr:colOff>
      <xdr:row>74</xdr:row>
      <xdr:rowOff>102736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771336"/>
          <a:ext cx="8382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92115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122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102736</xdr:rowOff>
    </xdr:from>
    <xdr:to>
      <xdr:col>19</xdr:col>
      <xdr:colOff>177800</xdr:colOff>
      <xdr:row>75</xdr:row>
      <xdr:rowOff>123279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90036"/>
          <a:ext cx="889000" cy="19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44649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4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123279</xdr:rowOff>
    </xdr:from>
    <xdr:to>
      <xdr:col>15</xdr:col>
      <xdr:colOff>50800</xdr:colOff>
      <xdr:row>75</xdr:row>
      <xdr:rowOff>124087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82029"/>
          <a:ext cx="8890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79168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2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14572</xdr:rowOff>
    </xdr:from>
    <xdr:to>
      <xdr:col>10</xdr:col>
      <xdr:colOff>114300</xdr:colOff>
      <xdr:row>75</xdr:row>
      <xdr:rowOff>124087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701872"/>
          <a:ext cx="889000" cy="28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72249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27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90057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9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33236</xdr:rowOff>
    </xdr:from>
    <xdr:to>
      <xdr:col>24</xdr:col>
      <xdr:colOff>114300</xdr:colOff>
      <xdr:row>74</xdr:row>
      <xdr:rowOff>134836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56113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7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51936</xdr:rowOff>
    </xdr:from>
    <xdr:to>
      <xdr:col>20</xdr:col>
      <xdr:colOff>38100</xdr:colOff>
      <xdr:row>74</xdr:row>
      <xdr:rowOff>153536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3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170063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14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72479</xdr:rowOff>
    </xdr:from>
    <xdr:to>
      <xdr:col>15</xdr:col>
      <xdr:colOff>101600</xdr:colOff>
      <xdr:row>76</xdr:row>
      <xdr:rowOff>2629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3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19156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06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73287</xdr:rowOff>
    </xdr:from>
    <xdr:to>
      <xdr:col>10</xdr:col>
      <xdr:colOff>165100</xdr:colOff>
      <xdr:row>76</xdr:row>
      <xdr:rowOff>3437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3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19964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0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135222</xdr:rowOff>
    </xdr:from>
    <xdr:to>
      <xdr:col>6</xdr:col>
      <xdr:colOff>38100</xdr:colOff>
      <xdr:row>74</xdr:row>
      <xdr:rowOff>65372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6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81899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42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36131</xdr:rowOff>
    </xdr:from>
    <xdr:to>
      <xdr:col>24</xdr:col>
      <xdr:colOff>63500</xdr:colOff>
      <xdr:row>97</xdr:row>
      <xdr:rowOff>61478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66781"/>
          <a:ext cx="838200" cy="2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3269</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633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56234</xdr:rowOff>
    </xdr:from>
    <xdr:to>
      <xdr:col>19</xdr:col>
      <xdr:colOff>177800</xdr:colOff>
      <xdr:row>97</xdr:row>
      <xdr:rowOff>61478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686884"/>
          <a:ext cx="889000" cy="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128350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75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150284</xdr:rowOff>
    </xdr:from>
    <xdr:to>
      <xdr:col>15</xdr:col>
      <xdr:colOff>50800</xdr:colOff>
      <xdr:row>97</xdr:row>
      <xdr:rowOff>56234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609484"/>
          <a:ext cx="889000" cy="7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139039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76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150284</xdr:rowOff>
    </xdr:from>
    <xdr:to>
      <xdr:col>10</xdr:col>
      <xdr:colOff>114300</xdr:colOff>
      <xdr:row>97</xdr:row>
      <xdr:rowOff>56370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09484"/>
          <a:ext cx="889000" cy="7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139912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77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135605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76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156781</xdr:rowOff>
    </xdr:from>
    <xdr:to>
      <xdr:col>24</xdr:col>
      <xdr:colOff>114300</xdr:colOff>
      <xdr:row>97</xdr:row>
      <xdr:rowOff>86931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1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8208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6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10678</xdr:rowOff>
    </xdr:from>
    <xdr:to>
      <xdr:col>20</xdr:col>
      <xdr:colOff>38100</xdr:colOff>
      <xdr:row>97</xdr:row>
      <xdr:rowOff>112278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128805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41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5434</xdr:rowOff>
    </xdr:from>
    <xdr:to>
      <xdr:col>15</xdr:col>
      <xdr:colOff>101600</xdr:colOff>
      <xdr:row>97</xdr:row>
      <xdr:rowOff>107034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3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123561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4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99484</xdr:rowOff>
    </xdr:from>
    <xdr:to>
      <xdr:col>10</xdr:col>
      <xdr:colOff>165100</xdr:colOff>
      <xdr:row>97</xdr:row>
      <xdr:rowOff>29634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5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46161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33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5570</xdr:rowOff>
    </xdr:from>
    <xdr:to>
      <xdr:col>6</xdr:col>
      <xdr:colOff>38100</xdr:colOff>
      <xdr:row>97</xdr:row>
      <xdr:rowOff>107170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3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123697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41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104724</xdr:rowOff>
    </xdr:from>
    <xdr:to>
      <xdr:col>55</xdr:col>
      <xdr:colOff>0</xdr:colOff>
      <xdr:row>37</xdr:row>
      <xdr:rowOff>106781</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448374"/>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78528</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22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106781</xdr:rowOff>
    </xdr:from>
    <xdr:to>
      <xdr:col>50</xdr:col>
      <xdr:colOff>114300</xdr:colOff>
      <xdr:row>37</xdr:row>
      <xdr:rowOff>109296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450431"/>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16121</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109296</xdr:rowOff>
    </xdr:from>
    <xdr:to>
      <xdr:col>45</xdr:col>
      <xdr:colOff>177800</xdr:colOff>
      <xdr:row>37</xdr:row>
      <xdr:rowOff>112268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452946"/>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19549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34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112268</xdr:rowOff>
    </xdr:from>
    <xdr:to>
      <xdr:col>41</xdr:col>
      <xdr:colOff>50800</xdr:colOff>
      <xdr:row>37</xdr:row>
      <xdr:rowOff>115469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455918"/>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57040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72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169968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513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53924</xdr:rowOff>
    </xdr:from>
    <xdr:to>
      <xdr:col>55</xdr:col>
      <xdr:colOff>50800</xdr:colOff>
      <xdr:row>37</xdr:row>
      <xdr:rowOff>155524</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39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76801</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249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55981</xdr:rowOff>
    </xdr:from>
    <xdr:to>
      <xdr:col>50</xdr:col>
      <xdr:colOff>165100</xdr:colOff>
      <xdr:row>37</xdr:row>
      <xdr:rowOff>157581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39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2658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174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58496</xdr:rowOff>
    </xdr:from>
    <xdr:to>
      <xdr:col>46</xdr:col>
      <xdr:colOff>38100</xdr:colOff>
      <xdr:row>37</xdr:row>
      <xdr:rowOff>160096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0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5173</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177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61468</xdr:rowOff>
    </xdr:from>
    <xdr:to>
      <xdr:col>41</xdr:col>
      <xdr:colOff>101600</xdr:colOff>
      <xdr:row>37</xdr:row>
      <xdr:rowOff>163068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8145</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180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64669</xdr:rowOff>
    </xdr:from>
    <xdr:to>
      <xdr:col>36</xdr:col>
      <xdr:colOff>165100</xdr:colOff>
      <xdr:row>37</xdr:row>
      <xdr:rowOff>166269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0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11346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183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116001</xdr:rowOff>
    </xdr:from>
    <xdr:to>
      <xdr:col>55</xdr:col>
      <xdr:colOff>0</xdr:colOff>
      <xdr:row>56</xdr:row>
      <xdr:rowOff>22929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545751"/>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142657</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4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22929</xdr:rowOff>
    </xdr:from>
    <xdr:to>
      <xdr:col>50</xdr:col>
      <xdr:colOff>114300</xdr:colOff>
      <xdr:row>56</xdr:row>
      <xdr:rowOff>53474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624129"/>
          <a:ext cx="889000" cy="3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69787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84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63032</xdr:rowOff>
    </xdr:from>
    <xdr:to>
      <xdr:col>45</xdr:col>
      <xdr:colOff>177800</xdr:colOff>
      <xdr:row>56</xdr:row>
      <xdr:rowOff>53474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321332"/>
          <a:ext cx="889000" cy="33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67174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8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44374</xdr:rowOff>
    </xdr:from>
    <xdr:to>
      <xdr:col>41</xdr:col>
      <xdr:colOff>50800</xdr:colOff>
      <xdr:row>54</xdr:row>
      <xdr:rowOff>63032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131224"/>
          <a:ext cx="889000" cy="19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109161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113189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88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65201</xdr:rowOff>
    </xdr:from>
    <xdr:to>
      <xdr:col>55</xdr:col>
      <xdr:colOff>50800</xdr:colOff>
      <xdr:row>55</xdr:row>
      <xdr:rowOff>166801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49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88078</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34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143579</xdr:rowOff>
    </xdr:from>
    <xdr:to>
      <xdr:col>50</xdr:col>
      <xdr:colOff>165100</xdr:colOff>
      <xdr:row>56</xdr:row>
      <xdr:rowOff>73729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57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90256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34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2674</xdr:rowOff>
    </xdr:from>
    <xdr:to>
      <xdr:col>46</xdr:col>
      <xdr:colOff>38100</xdr:colOff>
      <xdr:row>56</xdr:row>
      <xdr:rowOff>104274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6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120801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37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12232</xdr:rowOff>
    </xdr:from>
    <xdr:to>
      <xdr:col>41</xdr:col>
      <xdr:colOff>101600</xdr:colOff>
      <xdr:row>54</xdr:row>
      <xdr:rowOff>113832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27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130359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04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165024</xdr:rowOff>
    </xdr:from>
    <xdr:to>
      <xdr:col>36</xdr:col>
      <xdr:colOff>165100</xdr:colOff>
      <xdr:row>53</xdr:row>
      <xdr:rowOff>95174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08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111701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885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141867</xdr:rowOff>
    </xdr:from>
    <xdr:to>
      <xdr:col>55</xdr:col>
      <xdr:colOff>0</xdr:colOff>
      <xdr:row>77</xdr:row>
      <xdr:rowOff>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2829167"/>
          <a:ext cx="838200" cy="37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29728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xdr:rowOff>
    </xdr:from>
    <xdr:to>
      <xdr:col>50</xdr:col>
      <xdr:colOff>114300</xdr:colOff>
      <xdr:row>77</xdr:row>
      <xdr:rowOff>65611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201664"/>
          <a:ext cx="889000" cy="6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99310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7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105976</xdr:rowOff>
    </xdr:from>
    <xdr:to>
      <xdr:col>45</xdr:col>
      <xdr:colOff>177800</xdr:colOff>
      <xdr:row>77</xdr:row>
      <xdr:rowOff>65611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136176"/>
          <a:ext cx="889000" cy="13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124303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105976</xdr:rowOff>
    </xdr:from>
    <xdr:to>
      <xdr:col>41</xdr:col>
      <xdr:colOff>50800</xdr:colOff>
      <xdr:row>77</xdr:row>
      <xdr:rowOff>105008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136176"/>
          <a:ext cx="889000" cy="17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108507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8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126426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9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91067</xdr:rowOff>
    </xdr:from>
    <xdr:to>
      <xdr:col>55</xdr:col>
      <xdr:colOff>50800</xdr:colOff>
      <xdr:row>75</xdr:row>
      <xdr:rowOff>21217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77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113944</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62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120664</xdr:rowOff>
    </xdr:from>
    <xdr:to>
      <xdr:col>50</xdr:col>
      <xdr:colOff>165100</xdr:colOff>
      <xdr:row>77</xdr:row>
      <xdr:rowOff>50814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15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67342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92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14811</xdr:rowOff>
    </xdr:from>
    <xdr:to>
      <xdr:col>46</xdr:col>
      <xdr:colOff>38100</xdr:colOff>
      <xdr:row>77</xdr:row>
      <xdr:rowOff>116411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1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132938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99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55176</xdr:rowOff>
    </xdr:from>
    <xdr:to>
      <xdr:col>41</xdr:col>
      <xdr:colOff>101600</xdr:colOff>
      <xdr:row>76</xdr:row>
      <xdr:rowOff>156776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0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1853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8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54208</xdr:rowOff>
    </xdr:from>
    <xdr:to>
      <xdr:col>36</xdr:col>
      <xdr:colOff>165100</xdr:colOff>
      <xdr:row>77</xdr:row>
      <xdr:rowOff>155808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25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03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85020</xdr:rowOff>
    </xdr:from>
    <xdr:to>
      <xdr:col>55</xdr:col>
      <xdr:colOff>0</xdr:colOff>
      <xdr:row>97</xdr:row>
      <xdr:rowOff>14576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544220"/>
          <a:ext cx="838200" cy="10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57680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688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14576</xdr:rowOff>
    </xdr:from>
    <xdr:to>
      <xdr:col>50</xdr:col>
      <xdr:colOff>114300</xdr:colOff>
      <xdr:row>97</xdr:row>
      <xdr:rowOff>22520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645226"/>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148922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77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22520</xdr:rowOff>
    </xdr:from>
    <xdr:to>
      <xdr:col>45</xdr:col>
      <xdr:colOff>177800</xdr:colOff>
      <xdr:row>97</xdr:row>
      <xdr:rowOff>60410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653170"/>
          <a:ext cx="889000" cy="3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107889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73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45135</xdr:rowOff>
    </xdr:from>
    <xdr:to>
      <xdr:col>41</xdr:col>
      <xdr:colOff>50800</xdr:colOff>
      <xdr:row>97</xdr:row>
      <xdr:rowOff>60410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675785"/>
          <a:ext cx="889000" cy="1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17321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8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26140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8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34220</xdr:rowOff>
    </xdr:from>
    <xdr:to>
      <xdr:col>55</xdr:col>
      <xdr:colOff>50800</xdr:colOff>
      <xdr:row>96</xdr:row>
      <xdr:rowOff>135820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4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57097</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344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135226</xdr:rowOff>
    </xdr:from>
    <xdr:to>
      <xdr:col>50</xdr:col>
      <xdr:colOff>165100</xdr:colOff>
      <xdr:row>97</xdr:row>
      <xdr:rowOff>65376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59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81903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36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143170</xdr:rowOff>
    </xdr:from>
    <xdr:to>
      <xdr:col>46</xdr:col>
      <xdr:colOff>38100</xdr:colOff>
      <xdr:row>97</xdr:row>
      <xdr:rowOff>73320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0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89847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37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9610</xdr:rowOff>
    </xdr:from>
    <xdr:to>
      <xdr:col>41</xdr:col>
      <xdr:colOff>101600</xdr:colOff>
      <xdr:row>97</xdr:row>
      <xdr:rowOff>111210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64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127737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41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165785</xdr:rowOff>
    </xdr:from>
    <xdr:to>
      <xdr:col>36</xdr:col>
      <xdr:colOff>165100</xdr:colOff>
      <xdr:row>97</xdr:row>
      <xdr:rowOff>95935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2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112462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4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95256</xdr:rowOff>
    </xdr:from>
    <xdr:to>
      <xdr:col>85</xdr:col>
      <xdr:colOff>127000</xdr:colOff>
      <xdr:row>39</xdr:row>
      <xdr:rowOff>14980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610356"/>
          <a:ext cx="838200" cy="9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155763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14980</xdr:rowOff>
    </xdr:from>
    <xdr:to>
      <xdr:col>81</xdr:col>
      <xdr:colOff>50800</xdr:colOff>
      <xdr:row>39</xdr:row>
      <xdr:rowOff>43307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701530"/>
          <a:ext cx="889000" cy="2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156166</xdr:rowOff>
    </xdr:from>
    <xdr:to>
      <xdr:col>81</xdr:col>
      <xdr:colOff>101600</xdr:colOff>
      <xdr:row>38</xdr:row>
      <xdr:rowOff>86316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102843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43307</xdr:rowOff>
    </xdr:from>
    <xdr:to>
      <xdr:col>76</xdr:col>
      <xdr:colOff>114300</xdr:colOff>
      <xdr:row>39</xdr:row>
      <xdr:rowOff>63138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729857"/>
          <a:ext cx="889000" cy="1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70097</xdr:rowOff>
    </xdr:from>
    <xdr:to>
      <xdr:col>76</xdr:col>
      <xdr:colOff>165100</xdr:colOff>
      <xdr:row>39</xdr:row>
      <xdr:rowOff>247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16775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63138</xdr:rowOff>
    </xdr:from>
    <xdr:to>
      <xdr:col>71</xdr:col>
      <xdr:colOff>177800</xdr:colOff>
      <xdr:row>39</xdr:row>
      <xdr:rowOff>66472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749688"/>
          <a:ext cx="8890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41218</xdr:rowOff>
    </xdr:from>
    <xdr:to>
      <xdr:col>72</xdr:col>
      <xdr:colOff>38100</xdr:colOff>
      <xdr:row>38</xdr:row>
      <xdr:rowOff>142818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159345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4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44456</xdr:rowOff>
    </xdr:from>
    <xdr:to>
      <xdr:col>85</xdr:col>
      <xdr:colOff>177800</xdr:colOff>
      <xdr:row>38</xdr:row>
      <xdr:rowOff>146056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5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22883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3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135630</xdr:rowOff>
    </xdr:from>
    <xdr:to>
      <xdr:col>81</xdr:col>
      <xdr:colOff>101600</xdr:colOff>
      <xdr:row>39</xdr:row>
      <xdr:rowOff>65780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65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56907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74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163957</xdr:rowOff>
    </xdr:from>
    <xdr:to>
      <xdr:col>76</xdr:col>
      <xdr:colOff>165100</xdr:colOff>
      <xdr:row>39</xdr:row>
      <xdr:rowOff>94107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85234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77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12338</xdr:rowOff>
    </xdr:from>
    <xdr:to>
      <xdr:col>72</xdr:col>
      <xdr:colOff>38100</xdr:colOff>
      <xdr:row>39</xdr:row>
      <xdr:rowOff>113938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9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105065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79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15672</xdr:rowOff>
    </xdr:from>
    <xdr:to>
      <xdr:col>67</xdr:col>
      <xdr:colOff>101600</xdr:colOff>
      <xdr:row>39</xdr:row>
      <xdr:rowOff>117272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7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108399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7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19431</xdr:rowOff>
    </xdr:from>
    <xdr:to>
      <xdr:col>85</xdr:col>
      <xdr:colOff>127000</xdr:colOff>
      <xdr:row>56</xdr:row>
      <xdr:rowOff>54387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449181"/>
          <a:ext cx="838200" cy="20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70541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71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19431</xdr:rowOff>
    </xdr:from>
    <xdr:to>
      <xdr:col>81</xdr:col>
      <xdr:colOff>50800</xdr:colOff>
      <xdr:row>56</xdr:row>
      <xdr:rowOff>14316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449181"/>
          <a:ext cx="889000" cy="16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80155</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8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108193</xdr:rowOff>
    </xdr:from>
    <xdr:to>
      <xdr:col>76</xdr:col>
      <xdr:colOff>114300</xdr:colOff>
      <xdr:row>56</xdr:row>
      <xdr:rowOff>14316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366493"/>
          <a:ext cx="889000" cy="24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81350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85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108193</xdr:rowOff>
    </xdr:from>
    <xdr:to>
      <xdr:col>71</xdr:col>
      <xdr:colOff>177800</xdr:colOff>
      <xdr:row>55</xdr:row>
      <xdr:rowOff>130105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366493"/>
          <a:ext cx="889000" cy="19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108945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8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82931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85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3587</xdr:rowOff>
    </xdr:from>
    <xdr:to>
      <xdr:col>85</xdr:col>
      <xdr:colOff>177800</xdr:colOff>
      <xdr:row>56</xdr:row>
      <xdr:rowOff>105187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60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26464</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45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140081</xdr:rowOff>
    </xdr:from>
    <xdr:to>
      <xdr:col>81</xdr:col>
      <xdr:colOff>101600</xdr:colOff>
      <xdr:row>55</xdr:row>
      <xdr:rowOff>70231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39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86758</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9173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134966</xdr:rowOff>
    </xdr:from>
    <xdr:to>
      <xdr:col>76</xdr:col>
      <xdr:colOff>165100</xdr:colOff>
      <xdr:row>56</xdr:row>
      <xdr:rowOff>65116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56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81643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33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57393</xdr:rowOff>
    </xdr:from>
    <xdr:to>
      <xdr:col>72</xdr:col>
      <xdr:colOff>38100</xdr:colOff>
      <xdr:row>54</xdr:row>
      <xdr:rowOff>158993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31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4070</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03795" y="909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79305</xdr:rowOff>
    </xdr:from>
    <xdr:to>
      <xdr:col>67</xdr:col>
      <xdr:colOff>101600</xdr:colOff>
      <xdr:row>56</xdr:row>
      <xdr:rowOff>9455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5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25982</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14795" y="9284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141821</xdr:rowOff>
    </xdr:from>
    <xdr:to>
      <xdr:col>85</xdr:col>
      <xdr:colOff>127000</xdr:colOff>
      <xdr:row>78</xdr:row>
      <xdr:rowOff>103539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343471"/>
          <a:ext cx="838200" cy="13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40129</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4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141821</xdr:rowOff>
    </xdr:from>
    <xdr:to>
      <xdr:col>81</xdr:col>
      <xdr:colOff>50800</xdr:colOff>
      <xdr:row>78</xdr:row>
      <xdr:rowOff>45416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343471"/>
          <a:ext cx="889000" cy="7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119786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49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45416</xdr:rowOff>
    </xdr:from>
    <xdr:to>
      <xdr:col>76</xdr:col>
      <xdr:colOff>114300</xdr:colOff>
      <xdr:row>78</xdr:row>
      <xdr:rowOff>131406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418516"/>
          <a:ext cx="889000" cy="8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139327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5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131406</xdr:rowOff>
    </xdr:from>
    <xdr:to>
      <xdr:col>71</xdr:col>
      <xdr:colOff>177800</xdr:colOff>
      <xdr:row>78</xdr:row>
      <xdr:rowOff>133967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04506"/>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13558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2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52739</xdr:rowOff>
    </xdr:from>
    <xdr:to>
      <xdr:col>85</xdr:col>
      <xdr:colOff>177800</xdr:colOff>
      <xdr:row>78</xdr:row>
      <xdr:rowOff>154339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2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167128</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6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91021</xdr:rowOff>
    </xdr:from>
    <xdr:to>
      <xdr:col>81</xdr:col>
      <xdr:colOff>101600</xdr:colOff>
      <xdr:row>78</xdr:row>
      <xdr:rowOff>21171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29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37698</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06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166066</xdr:rowOff>
    </xdr:from>
    <xdr:to>
      <xdr:col>76</xdr:col>
      <xdr:colOff>165100</xdr:colOff>
      <xdr:row>78</xdr:row>
      <xdr:rowOff>96216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6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112743</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1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80606</xdr:rowOff>
    </xdr:from>
    <xdr:to>
      <xdr:col>72</xdr:col>
      <xdr:colOff>38100</xdr:colOff>
      <xdr:row>79</xdr:row>
      <xdr:rowOff>10756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5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1883</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54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83167</xdr:rowOff>
    </xdr:from>
    <xdr:to>
      <xdr:col>67</xdr:col>
      <xdr:colOff>101600</xdr:colOff>
      <xdr:row>79</xdr:row>
      <xdr:rowOff>13317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5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4444</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548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45238</xdr:rowOff>
    </xdr:from>
    <xdr:to>
      <xdr:col>85</xdr:col>
      <xdr:colOff>127000</xdr:colOff>
      <xdr:row>91</xdr:row>
      <xdr:rowOff>155677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5647188"/>
          <a:ext cx="838200" cy="1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123689</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582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134531</xdr:rowOff>
    </xdr:from>
    <xdr:to>
      <xdr:col>81</xdr:col>
      <xdr:colOff>50800</xdr:colOff>
      <xdr:row>91</xdr:row>
      <xdr:rowOff>155677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5736481"/>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46347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6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102299</xdr:rowOff>
    </xdr:from>
    <xdr:to>
      <xdr:col>76</xdr:col>
      <xdr:colOff>114300</xdr:colOff>
      <xdr:row>91</xdr:row>
      <xdr:rowOff>134531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5704249"/>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92842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72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102299</xdr:rowOff>
    </xdr:from>
    <xdr:to>
      <xdr:col>71</xdr:col>
      <xdr:colOff>177800</xdr:colOff>
      <xdr:row>93</xdr:row>
      <xdr:rowOff>74930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5704249"/>
          <a:ext cx="889000" cy="31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71975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70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40860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165888</xdr:rowOff>
    </xdr:from>
    <xdr:to>
      <xdr:col>85</xdr:col>
      <xdr:colOff>177800</xdr:colOff>
      <xdr:row>91</xdr:row>
      <xdr:rowOff>96038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559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118915</xdr:rowOff>
    </xdr:from>
    <xdr:ext cx="599010"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5549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104877</xdr:rowOff>
    </xdr:from>
    <xdr:to>
      <xdr:col>81</xdr:col>
      <xdr:colOff>101600</xdr:colOff>
      <xdr:row>92</xdr:row>
      <xdr:rowOff>35027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570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51554</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181795" y="1548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83731</xdr:rowOff>
    </xdr:from>
    <xdr:to>
      <xdr:col>76</xdr:col>
      <xdr:colOff>165100</xdr:colOff>
      <xdr:row>92</xdr:row>
      <xdr:rowOff>13881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568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30408</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292795" y="1546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51499</xdr:rowOff>
    </xdr:from>
    <xdr:to>
      <xdr:col>72</xdr:col>
      <xdr:colOff>38100</xdr:colOff>
      <xdr:row>91</xdr:row>
      <xdr:rowOff>153099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565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169626</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03795" y="1542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24130</xdr:rowOff>
    </xdr:from>
    <xdr:to>
      <xdr:col>67</xdr:col>
      <xdr:colOff>101600</xdr:colOff>
      <xdr:row>93</xdr:row>
      <xdr:rowOff>125730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59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142257</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14795" y="1574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費は住民一人当たり２</a:t>
          </a:r>
          <a:r>
            <a:rPr kumimoji="1" lang="ja-JP" altLang="en-US" sz="1100">
              <a:solidFill>
                <a:schemeClr val="dk1"/>
              </a:solidFill>
              <a:effectLst/>
              <a:latin typeface="+mn-lt"/>
              <a:ea typeface="+mn-ea"/>
              <a:cs typeface="+mn-cs"/>
            </a:rPr>
            <a:t>６１</a:t>
          </a:r>
          <a:r>
            <a:rPr kumimoji="1" lang="ja-JP" altLang="ja-JP" sz="1100">
              <a:solidFill>
                <a:schemeClr val="dk1"/>
              </a:solidFill>
              <a:effectLst/>
              <a:latin typeface="+mn-lt"/>
              <a:ea typeface="+mn-ea"/>
              <a:cs typeface="+mn-cs"/>
            </a:rPr>
            <a:t>千円となっており、これは、</a:t>
          </a:r>
          <a:r>
            <a:rPr kumimoji="1" lang="ja-JP" altLang="en-US" sz="1100">
              <a:solidFill>
                <a:schemeClr val="dk1"/>
              </a:solidFill>
              <a:effectLst/>
              <a:latin typeface="+mn-lt"/>
              <a:ea typeface="+mn-ea"/>
              <a:cs typeface="+mn-cs"/>
            </a:rPr>
            <a:t>特別定額給付金の給付を</a:t>
          </a:r>
          <a:r>
            <a:rPr kumimoji="1" lang="ja-JP" altLang="ja-JP" sz="1100">
              <a:solidFill>
                <a:schemeClr val="dk1"/>
              </a:solidFill>
              <a:effectLst/>
              <a:latin typeface="+mn-lt"/>
              <a:ea typeface="+mn-ea"/>
              <a:cs typeface="+mn-cs"/>
            </a:rPr>
            <a:t>行ったことが主な要因で、昨年度対比で</a:t>
          </a:r>
          <a:r>
            <a:rPr kumimoji="1" lang="ja-JP" altLang="en-US" sz="1100">
              <a:solidFill>
                <a:schemeClr val="dk1"/>
              </a:solidFill>
              <a:effectLst/>
              <a:latin typeface="+mn-lt"/>
              <a:ea typeface="+mn-ea"/>
              <a:cs typeface="+mn-cs"/>
            </a:rPr>
            <a:t>１３２</a:t>
          </a:r>
          <a:r>
            <a:rPr kumimoji="1" lang="ja-JP" altLang="ja-JP" sz="1100">
              <a:solidFill>
                <a:schemeClr val="dk1"/>
              </a:solidFill>
              <a:effectLst/>
              <a:latin typeface="+mn-lt"/>
              <a:ea typeface="+mn-ea"/>
              <a:cs typeface="+mn-cs"/>
            </a:rPr>
            <a:t>千円（１</a:t>
          </a:r>
          <a:r>
            <a:rPr kumimoji="1" lang="ja-JP" altLang="en-US" sz="1100">
              <a:solidFill>
                <a:schemeClr val="dk1"/>
              </a:solidFill>
              <a:effectLst/>
              <a:latin typeface="+mn-lt"/>
              <a:ea typeface="+mn-ea"/>
              <a:cs typeface="+mn-cs"/>
            </a:rPr>
            <a:t>０３</a:t>
          </a:r>
          <a:r>
            <a:rPr kumimoji="1" lang="ja-JP" altLang="ja-JP" sz="1100">
              <a:solidFill>
                <a:schemeClr val="dk1"/>
              </a:solidFill>
              <a:effectLst/>
              <a:latin typeface="+mn-lt"/>
              <a:ea typeface="+mn-ea"/>
              <a:cs typeface="+mn-cs"/>
            </a:rPr>
            <a:t>．０％）増加した。</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商工費</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７５</a:t>
          </a:r>
          <a:r>
            <a:rPr kumimoji="1" lang="ja-JP" altLang="ja-JP" sz="1100">
              <a:solidFill>
                <a:schemeClr val="dk1"/>
              </a:solidFill>
              <a:effectLst/>
              <a:latin typeface="+mn-lt"/>
              <a:ea typeface="+mn-ea"/>
              <a:cs typeface="+mn-cs"/>
            </a:rPr>
            <a:t>千円となっており、</a:t>
          </a:r>
          <a:r>
            <a:rPr kumimoji="1" lang="ja-JP" altLang="en-US" sz="1100">
              <a:solidFill>
                <a:schemeClr val="dk1"/>
              </a:solidFill>
              <a:effectLst/>
              <a:latin typeface="+mn-lt"/>
              <a:ea typeface="+mn-ea"/>
              <a:cs typeface="+mn-cs"/>
            </a:rPr>
            <a:t>新型コロナウイルス感染症で影響を受けた事業者等への補助</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３４</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８４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％）の増加となっている。　</a:t>
          </a:r>
          <a:endParaRPr lang="ja-JP" altLang="ja-JP" sz="1400">
            <a:effectLst/>
          </a:endParaRPr>
        </a:p>
        <a:p>
          <a:r>
            <a:rPr kumimoji="1" lang="ja-JP" altLang="ja-JP" sz="1100">
              <a:solidFill>
                <a:schemeClr val="dk1"/>
              </a:solidFill>
              <a:effectLst/>
              <a:latin typeface="+mn-lt"/>
              <a:ea typeface="+mn-ea"/>
              <a:cs typeface="+mn-cs"/>
            </a:rPr>
            <a:t>　今後についても、老朽化した施設</a:t>
          </a:r>
          <a:r>
            <a:rPr kumimoji="1" lang="ja-JP" altLang="en-US" sz="1100">
              <a:solidFill>
                <a:schemeClr val="dk1"/>
              </a:solidFill>
              <a:effectLst/>
              <a:latin typeface="+mn-lt"/>
              <a:ea typeface="+mn-ea"/>
              <a:cs typeface="+mn-cs"/>
            </a:rPr>
            <a:t>や学校施設、町立病院</a:t>
          </a:r>
          <a:r>
            <a:rPr kumimoji="1" lang="ja-JP" altLang="ja-JP" sz="1100">
              <a:solidFill>
                <a:schemeClr val="dk1"/>
              </a:solidFill>
              <a:effectLst/>
              <a:latin typeface="+mn-lt"/>
              <a:ea typeface="+mn-ea"/>
              <a:cs typeface="+mn-cs"/>
            </a:rPr>
            <a:t>の整備</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に多額の費用が要することが予想されるため、公共施設個別計画</a:t>
          </a:r>
          <a:r>
            <a:rPr kumimoji="1" lang="ja-JP" altLang="en-US" sz="1100">
              <a:solidFill>
                <a:schemeClr val="dk1"/>
              </a:solidFill>
              <a:effectLst/>
              <a:latin typeface="+mn-lt"/>
              <a:ea typeface="+mn-ea"/>
              <a:cs typeface="+mn-cs"/>
            </a:rPr>
            <a:t>と各長寿命化計画による</a:t>
          </a:r>
          <a:r>
            <a:rPr kumimoji="1" lang="ja-JP" altLang="ja-JP" sz="1100">
              <a:solidFill>
                <a:schemeClr val="dk1"/>
              </a:solidFill>
              <a:effectLst/>
              <a:latin typeface="+mn-lt"/>
              <a:ea typeface="+mn-ea"/>
              <a:cs typeface="+mn-cs"/>
            </a:rPr>
            <a:t>長期的な管理計画を立て、老朽化施設や類似施設の抜本的な施設のあり方について、統廃合や民間への委譲等検討するとともに、指定管理者制度による施設管理における運営管理の適正化を徹底し、経費の削減を目指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岡山県鏡野町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財政調整基金については、中期的な見通しのもとに、決算剰余金を中心に積み立てるとともに特定目的基金への積み替えや、最低水準の取り崩しに努めている。令和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年度は財政調整基金を約</a:t>
          </a:r>
          <a:r>
            <a:rPr kumimoji="1" lang="ja-JP" altLang="en-US" sz="1100">
              <a:solidFill>
                <a:schemeClr val="dk1"/>
              </a:solidFill>
              <a:effectLst/>
              <a:latin typeface="+mn-lt"/>
              <a:ea typeface="+mn-ea"/>
              <a:cs typeface="+mn-cs"/>
            </a:rPr>
            <a:t>１１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億円取り崩し、令和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年度予算の財源不足へ充当した</a:t>
          </a:r>
          <a:r>
            <a:rPr kumimoji="1" lang="ja-JP" altLang="en-US" sz="1100">
              <a:solidFill>
                <a:schemeClr val="dk1"/>
              </a:solidFill>
              <a:effectLst/>
              <a:latin typeface="+mn-lt"/>
              <a:ea typeface="+mn-ea"/>
              <a:cs typeface="+mn-cs"/>
            </a:rPr>
            <a:t>結果</a:t>
          </a:r>
          <a:r>
            <a:rPr kumimoji="1" lang="ja-JP" altLang="ja-JP" sz="1100">
              <a:solidFill>
                <a:schemeClr val="dk1"/>
              </a:solidFill>
              <a:effectLst/>
              <a:latin typeface="+mn-lt"/>
              <a:ea typeface="+mn-ea"/>
              <a:cs typeface="+mn-cs"/>
            </a:rPr>
            <a:t>、標準財政規模比は</a:t>
          </a:r>
          <a:r>
            <a:rPr kumimoji="1" lang="ja-JP" altLang="en-US" sz="1100">
              <a:solidFill>
                <a:schemeClr val="dk1"/>
              </a:solidFill>
              <a:effectLst/>
              <a:latin typeface="+mn-lt"/>
              <a:ea typeface="+mn-ea"/>
              <a:cs typeface="+mn-cs"/>
            </a:rPr>
            <a:t>５４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９１</a:t>
          </a:r>
          <a:r>
            <a:rPr kumimoji="1" lang="ja-JP" altLang="ja-JP" sz="1100">
              <a:solidFill>
                <a:schemeClr val="dk1"/>
              </a:solidFill>
              <a:effectLst/>
              <a:latin typeface="+mn-lt"/>
              <a:ea typeface="+mn-ea"/>
              <a:cs typeface="+mn-cs"/>
            </a:rPr>
            <a:t>％となった。</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今後、いつ起きるかわからない大規模な自然災害や新型コロナウイルス感染症対策等の非常時の備えとして財源確保が必要</a:t>
          </a:r>
          <a:r>
            <a:rPr lang="ja-JP" altLang="en-US" sz="1100">
              <a:solidFill>
                <a:schemeClr val="dk1"/>
              </a:solidFill>
              <a:effectLst/>
              <a:latin typeface="+mn-lt"/>
              <a:ea typeface="+mn-ea"/>
              <a:cs typeface="+mn-cs"/>
            </a:rPr>
            <a:t>なため、現在の基金依存の体質を脱却し、</a:t>
          </a:r>
          <a:r>
            <a:rPr lang="ja-JP" altLang="ja-JP" sz="1100">
              <a:solidFill>
                <a:schemeClr val="dk1"/>
              </a:solidFill>
              <a:effectLst/>
              <a:latin typeface="+mn-lt"/>
              <a:ea typeface="+mn-ea"/>
              <a:cs typeface="+mn-cs"/>
            </a:rPr>
            <a:t>財政調整基金への積立・確保が必要となっている。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岡山県鏡野町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平成１９年度の算定開始以来、各会計とも赤字額は発生していないが、今後においても健全な財政運営が求められる。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の特別会計の運営においては、人口の減少および高齢化により、国民健康保険や介護保険等保険給付費が増大することにより、特別会計の財政が逼迫することが目に見えており、保険給付費の抑制につながる施策として「健康づくりの推進」を最重点施策として取組んで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G37" sqref="BG37:BU37"/>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14381773</v>
      </c>
      <c r="BO4" s="464"/>
      <c r="BP4" s="464"/>
      <c r="BQ4" s="464"/>
      <c r="BR4" s="464"/>
      <c r="BS4" s="464"/>
      <c r="BT4" s="464"/>
      <c r="BU4" s="465"/>
      <c r="BV4" s="463">
        <v>11931452</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11.2</v>
      </c>
      <c r="CU4" s="648"/>
      <c r="CV4" s="648"/>
      <c r="CW4" s="648"/>
      <c r="CX4" s="648"/>
      <c r="CY4" s="648"/>
      <c r="CZ4" s="648"/>
      <c r="DA4" s="649"/>
      <c r="DB4" s="647">
        <v>5.7</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13443579</v>
      </c>
      <c r="BO5" s="469"/>
      <c r="BP5" s="469"/>
      <c r="BQ5" s="469"/>
      <c r="BR5" s="469"/>
      <c r="BS5" s="469"/>
      <c r="BT5" s="469"/>
      <c r="BU5" s="470"/>
      <c r="BV5" s="468">
        <v>11502296</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85</v>
      </c>
      <c r="CU5" s="439"/>
      <c r="CV5" s="439"/>
      <c r="CW5" s="439"/>
      <c r="CX5" s="439"/>
      <c r="CY5" s="439"/>
      <c r="CZ5" s="439"/>
      <c r="DA5" s="440"/>
      <c r="DB5" s="438">
        <v>85.3</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938194</v>
      </c>
      <c r="BO6" s="469"/>
      <c r="BP6" s="469"/>
      <c r="BQ6" s="469"/>
      <c r="BR6" s="469"/>
      <c r="BS6" s="469"/>
      <c r="BT6" s="469"/>
      <c r="BU6" s="470"/>
      <c r="BV6" s="468">
        <v>429156</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87.9</v>
      </c>
      <c r="CU6" s="622"/>
      <c r="CV6" s="622"/>
      <c r="CW6" s="622"/>
      <c r="CX6" s="622"/>
      <c r="CY6" s="622"/>
      <c r="CZ6" s="622"/>
      <c r="DA6" s="623"/>
      <c r="DB6" s="621">
        <v>88.4</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126803</v>
      </c>
      <c r="BO7" s="469"/>
      <c r="BP7" s="469"/>
      <c r="BQ7" s="469"/>
      <c r="BR7" s="469"/>
      <c r="BS7" s="469"/>
      <c r="BT7" s="469"/>
      <c r="BU7" s="470"/>
      <c r="BV7" s="468">
        <v>37391</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7217820</v>
      </c>
      <c r="CU7" s="469"/>
      <c r="CV7" s="469"/>
      <c r="CW7" s="469"/>
      <c r="CX7" s="469"/>
      <c r="CY7" s="469"/>
      <c r="CZ7" s="469"/>
      <c r="DA7" s="470"/>
      <c r="DB7" s="468">
        <v>6920148</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102</v>
      </c>
      <c r="AV8" s="526"/>
      <c r="AW8" s="526"/>
      <c r="AX8" s="526"/>
      <c r="AY8" s="448" t="s">
        <v>110</v>
      </c>
      <c r="AZ8" s="449"/>
      <c r="BA8" s="449"/>
      <c r="BB8" s="449"/>
      <c r="BC8" s="449"/>
      <c r="BD8" s="449"/>
      <c r="BE8" s="449"/>
      <c r="BF8" s="449"/>
      <c r="BG8" s="449"/>
      <c r="BH8" s="449"/>
      <c r="BI8" s="449"/>
      <c r="BJ8" s="449"/>
      <c r="BK8" s="449"/>
      <c r="BL8" s="449"/>
      <c r="BM8" s="450"/>
      <c r="BN8" s="468">
        <v>811391</v>
      </c>
      <c r="BO8" s="469"/>
      <c r="BP8" s="469"/>
      <c r="BQ8" s="469"/>
      <c r="BR8" s="469"/>
      <c r="BS8" s="469"/>
      <c r="BT8" s="469"/>
      <c r="BU8" s="470"/>
      <c r="BV8" s="468">
        <v>391765</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0.31</v>
      </c>
      <c r="CU8" s="582"/>
      <c r="CV8" s="582"/>
      <c r="CW8" s="582"/>
      <c r="CX8" s="582"/>
      <c r="CY8" s="582"/>
      <c r="CZ8" s="582"/>
      <c r="DA8" s="583"/>
      <c r="DB8" s="581">
        <v>0.31</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12062</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419626</v>
      </c>
      <c r="BO9" s="469"/>
      <c r="BP9" s="469"/>
      <c r="BQ9" s="469"/>
      <c r="BR9" s="469"/>
      <c r="BS9" s="469"/>
      <c r="BT9" s="469"/>
      <c r="BU9" s="470"/>
      <c r="BV9" s="468">
        <v>-173224</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16.100000000000001</v>
      </c>
      <c r="CU9" s="439"/>
      <c r="CV9" s="439"/>
      <c r="CW9" s="439"/>
      <c r="CX9" s="439"/>
      <c r="CY9" s="439"/>
      <c r="CZ9" s="439"/>
      <c r="DA9" s="440"/>
      <c r="DB9" s="438">
        <v>17.7</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12847</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25866</v>
      </c>
      <c r="BO10" s="469"/>
      <c r="BP10" s="469"/>
      <c r="BQ10" s="469"/>
      <c r="BR10" s="469"/>
      <c r="BS10" s="469"/>
      <c r="BT10" s="469"/>
      <c r="BU10" s="470"/>
      <c r="BV10" s="468">
        <v>68760</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121</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12739</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106</v>
      </c>
      <c r="AV12" s="526"/>
      <c r="AW12" s="526"/>
      <c r="AX12" s="526"/>
      <c r="AY12" s="448" t="s">
        <v>135</v>
      </c>
      <c r="AZ12" s="449"/>
      <c r="BA12" s="449"/>
      <c r="BB12" s="449"/>
      <c r="BC12" s="449"/>
      <c r="BD12" s="449"/>
      <c r="BE12" s="449"/>
      <c r="BF12" s="449"/>
      <c r="BG12" s="449"/>
      <c r="BH12" s="449"/>
      <c r="BI12" s="449"/>
      <c r="BJ12" s="449"/>
      <c r="BK12" s="449"/>
      <c r="BL12" s="449"/>
      <c r="BM12" s="450"/>
      <c r="BN12" s="468">
        <v>1210000</v>
      </c>
      <c r="BO12" s="469"/>
      <c r="BP12" s="469"/>
      <c r="BQ12" s="469"/>
      <c r="BR12" s="469"/>
      <c r="BS12" s="469"/>
      <c r="BT12" s="469"/>
      <c r="BU12" s="470"/>
      <c r="BV12" s="468">
        <v>334000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12625</v>
      </c>
      <c r="S13" s="572"/>
      <c r="T13" s="572"/>
      <c r="U13" s="572"/>
      <c r="V13" s="573"/>
      <c r="W13" s="559" t="s">
        <v>139</v>
      </c>
      <c r="X13" s="481"/>
      <c r="Y13" s="481"/>
      <c r="Z13" s="481"/>
      <c r="AA13" s="481"/>
      <c r="AB13" s="482"/>
      <c r="AC13" s="444">
        <v>1044</v>
      </c>
      <c r="AD13" s="445"/>
      <c r="AE13" s="445"/>
      <c r="AF13" s="445"/>
      <c r="AG13" s="446"/>
      <c r="AH13" s="444">
        <v>1077</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-764508</v>
      </c>
      <c r="BO13" s="469"/>
      <c r="BP13" s="469"/>
      <c r="BQ13" s="469"/>
      <c r="BR13" s="469"/>
      <c r="BS13" s="469"/>
      <c r="BT13" s="469"/>
      <c r="BU13" s="470"/>
      <c r="BV13" s="468">
        <v>-438464</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11.4</v>
      </c>
      <c r="CU13" s="439"/>
      <c r="CV13" s="439"/>
      <c r="CW13" s="439"/>
      <c r="CX13" s="439"/>
      <c r="CY13" s="439"/>
      <c r="CZ13" s="439"/>
      <c r="DA13" s="440"/>
      <c r="DB13" s="438">
        <v>11.3</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12859</v>
      </c>
      <c r="S14" s="572"/>
      <c r="T14" s="572"/>
      <c r="U14" s="572"/>
      <c r="V14" s="573"/>
      <c r="W14" s="574"/>
      <c r="X14" s="484"/>
      <c r="Y14" s="484"/>
      <c r="Z14" s="484"/>
      <c r="AA14" s="484"/>
      <c r="AB14" s="485"/>
      <c r="AC14" s="564">
        <v>16.7</v>
      </c>
      <c r="AD14" s="565"/>
      <c r="AE14" s="565"/>
      <c r="AF14" s="565"/>
      <c r="AG14" s="566"/>
      <c r="AH14" s="564">
        <v>17.3</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57.9</v>
      </c>
      <c r="CU14" s="576"/>
      <c r="CV14" s="576"/>
      <c r="CW14" s="576"/>
      <c r="CX14" s="576"/>
      <c r="CY14" s="576"/>
      <c r="CZ14" s="576"/>
      <c r="DA14" s="577"/>
      <c r="DB14" s="575">
        <v>80.2</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138</v>
      </c>
      <c r="N15" s="569"/>
      <c r="O15" s="569"/>
      <c r="P15" s="569"/>
      <c r="Q15" s="570"/>
      <c r="R15" s="571">
        <v>12754</v>
      </c>
      <c r="S15" s="572"/>
      <c r="T15" s="572"/>
      <c r="U15" s="572"/>
      <c r="V15" s="573"/>
      <c r="W15" s="559" t="s">
        <v>146</v>
      </c>
      <c r="X15" s="481"/>
      <c r="Y15" s="481"/>
      <c r="Z15" s="481"/>
      <c r="AA15" s="481"/>
      <c r="AB15" s="482"/>
      <c r="AC15" s="444">
        <v>1549</v>
      </c>
      <c r="AD15" s="445"/>
      <c r="AE15" s="445"/>
      <c r="AF15" s="445"/>
      <c r="AG15" s="446"/>
      <c r="AH15" s="444">
        <v>1553</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1941603</v>
      </c>
      <c r="BO15" s="464"/>
      <c r="BP15" s="464"/>
      <c r="BQ15" s="464"/>
      <c r="BR15" s="464"/>
      <c r="BS15" s="464"/>
      <c r="BT15" s="464"/>
      <c r="BU15" s="465"/>
      <c r="BV15" s="463">
        <v>1873428</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24.8</v>
      </c>
      <c r="AD16" s="565"/>
      <c r="AE16" s="565"/>
      <c r="AF16" s="565"/>
      <c r="AG16" s="566"/>
      <c r="AH16" s="564">
        <v>24.9</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6467354</v>
      </c>
      <c r="BO16" s="469"/>
      <c r="BP16" s="469"/>
      <c r="BQ16" s="469"/>
      <c r="BR16" s="469"/>
      <c r="BS16" s="469"/>
      <c r="BT16" s="469"/>
      <c r="BU16" s="470"/>
      <c r="BV16" s="468">
        <v>6119604</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3665</v>
      </c>
      <c r="AD17" s="445"/>
      <c r="AE17" s="445"/>
      <c r="AF17" s="445"/>
      <c r="AG17" s="446"/>
      <c r="AH17" s="444">
        <v>3603</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2455858</v>
      </c>
      <c r="BO17" s="469"/>
      <c r="BP17" s="469"/>
      <c r="BQ17" s="469"/>
      <c r="BR17" s="469"/>
      <c r="BS17" s="469"/>
      <c r="BT17" s="469"/>
      <c r="BU17" s="470"/>
      <c r="BV17" s="468">
        <v>2389966</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419.68</v>
      </c>
      <c r="M18" s="533"/>
      <c r="N18" s="533"/>
      <c r="O18" s="533"/>
      <c r="P18" s="533"/>
      <c r="Q18" s="533"/>
      <c r="R18" s="534"/>
      <c r="S18" s="534"/>
      <c r="T18" s="534"/>
      <c r="U18" s="534"/>
      <c r="V18" s="535"/>
      <c r="W18" s="549"/>
      <c r="X18" s="550"/>
      <c r="Y18" s="550"/>
      <c r="Z18" s="550"/>
      <c r="AA18" s="550"/>
      <c r="AB18" s="560"/>
      <c r="AC18" s="432">
        <v>58.6</v>
      </c>
      <c r="AD18" s="433"/>
      <c r="AE18" s="433"/>
      <c r="AF18" s="433"/>
      <c r="AG18" s="536"/>
      <c r="AH18" s="432">
        <v>57.8</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6225450</v>
      </c>
      <c r="BO18" s="469"/>
      <c r="BP18" s="469"/>
      <c r="BQ18" s="469"/>
      <c r="BR18" s="469"/>
      <c r="BS18" s="469"/>
      <c r="BT18" s="469"/>
      <c r="BU18" s="470"/>
      <c r="BV18" s="468">
        <v>5980275</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29</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10547504</v>
      </c>
      <c r="BO19" s="469"/>
      <c r="BP19" s="469"/>
      <c r="BQ19" s="469"/>
      <c r="BR19" s="469"/>
      <c r="BS19" s="469"/>
      <c r="BT19" s="469"/>
      <c r="BU19" s="470"/>
      <c r="BV19" s="468">
        <v>9055788</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4643</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12619537</v>
      </c>
      <c r="BO23" s="469"/>
      <c r="BP23" s="469"/>
      <c r="BQ23" s="469"/>
      <c r="BR23" s="469"/>
      <c r="BS23" s="469"/>
      <c r="BT23" s="469"/>
      <c r="BU23" s="470"/>
      <c r="BV23" s="468">
        <v>13484286</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7450</v>
      </c>
      <c r="R24" s="445"/>
      <c r="S24" s="445"/>
      <c r="T24" s="445"/>
      <c r="U24" s="445"/>
      <c r="V24" s="446"/>
      <c r="W24" s="510"/>
      <c r="X24" s="501"/>
      <c r="Y24" s="502"/>
      <c r="Z24" s="441" t="s">
        <v>170</v>
      </c>
      <c r="AA24" s="442"/>
      <c r="AB24" s="442"/>
      <c r="AC24" s="442"/>
      <c r="AD24" s="442"/>
      <c r="AE24" s="442"/>
      <c r="AF24" s="442"/>
      <c r="AG24" s="443"/>
      <c r="AH24" s="444">
        <v>182</v>
      </c>
      <c r="AI24" s="445"/>
      <c r="AJ24" s="445"/>
      <c r="AK24" s="445"/>
      <c r="AL24" s="446"/>
      <c r="AM24" s="444">
        <v>524888</v>
      </c>
      <c r="AN24" s="445"/>
      <c r="AO24" s="445"/>
      <c r="AP24" s="445"/>
      <c r="AQ24" s="445"/>
      <c r="AR24" s="446"/>
      <c r="AS24" s="444">
        <v>2884</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11111182</v>
      </c>
      <c r="BO24" s="469"/>
      <c r="BP24" s="469"/>
      <c r="BQ24" s="469"/>
      <c r="BR24" s="469"/>
      <c r="BS24" s="469"/>
      <c r="BT24" s="469"/>
      <c r="BU24" s="470"/>
      <c r="BV24" s="468">
        <v>11671373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6050</v>
      </c>
      <c r="R25" s="445"/>
      <c r="S25" s="445"/>
      <c r="T25" s="445"/>
      <c r="U25" s="445"/>
      <c r="V25" s="446"/>
      <c r="W25" s="510"/>
      <c r="X25" s="501"/>
      <c r="Y25" s="502"/>
      <c r="Z25" s="441" t="s">
        <v>173</v>
      </c>
      <c r="AA25" s="442"/>
      <c r="AB25" s="442"/>
      <c r="AC25" s="442"/>
      <c r="AD25" s="442"/>
      <c r="AE25" s="442"/>
      <c r="AF25" s="442"/>
      <c r="AG25" s="443"/>
      <c r="AH25" s="444" t="s">
        <v>137</v>
      </c>
      <c r="AI25" s="445"/>
      <c r="AJ25" s="445"/>
      <c r="AK25" s="445"/>
      <c r="AL25" s="446"/>
      <c r="AM25" s="444" t="s">
        <v>174</v>
      </c>
      <c r="AN25" s="445"/>
      <c r="AO25" s="445"/>
      <c r="AP25" s="445"/>
      <c r="AQ25" s="445"/>
      <c r="AR25" s="446"/>
      <c r="AS25" s="444" t="s">
        <v>137</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2529621</v>
      </c>
      <c r="BO25" s="464"/>
      <c r="BP25" s="464"/>
      <c r="BQ25" s="464"/>
      <c r="BR25" s="464"/>
      <c r="BS25" s="464"/>
      <c r="BT25" s="464"/>
      <c r="BU25" s="465"/>
      <c r="BV25" s="463">
        <v>2984791</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5650</v>
      </c>
      <c r="R26" s="445"/>
      <c r="S26" s="445"/>
      <c r="T26" s="445"/>
      <c r="U26" s="445"/>
      <c r="V26" s="446"/>
      <c r="W26" s="510"/>
      <c r="X26" s="501"/>
      <c r="Y26" s="502"/>
      <c r="Z26" s="441" t="s">
        <v>177</v>
      </c>
      <c r="AA26" s="523"/>
      <c r="AB26" s="523"/>
      <c r="AC26" s="523"/>
      <c r="AD26" s="523"/>
      <c r="AE26" s="523"/>
      <c r="AF26" s="523"/>
      <c r="AG26" s="524"/>
      <c r="AH26" s="444">
        <v>4</v>
      </c>
      <c r="AI26" s="445"/>
      <c r="AJ26" s="445"/>
      <c r="AK26" s="445"/>
      <c r="AL26" s="446"/>
      <c r="AM26" s="444">
        <v>10252</v>
      </c>
      <c r="AN26" s="445"/>
      <c r="AO26" s="445"/>
      <c r="AP26" s="445"/>
      <c r="AQ26" s="445"/>
      <c r="AR26" s="446"/>
      <c r="AS26" s="444">
        <v>2563</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137</v>
      </c>
      <c r="BO26" s="469"/>
      <c r="BP26" s="469"/>
      <c r="BQ26" s="469"/>
      <c r="BR26" s="469"/>
      <c r="BS26" s="469"/>
      <c r="BT26" s="469"/>
      <c r="BU26" s="470"/>
      <c r="BV26" s="468" t="s">
        <v>179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3180</v>
      </c>
      <c r="R27" s="445"/>
      <c r="S27" s="445"/>
      <c r="T27" s="445"/>
      <c r="U27" s="445"/>
      <c r="V27" s="446"/>
      <c r="W27" s="510"/>
      <c r="X27" s="501"/>
      <c r="Y27" s="502"/>
      <c r="Z27" s="441" t="s">
        <v>181</v>
      </c>
      <c r="AA27" s="442"/>
      <c r="AB27" s="442"/>
      <c r="AC27" s="442"/>
      <c r="AD27" s="442"/>
      <c r="AE27" s="442"/>
      <c r="AF27" s="442"/>
      <c r="AG27" s="443"/>
      <c r="AH27" s="444">
        <v>2</v>
      </c>
      <c r="AI27" s="445"/>
      <c r="AJ27" s="445"/>
      <c r="AK27" s="445"/>
      <c r="AL27" s="446"/>
      <c r="AM27" s="444" t="s">
        <v>182</v>
      </c>
      <c r="AN27" s="445"/>
      <c r="AO27" s="445"/>
      <c r="AP27" s="445"/>
      <c r="AQ27" s="445"/>
      <c r="AR27" s="446"/>
      <c r="AS27" s="444" t="s">
        <v>182</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t="s">
        <v>137</v>
      </c>
      <c r="BO27" s="472"/>
      <c r="BP27" s="472"/>
      <c r="BQ27" s="472"/>
      <c r="BR27" s="472"/>
      <c r="BS27" s="472"/>
      <c r="BT27" s="472"/>
      <c r="BU27" s="473"/>
      <c r="BV27" s="471" t="s">
        <v>174</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184</v>
      </c>
      <c r="F28" s="442"/>
      <c r="G28" s="442"/>
      <c r="H28" s="442"/>
      <c r="I28" s="442"/>
      <c r="J28" s="442"/>
      <c r="K28" s="443"/>
      <c r="L28" s="444">
        <v>1</v>
      </c>
      <c r="M28" s="445"/>
      <c r="N28" s="445"/>
      <c r="O28" s="445"/>
      <c r="P28" s="446"/>
      <c r="Q28" s="444">
        <v>2640</v>
      </c>
      <c r="R28" s="445"/>
      <c r="S28" s="445"/>
      <c r="T28" s="445"/>
      <c r="U28" s="445"/>
      <c r="V28" s="446"/>
      <c r="W28" s="510"/>
      <c r="X28" s="501"/>
      <c r="Y28" s="502"/>
      <c r="Z28" s="441" t="s">
        <v>185</v>
      </c>
      <c r="AA28" s="442"/>
      <c r="AB28" s="442"/>
      <c r="AC28" s="442"/>
      <c r="AD28" s="442"/>
      <c r="AE28" s="442"/>
      <c r="AF28" s="442"/>
      <c r="AG28" s="443"/>
      <c r="AH28" s="444" t="s">
        <v>137</v>
      </c>
      <c r="AI28" s="445"/>
      <c r="AJ28" s="445"/>
      <c r="AK28" s="445"/>
      <c r="AL28" s="446"/>
      <c r="AM28" s="444" t="s">
        <v>179</v>
      </c>
      <c r="AN28" s="445"/>
      <c r="AO28" s="445"/>
      <c r="AP28" s="445"/>
      <c r="AQ28" s="445"/>
      <c r="AR28" s="446"/>
      <c r="AS28" s="444" t="s">
        <v>137</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3963391</v>
      </c>
      <c r="BO28" s="464"/>
      <c r="BP28" s="464"/>
      <c r="BQ28" s="464"/>
      <c r="BR28" s="464"/>
      <c r="BS28" s="464"/>
      <c r="BT28" s="464"/>
      <c r="BU28" s="465"/>
      <c r="BV28" s="463">
        <v>5147525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187</v>
      </c>
      <c r="F29" s="442"/>
      <c r="G29" s="442"/>
      <c r="H29" s="442"/>
      <c r="I29" s="442"/>
      <c r="J29" s="442"/>
      <c r="K29" s="443"/>
      <c r="L29" s="444">
        <v>13</v>
      </c>
      <c r="M29" s="445"/>
      <c r="N29" s="445"/>
      <c r="O29" s="445"/>
      <c r="P29" s="446"/>
      <c r="Q29" s="444">
        <v>2440</v>
      </c>
      <c r="R29" s="445"/>
      <c r="S29" s="445"/>
      <c r="T29" s="445"/>
      <c r="U29" s="445"/>
      <c r="V29" s="446"/>
      <c r="W29" s="511"/>
      <c r="X29" s="512"/>
      <c r="Y29" s="513"/>
      <c r="Z29" s="441" t="s">
        <v>188</v>
      </c>
      <c r="AA29" s="442"/>
      <c r="AB29" s="442"/>
      <c r="AC29" s="442"/>
      <c r="AD29" s="442"/>
      <c r="AE29" s="442"/>
      <c r="AF29" s="442"/>
      <c r="AG29" s="443"/>
      <c r="AH29" s="444">
        <v>184</v>
      </c>
      <c r="AI29" s="445"/>
      <c r="AJ29" s="445"/>
      <c r="AK29" s="445"/>
      <c r="AL29" s="446"/>
      <c r="AM29" s="444">
        <v>531597</v>
      </c>
      <c r="AN29" s="445"/>
      <c r="AO29" s="445"/>
      <c r="AP29" s="445"/>
      <c r="AQ29" s="445"/>
      <c r="AR29" s="446"/>
      <c r="AS29" s="444">
        <v>2889</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1188593</v>
      </c>
      <c r="BO29" s="469"/>
      <c r="BP29" s="469"/>
      <c r="BQ29" s="469"/>
      <c r="BR29" s="469"/>
      <c r="BS29" s="469"/>
      <c r="BT29" s="469"/>
      <c r="BU29" s="470"/>
      <c r="BV29" s="468">
        <v>1188285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95.1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3664145</v>
      </c>
      <c r="BO30" s="472"/>
      <c r="BP30" s="472"/>
      <c r="BQ30" s="472"/>
      <c r="BR30" s="472"/>
      <c r="BS30" s="472"/>
      <c r="BT30" s="472"/>
      <c r="BU30" s="473"/>
      <c r="BV30" s="471">
        <v>3537327</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199</v>
      </c>
      <c r="V33" s="431"/>
      <c r="W33" s="430" t="s">
        <v>200</v>
      </c>
      <c r="X33" s="430"/>
      <c r="Y33" s="430"/>
      <c r="Z33" s="430"/>
      <c r="AA33" s="430"/>
      <c r="AB33" s="430"/>
      <c r="AC33" s="430"/>
      <c r="AD33" s="430"/>
      <c r="AE33" s="430"/>
      <c r="AF33" s="430"/>
      <c r="AG33" s="430"/>
      <c r="AH33" s="430"/>
      <c r="AI33" s="430"/>
      <c r="AJ33" s="430"/>
      <c r="AK33" s="430"/>
      <c r="AL33" s="216"/>
      <c r="AM33" s="431" t="s">
        <v>199</v>
      </c>
      <c r="AN33" s="431"/>
      <c r="AO33" s="430" t="s">
        <v>198</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197</v>
      </c>
      <c r="CP33" s="431"/>
      <c r="CQ33" s="430" t="s">
        <v>204</v>
      </c>
      <c r="CR33" s="430"/>
      <c r="CS33" s="430"/>
      <c r="CT33" s="430"/>
      <c r="CU33" s="430"/>
      <c r="CV33" s="430"/>
      <c r="CW33" s="430"/>
      <c r="CX33" s="430"/>
      <c r="CY33" s="430"/>
      <c r="CZ33" s="430"/>
      <c r="DA33" s="430"/>
      <c r="DB33" s="430"/>
      <c r="DC33" s="430"/>
      <c r="DD33" s="430"/>
      <c r="DE33" s="430"/>
      <c r="DF33" s="216"/>
      <c r="DG33" s="429" t="s">
        <v>205</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国民健康保険特別会計（事業勘定）</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IF('各会計、関係団体の財政状況及び健全化判断比率'!B32="","",'各会計、関係団体の財政状況及び健全化判断比率'!B32)</f>
        <v>国民健康保険病院事業会計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11</v>
      </c>
      <c r="BX34" s="427"/>
      <c r="BY34" s="426" t="str">
        <f>IF('各会計、関係団体の財政状況及び健全化判断比率'!B68="","",'各会計、関係団体の財政状況及び健全化判断比率'!B68)</f>
        <v>岡山県市町村総合事務組合　一般会計</v>
      </c>
      <c r="BZ34" s="426"/>
      <c r="CA34" s="426"/>
      <c r="CB34" s="426"/>
      <c r="CC34" s="426"/>
      <c r="CD34" s="426"/>
      <c r="CE34" s="426"/>
      <c r="CF34" s="426"/>
      <c r="CG34" s="426"/>
      <c r="CH34" s="426"/>
      <c r="CI34" s="426"/>
      <c r="CJ34" s="426"/>
      <c r="CK34" s="426"/>
      <c r="CL34" s="426"/>
      <c r="CM34" s="426"/>
      <c r="CN34" s="214"/>
      <c r="CO34" s="427">
        <f>IF(CQ34="","",MAX(C34:D43,U34:V43,AM34:AN43,BE34:BF43,BW34:BX43)+1)</f>
        <v>21</v>
      </c>
      <c r="CP34" s="427"/>
      <c r="CQ34" s="426" t="str">
        <f>IF('各会計、関係団体の財政状況及び健全化判断比率'!BS7="","",'各会計、関係団体の財政状況及び健全化判断比率'!BS7)</f>
        <v>鏡野町振興公社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津山・富線共同バス運行事業特別会計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国民健康保険特別会計（直診勘定）</v>
      </c>
      <c r="X35" s="426"/>
      <c r="Y35" s="426"/>
      <c r="Z35" s="426"/>
      <c r="AA35" s="426"/>
      <c r="AB35" s="426"/>
      <c r="AC35" s="426"/>
      <c r="AD35" s="426"/>
      <c r="AE35" s="426"/>
      <c r="AF35" s="426"/>
      <c r="AG35" s="426"/>
      <c r="AH35" s="426"/>
      <c r="AI35" s="426"/>
      <c r="AJ35" s="426"/>
      <c r="AK35" s="426"/>
      <c r="AL35" s="214"/>
      <c r="AM35" s="427">
        <f t="shared" ref="AM35:AM43" si="0">IF(AO35="","",AM34+1)</f>
        <v>9</v>
      </c>
      <c r="AN35" s="427"/>
      <c r="AO35" s="426" t="str">
        <f>IF('各会計、関係団体の財政状況及び健全化判断比率'!B33="","",'各会計、関係団体の財政状況及び健全化判断比率'!B33)</f>
        <v>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12</v>
      </c>
      <c r="BX35" s="427"/>
      <c r="BY35" s="426" t="str">
        <f>IF('各会計、関係団体の財政状況及び健全化判断比率'!B69="","",'各会計、関係団体の財政状況及び健全化判断比率'!B69)</f>
        <v>岡山県市町村総合事務組合　貸付金特別会計</v>
      </c>
      <c r="BZ35" s="426"/>
      <c r="CA35" s="426"/>
      <c r="CB35" s="426"/>
      <c r="CC35" s="426"/>
      <c r="CD35" s="426"/>
      <c r="CE35" s="426"/>
      <c r="CF35" s="426"/>
      <c r="CG35" s="426"/>
      <c r="CH35" s="426"/>
      <c r="CI35" s="426"/>
      <c r="CJ35" s="426"/>
      <c r="CK35" s="426"/>
      <c r="CL35" s="426"/>
      <c r="CM35" s="426"/>
      <c r="CN35" s="214"/>
      <c r="CO35" s="427">
        <f t="shared" ref="CO35:CO43" si="3">IF(CQ35="","",CO34+1)</f>
        <v>22</v>
      </c>
      <c r="CP35" s="427"/>
      <c r="CQ35" s="426" t="str">
        <f>IF('各会計、関係団体の財政状況及び健全化判断比率'!BS8="","",'各会計、関係団体の財政状況及び健全化判断比率'!BS8)</f>
        <v>夢アグリ鏡野</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奨学会特別会計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介護保険特別会計（事業勘定）</v>
      </c>
      <c r="X36" s="426"/>
      <c r="Y36" s="426"/>
      <c r="Z36" s="426"/>
      <c r="AA36" s="426"/>
      <c r="AB36" s="426"/>
      <c r="AC36" s="426"/>
      <c r="AD36" s="426"/>
      <c r="AE36" s="426"/>
      <c r="AF36" s="426"/>
      <c r="AG36" s="426"/>
      <c r="AH36" s="426"/>
      <c r="AI36" s="426"/>
      <c r="AJ36" s="426"/>
      <c r="AK36" s="426"/>
      <c r="AL36" s="214"/>
      <c r="AM36" s="427">
        <f t="shared" si="0"/>
        <v>10</v>
      </c>
      <c r="AN36" s="427"/>
      <c r="AO36" s="426" t="str">
        <f>IF('各会計、関係団体の財政状況及び健全化判断比率'!B34="","",'各会計、関係団体の財政状況及び健全化判断比率'!B34)</f>
        <v>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13</v>
      </c>
      <c r="BX36" s="427"/>
      <c r="BY36" s="426" t="str">
        <f>IF('各会計、関係団体の財政状況及び健全化判断比率'!B70="","",'各会計、関係団体の財政状況及び健全化判断比率'!B70)</f>
        <v>岡山県市町村総合事務組合　拠出金事業特別会計</v>
      </c>
      <c r="BZ36" s="426"/>
      <c r="CA36" s="426"/>
      <c r="CB36" s="426"/>
      <c r="CC36" s="426"/>
      <c r="CD36" s="426"/>
      <c r="CE36" s="426"/>
      <c r="CF36" s="426"/>
      <c r="CG36" s="426"/>
      <c r="CH36" s="426"/>
      <c r="CI36" s="426"/>
      <c r="CJ36" s="426"/>
      <c r="CK36" s="426"/>
      <c r="CL36" s="426"/>
      <c r="CM36" s="426"/>
      <c r="CN36" s="214"/>
      <c r="CO36" s="427">
        <f t="shared" si="3"/>
        <v>23</v>
      </c>
      <c r="CP36" s="427"/>
      <c r="CQ36" s="426" t="str">
        <f>IF('各会計、関係団体の財政状況及び健全化判断比率'!BS9="","",'各会計、関係団体の財政状況及び健全化判断比率'!BS9)</f>
        <v>未来奥津</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7</v>
      </c>
      <c r="V37" s="427"/>
      <c r="W37" s="426" t="str">
        <f>IF('各会計、関係団体の財政状況及び健全化判断比率'!B31="","",'各会計、関係団体の財政状況及び健全化判断比率'!B31)</f>
        <v>後期高齢者医療特別会計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14</v>
      </c>
      <c r="BX37" s="427"/>
      <c r="BY37" s="426" t="str">
        <f>IF('各会計、関係団体の財政状況及び健全化判断比率'!B71="","",'各会計、関係団体の財政状況及び健全化判断比率'!B71)</f>
        <v>岡山県市町村総合事務組合　交通災害共済特別会計</v>
      </c>
      <c r="BZ37" s="426"/>
      <c r="CA37" s="426"/>
      <c r="CB37" s="426"/>
      <c r="CC37" s="426"/>
      <c r="CD37" s="426"/>
      <c r="CE37" s="426"/>
      <c r="CF37" s="426"/>
      <c r="CG37" s="426"/>
      <c r="CH37" s="426"/>
      <c r="CI37" s="426"/>
      <c r="CJ37" s="426"/>
      <c r="CK37" s="426"/>
      <c r="CL37" s="426"/>
      <c r="CM37" s="426"/>
      <c r="CN37" s="214"/>
      <c r="CO37" s="427">
        <f t="shared" si="3"/>
        <v>24</v>
      </c>
      <c r="CP37" s="427"/>
      <c r="CQ37" s="426" t="str">
        <f>IF('各会計、関係団体の財政状況及び健全化判断比率'!BS10="","",'各会計、関係団体の財政状況及び健全化判断比率'!BS10)</f>
        <v>花美人の里</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15</v>
      </c>
      <c r="BX38" s="427"/>
      <c r="BY38" s="426" t="str">
        <f>IF('各会計、関係団体の財政状況及び健全化判断比率'!B72="","",'各会計、関係団体の財政状況及び健全化判断比率'!B72)</f>
        <v>岡山県後期高齢者医療広域連合　一般会計</v>
      </c>
      <c r="BZ38" s="426"/>
      <c r="CA38" s="426"/>
      <c r="CB38" s="426"/>
      <c r="CC38" s="426"/>
      <c r="CD38" s="426"/>
      <c r="CE38" s="426"/>
      <c r="CF38" s="426"/>
      <c r="CG38" s="426"/>
      <c r="CH38" s="426"/>
      <c r="CI38" s="426"/>
      <c r="CJ38" s="426"/>
      <c r="CK38" s="426"/>
      <c r="CL38" s="426"/>
      <c r="CM38" s="426"/>
      <c r="CN38" s="214"/>
      <c r="CO38" s="427">
        <f t="shared" si="3"/>
        <v>25</v>
      </c>
      <c r="CP38" s="427"/>
      <c r="CQ38" s="426" t="str">
        <f>IF('各会計、関係団体の財政状況及び健全化判断比率'!BS11="","",'各会計、関係団体の財政状況及び健全化判断比率'!BS11)</f>
        <v>上齋原振興公社</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16</v>
      </c>
      <c r="BX39" s="427"/>
      <c r="BY39" s="426" t="str">
        <f>IF('各会計、関係団体の財政状況及び健全化判断比率'!B73="","",'各会計、関係団体の財政状況及び健全化判断比率'!B73)</f>
        <v>岡山県後期高齢者医療広域連合特別会計</v>
      </c>
      <c r="BZ39" s="426"/>
      <c r="CA39" s="426"/>
      <c r="CB39" s="426"/>
      <c r="CC39" s="426"/>
      <c r="CD39" s="426"/>
      <c r="CE39" s="426"/>
      <c r="CF39" s="426"/>
      <c r="CG39" s="426"/>
      <c r="CH39" s="426"/>
      <c r="CI39" s="426"/>
      <c r="CJ39" s="426"/>
      <c r="CK39" s="426"/>
      <c r="CL39" s="426"/>
      <c r="CM39" s="426"/>
      <c r="CN39" s="214"/>
      <c r="CO39" s="427">
        <f t="shared" si="3"/>
        <v>26</v>
      </c>
      <c r="CP39" s="427"/>
      <c r="CQ39" s="426" t="str">
        <f>IF('各会計、関係団体の財政状況及び健全化判断比率'!BS12="","",'各会計、関係団体の財政状況及び健全化判断比率'!BS12)</f>
        <v>人形峠原子力産業</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17</v>
      </c>
      <c r="BX40" s="427"/>
      <c r="BY40" s="426" t="str">
        <f>IF('各会計、関係団体の財政状況及び健全化判断比率'!B74="","",'各会計、関係団体の財政状況及び健全化判断比率'!B74)</f>
        <v>岡山県市町村税整理組合</v>
      </c>
      <c r="BZ40" s="426"/>
      <c r="CA40" s="426"/>
      <c r="CB40" s="426"/>
      <c r="CC40" s="426"/>
      <c r="CD40" s="426"/>
      <c r="CE40" s="426"/>
      <c r="CF40" s="426"/>
      <c r="CG40" s="426"/>
      <c r="CH40" s="426"/>
      <c r="CI40" s="426"/>
      <c r="CJ40" s="426"/>
      <c r="CK40" s="426"/>
      <c r="CL40" s="426"/>
      <c r="CM40" s="426"/>
      <c r="CN40" s="214"/>
      <c r="CO40" s="427">
        <f t="shared" si="3"/>
        <v>27</v>
      </c>
      <c r="CP40" s="427"/>
      <c r="CQ40" s="426" t="str">
        <f>IF('各会計、関係団体の財政状況及び健全化判断比率'!BS13="","",'各会計、関係団体の財政状況及び健全化判断比率'!BS13)</f>
        <v>ファーム登美</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18</v>
      </c>
      <c r="BX41" s="427"/>
      <c r="BY41" s="426" t="str">
        <f>IF('各会計、関係団体の財政状況及び健全化判断比率'!B75="","",'各会計、関係団体の財政状況及び健全化判断比率'!B75)</f>
        <v>岡山県広域水道企業団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19</v>
      </c>
      <c r="BX42" s="427"/>
      <c r="BY42" s="426" t="str">
        <f>IF('各会計、関係団体の財政状況及び健全化判断比率'!B76="","",'各会計、関係団体の財政状況及び健全化判断比率'!B76)</f>
        <v>津山広域事務組合　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20</v>
      </c>
      <c r="BX43" s="427"/>
      <c r="BY43" s="426" t="str">
        <f>IF('各会計、関係団体の財政状況及び健全化判断比率'!B77="","",'各会計、関係団体の財政状況及び健全化判断比率'!B77)</f>
        <v>津山広域事務組合　ふるさと振興事業特別会計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UascoM0kFKg9Mvb8xVpT+eCC9+ESc80qWrZ3+Sqr0HzyY/U+n3HW0gBVerr9UBQSd1Lh/wnS2J3CIehhoTo99g==" saltValue="WPWI8ZE3HbVwmB4Q/gZUX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1"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50" t="s">
        <v>566</v>
      </c>
      <c r="D34" s="1250"/>
      <c r="E34" s="1251"/>
      <c r="F34" s="32">
        <v>23.48</v>
      </c>
      <c r="G34" s="33">
        <v>24.45</v>
      </c>
      <c r="H34" s="33">
        <v>25.47</v>
      </c>
      <c r="I34" s="33">
        <v>24.69</v>
      </c>
      <c r="J34" s="34">
        <v>23.72</v>
      </c>
      <c r="K34" s="22"/>
      <c r="L34" s="22"/>
      <c r="M34" s="22"/>
      <c r="N34" s="22"/>
      <c r="O34" s="22"/>
      <c r="P34" s="22"/>
    </row>
    <row r="35" spans="1:16" ht="39" customHeight="1" x14ac:dyDescent="0.15">
      <c r="A35" s="22"/>
      <c r="B35" s="35"/>
      <c r="C35" s="1244" t="s">
        <v>567</v>
      </c>
      <c r="D35" s="1245"/>
      <c r="E35" s="1246"/>
      <c r="F35" s="36">
        <v>9.6999999999999993</v>
      </c>
      <c r="G35" s="37">
        <v>10.39</v>
      </c>
      <c r="H35" s="37">
        <v>8.06</v>
      </c>
      <c r="I35" s="37">
        <v>5.56</v>
      </c>
      <c r="J35" s="38">
        <v>11.11</v>
      </c>
      <c r="K35" s="22"/>
      <c r="L35" s="22"/>
      <c r="M35" s="22"/>
      <c r="N35" s="22"/>
      <c r="O35" s="22"/>
      <c r="P35" s="22"/>
    </row>
    <row r="36" spans="1:16" ht="39" customHeight="1" x14ac:dyDescent="0.15">
      <c r="A36" s="22"/>
      <c r="B36" s="35"/>
      <c r="C36" s="1244" t="s">
        <v>568</v>
      </c>
      <c r="D36" s="1245"/>
      <c r="E36" s="1246"/>
      <c r="F36" s="36">
        <v>10.44</v>
      </c>
      <c r="G36" s="37">
        <v>10.55</v>
      </c>
      <c r="H36" s="37">
        <v>12.68</v>
      </c>
      <c r="I36" s="37">
        <v>11.59</v>
      </c>
      <c r="J36" s="38">
        <v>9.65</v>
      </c>
      <c r="K36" s="22"/>
      <c r="L36" s="22"/>
      <c r="M36" s="22"/>
      <c r="N36" s="22"/>
      <c r="O36" s="22"/>
      <c r="P36" s="22"/>
    </row>
    <row r="37" spans="1:16" ht="39" customHeight="1" x14ac:dyDescent="0.15">
      <c r="A37" s="22"/>
      <c r="B37" s="35"/>
      <c r="C37" s="1244" t="s">
        <v>569</v>
      </c>
      <c r="D37" s="1245"/>
      <c r="E37" s="1246"/>
      <c r="F37" s="36" t="s">
        <v>514</v>
      </c>
      <c r="G37" s="37" t="s">
        <v>514</v>
      </c>
      <c r="H37" s="37">
        <v>4.4800000000000004</v>
      </c>
      <c r="I37" s="37">
        <v>4.9000000000000004</v>
      </c>
      <c r="J37" s="38">
        <v>4.9800000000000004</v>
      </c>
      <c r="K37" s="22"/>
      <c r="L37" s="22"/>
      <c r="M37" s="22"/>
      <c r="N37" s="22"/>
      <c r="O37" s="22"/>
      <c r="P37" s="22"/>
    </row>
    <row r="38" spans="1:16" ht="39" customHeight="1" x14ac:dyDescent="0.15">
      <c r="A38" s="22"/>
      <c r="B38" s="35"/>
      <c r="C38" s="1244" t="s">
        <v>570</v>
      </c>
      <c r="D38" s="1245"/>
      <c r="E38" s="1246"/>
      <c r="F38" s="36">
        <v>0.7</v>
      </c>
      <c r="G38" s="37">
        <v>0.78</v>
      </c>
      <c r="H38" s="37">
        <v>1.37</v>
      </c>
      <c r="I38" s="37">
        <v>2.35</v>
      </c>
      <c r="J38" s="38">
        <v>2.72</v>
      </c>
      <c r="K38" s="22"/>
      <c r="L38" s="22"/>
      <c r="M38" s="22"/>
      <c r="N38" s="22"/>
      <c r="O38" s="22"/>
      <c r="P38" s="22"/>
    </row>
    <row r="39" spans="1:16" ht="39" customHeight="1" x14ac:dyDescent="0.15">
      <c r="A39" s="22"/>
      <c r="B39" s="35"/>
      <c r="C39" s="1244" t="s">
        <v>571</v>
      </c>
      <c r="D39" s="1245"/>
      <c r="E39" s="1246"/>
      <c r="F39" s="36">
        <v>1.05</v>
      </c>
      <c r="G39" s="37">
        <v>1.69</v>
      </c>
      <c r="H39" s="37">
        <v>1.21</v>
      </c>
      <c r="I39" s="37">
        <v>1.19</v>
      </c>
      <c r="J39" s="38">
        <v>1.73</v>
      </c>
      <c r="K39" s="22"/>
      <c r="L39" s="22"/>
      <c r="M39" s="22"/>
      <c r="N39" s="22"/>
      <c r="O39" s="22"/>
      <c r="P39" s="22"/>
    </row>
    <row r="40" spans="1:16" ht="39" customHeight="1" x14ac:dyDescent="0.15">
      <c r="A40" s="22"/>
      <c r="B40" s="35"/>
      <c r="C40" s="1244" t="s">
        <v>572</v>
      </c>
      <c r="D40" s="1245"/>
      <c r="E40" s="1246"/>
      <c r="F40" s="36">
        <v>0.03</v>
      </c>
      <c r="G40" s="37">
        <v>0.03</v>
      </c>
      <c r="H40" s="37">
        <v>0.04</v>
      </c>
      <c r="I40" s="37">
        <v>0.09</v>
      </c>
      <c r="J40" s="38">
        <v>0.11</v>
      </c>
      <c r="K40" s="22"/>
      <c r="L40" s="22"/>
      <c r="M40" s="22"/>
      <c r="N40" s="22"/>
      <c r="O40" s="22"/>
      <c r="P40" s="22"/>
    </row>
    <row r="41" spans="1:16" ht="39" customHeight="1" x14ac:dyDescent="0.15">
      <c r="A41" s="22"/>
      <c r="B41" s="35"/>
      <c r="C41" s="1244" t="s">
        <v>573</v>
      </c>
      <c r="D41" s="1245"/>
      <c r="E41" s="1246"/>
      <c r="F41" s="36">
        <v>7.0000000000000007E-2</v>
      </c>
      <c r="G41" s="37">
        <v>0.08</v>
      </c>
      <c r="H41" s="37">
        <v>0.08</v>
      </c>
      <c r="I41" s="37">
        <v>0.09</v>
      </c>
      <c r="J41" s="38">
        <v>0.08</v>
      </c>
      <c r="K41" s="22"/>
      <c r="L41" s="22"/>
      <c r="M41" s="22"/>
      <c r="N41" s="22"/>
      <c r="O41" s="22"/>
      <c r="P41" s="22"/>
    </row>
    <row r="42" spans="1:16" ht="39" customHeight="1" x14ac:dyDescent="0.15">
      <c r="A42" s="22"/>
      <c r="B42" s="39"/>
      <c r="C42" s="1244" t="s">
        <v>574</v>
      </c>
      <c r="D42" s="1245"/>
      <c r="E42" s="1246"/>
      <c r="F42" s="36" t="s">
        <v>514</v>
      </c>
      <c r="G42" s="37" t="s">
        <v>514</v>
      </c>
      <c r="H42" s="37" t="s">
        <v>514</v>
      </c>
      <c r="I42" s="37" t="s">
        <v>514</v>
      </c>
      <c r="J42" s="38" t="s">
        <v>514</v>
      </c>
      <c r="K42" s="22"/>
      <c r="L42" s="22"/>
      <c r="M42" s="22"/>
      <c r="N42" s="22"/>
      <c r="O42" s="22"/>
      <c r="P42" s="22"/>
    </row>
    <row r="43" spans="1:16" ht="39" customHeight="1" thickBot="1" x14ac:dyDescent="0.2">
      <c r="A43" s="22"/>
      <c r="B43" s="40"/>
      <c r="C43" s="1247" t="s">
        <v>575</v>
      </c>
      <c r="D43" s="1248"/>
      <c r="E43" s="1249"/>
      <c r="F43" s="41">
        <v>1.06</v>
      </c>
      <c r="G43" s="42">
        <v>5.3</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UPZ6M6zxVtAZOYRGbd/PTA4NSdFOqnJWoq1fsgFNY+izVC85K4lJjKWZ6TS/Qfq9WV0+auQ2V1Xk+mPaa8nWA==" saltValue="k/TDo08R7/i79WgnP7df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41" zoomScale="70" zoomScaleNormal="70" zoomScaleSheetLayoutView="55" workbookViewId="0">
      <selection activeCell="P61" sqref="P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1459</v>
      </c>
      <c r="L45" s="60">
        <v>1763</v>
      </c>
      <c r="M45" s="60">
        <v>1705</v>
      </c>
      <c r="N45" s="60">
        <v>1662</v>
      </c>
      <c r="O45" s="61">
        <v>1757</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514</v>
      </c>
      <c r="L46" s="64" t="s">
        <v>514</v>
      </c>
      <c r="M46" s="64" t="s">
        <v>514</v>
      </c>
      <c r="N46" s="64" t="s">
        <v>514</v>
      </c>
      <c r="O46" s="65" t="s">
        <v>514</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514</v>
      </c>
      <c r="L47" s="64" t="s">
        <v>514</v>
      </c>
      <c r="M47" s="64" t="s">
        <v>514</v>
      </c>
      <c r="N47" s="64" t="s">
        <v>514</v>
      </c>
      <c r="O47" s="65" t="s">
        <v>514</v>
      </c>
      <c r="P47" s="48"/>
      <c r="Q47" s="48"/>
      <c r="R47" s="48"/>
      <c r="S47" s="48"/>
      <c r="T47" s="48"/>
      <c r="U47" s="48"/>
    </row>
    <row r="48" spans="1:21" ht="30.75" customHeight="1" x14ac:dyDescent="0.15">
      <c r="A48" s="48"/>
      <c r="B48" s="1272"/>
      <c r="C48" s="1273"/>
      <c r="D48" s="62"/>
      <c r="E48" s="1254" t="s">
        <v>15</v>
      </c>
      <c r="F48" s="1254"/>
      <c r="G48" s="1254"/>
      <c r="H48" s="1254"/>
      <c r="I48" s="1254"/>
      <c r="J48" s="1255"/>
      <c r="K48" s="63">
        <v>568</v>
      </c>
      <c r="L48" s="64">
        <v>614</v>
      </c>
      <c r="M48" s="64">
        <v>595</v>
      </c>
      <c r="N48" s="64">
        <v>593</v>
      </c>
      <c r="O48" s="65">
        <v>578</v>
      </c>
      <c r="P48" s="48"/>
      <c r="Q48" s="48"/>
      <c r="R48" s="48"/>
      <c r="S48" s="48"/>
      <c r="T48" s="48"/>
      <c r="U48" s="48"/>
    </row>
    <row r="49" spans="1:21" ht="30.75" customHeight="1" x14ac:dyDescent="0.15">
      <c r="A49" s="48"/>
      <c r="B49" s="1272"/>
      <c r="C49" s="1273"/>
      <c r="D49" s="62"/>
      <c r="E49" s="1254" t="s">
        <v>16</v>
      </c>
      <c r="F49" s="1254"/>
      <c r="G49" s="1254"/>
      <c r="H49" s="1254"/>
      <c r="I49" s="1254"/>
      <c r="J49" s="1255"/>
      <c r="K49" s="63">
        <v>31</v>
      </c>
      <c r="L49" s="64">
        <v>36</v>
      </c>
      <c r="M49" s="64">
        <v>56</v>
      </c>
      <c r="N49" s="64">
        <v>88</v>
      </c>
      <c r="O49" s="65">
        <v>99</v>
      </c>
      <c r="P49" s="48"/>
      <c r="Q49" s="48"/>
      <c r="R49" s="48"/>
      <c r="S49" s="48"/>
      <c r="T49" s="48"/>
      <c r="U49" s="48"/>
    </row>
    <row r="50" spans="1:21" ht="30.75" customHeight="1" x14ac:dyDescent="0.15">
      <c r="A50" s="48"/>
      <c r="B50" s="1272"/>
      <c r="C50" s="1273"/>
      <c r="D50" s="62"/>
      <c r="E50" s="1254" t="s">
        <v>17</v>
      </c>
      <c r="F50" s="1254"/>
      <c r="G50" s="1254"/>
      <c r="H50" s="1254"/>
      <c r="I50" s="1254"/>
      <c r="J50" s="1255"/>
      <c r="K50" s="63">
        <v>1</v>
      </c>
      <c r="L50" s="64">
        <v>1</v>
      </c>
      <c r="M50" s="64">
        <v>1</v>
      </c>
      <c r="N50" s="64">
        <v>3</v>
      </c>
      <c r="O50" s="65">
        <v>4</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514</v>
      </c>
      <c r="L51" s="64" t="s">
        <v>514</v>
      </c>
      <c r="M51" s="64" t="s">
        <v>514</v>
      </c>
      <c r="N51" s="64" t="s">
        <v>514</v>
      </c>
      <c r="O51" s="65" t="s">
        <v>514</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1620</v>
      </c>
      <c r="L52" s="64">
        <v>1813</v>
      </c>
      <c r="M52" s="64">
        <v>1759</v>
      </c>
      <c r="N52" s="64">
        <v>1746</v>
      </c>
      <c r="O52" s="65">
        <v>1807</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439</v>
      </c>
      <c r="L53" s="69">
        <v>601</v>
      </c>
      <c r="M53" s="69">
        <v>598</v>
      </c>
      <c r="N53" s="69">
        <v>600</v>
      </c>
      <c r="O53" s="70">
        <v>631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ivE7BXb2X1vA8kuonkP523nKtU4z6ngFbP/HUQWntrH17839Vm5cY1s8uU+me/ZoJmGfRI1ra8+sGSk++OGAA==" saltValue="ua9wQHIMuTRnZ3RIl6Qzm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40" zoomScale="70" zoomScaleNormal="70" zoomScaleSheetLayoutView="100" workbookViewId="0">
      <selection activeCell="M41" sqref="M41:M4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90" t="s">
        <v>30</v>
      </c>
      <c r="C41" s="1291"/>
      <c r="D41" s="102"/>
      <c r="E41" s="1292" t="s">
        <v>31</v>
      </c>
      <c r="F41" s="1292"/>
      <c r="G41" s="1292"/>
      <c r="H41" s="1293"/>
      <c r="I41" s="103">
        <v>15532</v>
      </c>
      <c r="J41" s="104">
        <v>14795</v>
      </c>
      <c r="K41" s="104">
        <v>14195</v>
      </c>
      <c r="L41" s="104">
        <v>13484</v>
      </c>
      <c r="M41" s="105">
        <v>12620</v>
      </c>
    </row>
    <row r="42" spans="2:13" ht="27.75" customHeight="1" x14ac:dyDescent="0.15">
      <c r="B42" s="1280"/>
      <c r="C42" s="1281"/>
      <c r="D42" s="106"/>
      <c r="E42" s="1284" t="s">
        <v>32</v>
      </c>
      <c r="F42" s="1284"/>
      <c r="G42" s="1284"/>
      <c r="H42" s="1285"/>
      <c r="I42" s="107">
        <v>3141</v>
      </c>
      <c r="J42" s="108">
        <v>2792</v>
      </c>
      <c r="K42" s="108">
        <v>2672</v>
      </c>
      <c r="L42" s="108">
        <v>2719</v>
      </c>
      <c r="M42" s="109">
        <v>2364</v>
      </c>
    </row>
    <row r="43" spans="2:13" ht="27.75" customHeight="1" x14ac:dyDescent="0.15">
      <c r="B43" s="1280"/>
      <c r="C43" s="1281"/>
      <c r="D43" s="106"/>
      <c r="E43" s="1284" t="s">
        <v>33</v>
      </c>
      <c r="F43" s="1284"/>
      <c r="G43" s="1284"/>
      <c r="H43" s="1285"/>
      <c r="I43" s="107">
        <v>9080</v>
      </c>
      <c r="J43" s="108">
        <v>9132</v>
      </c>
      <c r="K43" s="108">
        <v>8422</v>
      </c>
      <c r="L43" s="108">
        <v>8301</v>
      </c>
      <c r="M43" s="109">
        <v>7165</v>
      </c>
    </row>
    <row r="44" spans="2:13" ht="27.75" customHeight="1" x14ac:dyDescent="0.15">
      <c r="B44" s="1280"/>
      <c r="C44" s="1281"/>
      <c r="D44" s="106"/>
      <c r="E44" s="1284" t="s">
        <v>34</v>
      </c>
      <c r="F44" s="1284"/>
      <c r="G44" s="1284"/>
      <c r="H44" s="1285"/>
      <c r="I44" s="107">
        <v>960</v>
      </c>
      <c r="J44" s="108">
        <v>1054</v>
      </c>
      <c r="K44" s="108">
        <v>1134</v>
      </c>
      <c r="L44" s="108">
        <v>1060</v>
      </c>
      <c r="M44" s="109">
        <v>977</v>
      </c>
    </row>
    <row r="45" spans="2:13" ht="27.75" customHeight="1" x14ac:dyDescent="0.15">
      <c r="B45" s="1280"/>
      <c r="C45" s="1281"/>
      <c r="D45" s="106"/>
      <c r="E45" s="1284" t="s">
        <v>35</v>
      </c>
      <c r="F45" s="1284"/>
      <c r="G45" s="1284"/>
      <c r="H45" s="1285"/>
      <c r="I45" s="107">
        <v>954</v>
      </c>
      <c r="J45" s="108">
        <v>968</v>
      </c>
      <c r="K45" s="108">
        <v>1199</v>
      </c>
      <c r="L45" s="108">
        <v>998</v>
      </c>
      <c r="M45" s="109">
        <v>968</v>
      </c>
    </row>
    <row r="46" spans="2:13" ht="27.75" customHeight="1" x14ac:dyDescent="0.15">
      <c r="B46" s="1280"/>
      <c r="C46" s="1281"/>
      <c r="D46" s="110"/>
      <c r="E46" s="1284" t="s">
        <v>36</v>
      </c>
      <c r="F46" s="1284"/>
      <c r="G46" s="1284"/>
      <c r="H46" s="1285"/>
      <c r="I46" s="107" t="s">
        <v>514</v>
      </c>
      <c r="J46" s="108" t="s">
        <v>514</v>
      </c>
      <c r="K46" s="108" t="s">
        <v>514</v>
      </c>
      <c r="L46" s="108" t="s">
        <v>514</v>
      </c>
      <c r="M46" s="109" t="s">
        <v>514</v>
      </c>
    </row>
    <row r="47" spans="2:13" ht="27.75" customHeight="1" x14ac:dyDescent="0.15">
      <c r="B47" s="1280"/>
      <c r="C47" s="1281"/>
      <c r="D47" s="111"/>
      <c r="E47" s="1294" t="s">
        <v>37</v>
      </c>
      <c r="F47" s="1295"/>
      <c r="G47" s="1295"/>
      <c r="H47" s="1296"/>
      <c r="I47" s="107" t="s">
        <v>514</v>
      </c>
      <c r="J47" s="108" t="s">
        <v>514</v>
      </c>
      <c r="K47" s="108" t="s">
        <v>514</v>
      </c>
      <c r="L47" s="108" t="s">
        <v>514</v>
      </c>
      <c r="M47" s="109" t="s">
        <v>514</v>
      </c>
    </row>
    <row r="48" spans="2:13" ht="27.75" customHeight="1" x14ac:dyDescent="0.15">
      <c r="B48" s="1280"/>
      <c r="C48" s="1281"/>
      <c r="D48" s="106"/>
      <c r="E48" s="1284" t="s">
        <v>38</v>
      </c>
      <c r="F48" s="1284"/>
      <c r="G48" s="1284"/>
      <c r="H48" s="1285"/>
      <c r="I48" s="107" t="s">
        <v>514</v>
      </c>
      <c r="J48" s="108" t="s">
        <v>514</v>
      </c>
      <c r="K48" s="108" t="s">
        <v>514</v>
      </c>
      <c r="L48" s="108" t="s">
        <v>514</v>
      </c>
      <c r="M48" s="109" t="s">
        <v>514</v>
      </c>
    </row>
    <row r="49" spans="2:13" ht="27.75" customHeight="1" x14ac:dyDescent="0.15">
      <c r="B49" s="1282"/>
      <c r="C49" s="1283"/>
      <c r="D49" s="106"/>
      <c r="E49" s="1284" t="s">
        <v>39</v>
      </c>
      <c r="F49" s="1284"/>
      <c r="G49" s="1284"/>
      <c r="H49" s="1285"/>
      <c r="I49" s="107" t="s">
        <v>514</v>
      </c>
      <c r="J49" s="108" t="s">
        <v>514</v>
      </c>
      <c r="K49" s="108" t="s">
        <v>514</v>
      </c>
      <c r="L49" s="108" t="s">
        <v>514</v>
      </c>
      <c r="M49" s="109" t="s">
        <v>514</v>
      </c>
    </row>
    <row r="50" spans="2:13" ht="27.75" customHeight="1" x14ac:dyDescent="0.15">
      <c r="B50" s="1278" t="s">
        <v>40</v>
      </c>
      <c r="C50" s="1279"/>
      <c r="D50" s="112"/>
      <c r="E50" s="1284" t="s">
        <v>41</v>
      </c>
      <c r="F50" s="1284"/>
      <c r="G50" s="1284"/>
      <c r="H50" s="1285"/>
      <c r="I50" s="107">
        <v>8803</v>
      </c>
      <c r="J50" s="108">
        <v>8523</v>
      </c>
      <c r="K50" s="108">
        <v>8716</v>
      </c>
      <c r="L50" s="108">
        <v>8533</v>
      </c>
      <c r="M50" s="109">
        <v>7570</v>
      </c>
    </row>
    <row r="51" spans="2:13" ht="27.75" customHeight="1" x14ac:dyDescent="0.15">
      <c r="B51" s="1280"/>
      <c r="C51" s="1281"/>
      <c r="D51" s="106"/>
      <c r="E51" s="1284" t="s">
        <v>42</v>
      </c>
      <c r="F51" s="1284"/>
      <c r="G51" s="1284"/>
      <c r="H51" s="1285"/>
      <c r="I51" s="107">
        <v>572</v>
      </c>
      <c r="J51" s="108">
        <v>476</v>
      </c>
      <c r="K51" s="108">
        <v>400</v>
      </c>
      <c r="L51" s="108">
        <v>344</v>
      </c>
      <c r="M51" s="109">
        <v>294</v>
      </c>
    </row>
    <row r="52" spans="2:13" ht="27.75" customHeight="1" x14ac:dyDescent="0.15">
      <c r="B52" s="1282"/>
      <c r="C52" s="1283"/>
      <c r="D52" s="106"/>
      <c r="E52" s="1284" t="s">
        <v>43</v>
      </c>
      <c r="F52" s="1284"/>
      <c r="G52" s="1284"/>
      <c r="H52" s="1285"/>
      <c r="I52" s="107">
        <v>16673</v>
      </c>
      <c r="J52" s="108">
        <v>15852</v>
      </c>
      <c r="K52" s="108">
        <v>14568</v>
      </c>
      <c r="L52" s="108">
        <v>13487</v>
      </c>
      <c r="M52" s="109">
        <v>13065</v>
      </c>
    </row>
    <row r="53" spans="2:13" ht="27.75" customHeight="1" thickBot="1" x14ac:dyDescent="0.2">
      <c r="B53" s="1286" t="s">
        <v>44</v>
      </c>
      <c r="C53" s="1287"/>
      <c r="D53" s="113"/>
      <c r="E53" s="1288" t="s">
        <v>45</v>
      </c>
      <c r="F53" s="1288"/>
      <c r="G53" s="1288"/>
      <c r="H53" s="1289"/>
      <c r="I53" s="114">
        <v>3619</v>
      </c>
      <c r="J53" s="115">
        <v>3891</v>
      </c>
      <c r="K53" s="115">
        <v>3938</v>
      </c>
      <c r="L53" s="115">
        <v>4197</v>
      </c>
      <c r="M53" s="116">
        <v>3165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jJDGv6PbTrjSdY99HfLU8V1/ANBVvxBvaM+PkUS6SSwXSkp1P7WD8tZKvu1GFInCWcYgD5cVtapnYQDU2tjJg==" saltValue="pp9xoKzfexi3T3PAg1AT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G19" zoomScale="70" zoomScaleNormal="70"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5" t="s">
        <v>48</v>
      </c>
      <c r="D55" s="1305"/>
      <c r="E55" s="1306"/>
      <c r="F55" s="128">
        <v>5113</v>
      </c>
      <c r="G55" s="128">
        <v>5148</v>
      </c>
      <c r="H55" s="129">
        <v>3963</v>
      </c>
    </row>
    <row r="56" spans="2:8" ht="52.5" customHeight="1" x14ac:dyDescent="0.15">
      <c r="B56" s="130"/>
      <c r="C56" s="1307" t="s">
        <v>49</v>
      </c>
      <c r="D56" s="1307"/>
      <c r="E56" s="1308"/>
      <c r="F56" s="131">
        <v>1374</v>
      </c>
      <c r="G56" s="131">
        <v>1188</v>
      </c>
      <c r="H56" s="132">
        <v>1189</v>
      </c>
    </row>
    <row r="57" spans="2:8" ht="53.25" customHeight="1" x14ac:dyDescent="0.15">
      <c r="B57" s="130"/>
      <c r="C57" s="1309" t="s">
        <v>50</v>
      </c>
      <c r="D57" s="1309"/>
      <c r="E57" s="1310"/>
      <c r="F57" s="133">
        <v>3669</v>
      </c>
      <c r="G57" s="133">
        <v>3537</v>
      </c>
      <c r="H57" s="134">
        <v>3664</v>
      </c>
    </row>
    <row r="58" spans="2:8" ht="45.75" customHeight="1" x14ac:dyDescent="0.15">
      <c r="B58" s="135"/>
      <c r="C58" s="1297" t="s">
        <v>602</v>
      </c>
      <c r="D58" s="1298"/>
      <c r="E58" s="1299"/>
      <c r="F58" s="136">
        <v>1581</v>
      </c>
      <c r="G58" s="136">
        <v>1481</v>
      </c>
      <c r="H58" s="137">
        <v>1388</v>
      </c>
    </row>
    <row r="59" spans="2:8" ht="45.75" customHeight="1" x14ac:dyDescent="0.15">
      <c r="B59" s="135"/>
      <c r="C59" s="1297" t="s">
        <v>603</v>
      </c>
      <c r="D59" s="1298"/>
      <c r="E59" s="1299"/>
      <c r="F59" s="136">
        <v>1011</v>
      </c>
      <c r="G59" s="136">
        <v>984</v>
      </c>
      <c r="H59" s="137">
        <v>995</v>
      </c>
    </row>
    <row r="60" spans="2:8" ht="45.75" customHeight="1" x14ac:dyDescent="0.15">
      <c r="B60" s="135"/>
      <c r="C60" s="1297" t="s">
        <v>604</v>
      </c>
      <c r="D60" s="1298"/>
      <c r="E60" s="1299"/>
      <c r="F60" s="136">
        <v>687</v>
      </c>
      <c r="G60" s="136">
        <v>667</v>
      </c>
      <c r="H60" s="137">
        <v>640</v>
      </c>
    </row>
    <row r="61" spans="2:8" ht="45.75" customHeight="1" x14ac:dyDescent="0.15">
      <c r="B61" s="135"/>
      <c r="C61" s="1297" t="s">
        <v>605</v>
      </c>
      <c r="D61" s="1298"/>
      <c r="E61" s="1299"/>
      <c r="F61" s="136">
        <v>125</v>
      </c>
      <c r="G61" s="136">
        <v>125</v>
      </c>
      <c r="H61" s="137">
        <v>125</v>
      </c>
    </row>
    <row r="62" spans="2:8" ht="45.75" customHeight="1" thickBot="1" x14ac:dyDescent="0.2">
      <c r="B62" s="138"/>
      <c r="C62" s="1300" t="s">
        <v>606</v>
      </c>
      <c r="D62" s="1301"/>
      <c r="E62" s="1302"/>
      <c r="F62" s="139">
        <v>13</v>
      </c>
      <c r="G62" s="139">
        <v>1</v>
      </c>
      <c r="H62" s="140">
        <v>102</v>
      </c>
    </row>
    <row r="63" spans="2:8" ht="52.5" customHeight="1" thickBot="1" x14ac:dyDescent="0.2">
      <c r="B63" s="141"/>
      <c r="C63" s="1303" t="s">
        <v>51</v>
      </c>
      <c r="D63" s="1303"/>
      <c r="E63" s="1304"/>
      <c r="F63" s="142">
        <v>10156</v>
      </c>
      <c r="G63" s="142">
        <v>9873</v>
      </c>
      <c r="H63" s="143">
        <v>8816</v>
      </c>
    </row>
    <row r="64" spans="2:8" ht="15" customHeight="1" x14ac:dyDescent="0.15"/>
  </sheetData>
  <sheetProtection algorithmName="SHA-512" hashValue="0/M9dRKX0fuwPzm1I1kCn/W4MqM7Qkm0Mo/Bhcyu7fEYjMSNaiI0N1NGXqqoLsGFZG7pxVqImk6/YGaFnz3K4g==" saltValue="OtuAdMltgWYXGiCTkYi+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election activeCell="CQ41" sqref="CQ41"/>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3"/>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7"/>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7"/>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7"/>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7"/>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613</v>
      </c>
    </row>
    <row r="50" spans="1:109" x14ac:dyDescent="0.15">
      <c r="B50" s="397"/>
      <c r="G50" s="1322"/>
      <c r="H50" s="1322"/>
      <c r="I50" s="1322"/>
      <c r="J50" s="1322"/>
      <c r="K50" s="407"/>
      <c r="L50" s="407"/>
      <c r="M50" s="408"/>
      <c r="N50" s="408"/>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26" t="s">
        <v>556</v>
      </c>
      <c r="BQ50" s="1326"/>
      <c r="BR50" s="1326"/>
      <c r="BS50" s="1326"/>
      <c r="BT50" s="1326"/>
      <c r="BU50" s="1326"/>
      <c r="BV50" s="1326"/>
      <c r="BW50" s="1326"/>
      <c r="BX50" s="1326" t="s">
        <v>557</v>
      </c>
      <c r="BY50" s="1326"/>
      <c r="BZ50" s="1326"/>
      <c r="CA50" s="1326"/>
      <c r="CB50" s="1326"/>
      <c r="CC50" s="1326"/>
      <c r="CD50" s="1326"/>
      <c r="CE50" s="1326"/>
      <c r="CF50" s="1326" t="s">
        <v>558</v>
      </c>
      <c r="CG50" s="1326"/>
      <c r="CH50" s="1326"/>
      <c r="CI50" s="1326"/>
      <c r="CJ50" s="1326"/>
      <c r="CK50" s="1326"/>
      <c r="CL50" s="1326"/>
      <c r="CM50" s="1326"/>
      <c r="CN50" s="1326" t="s">
        <v>559</v>
      </c>
      <c r="CO50" s="1326"/>
      <c r="CP50" s="1326"/>
      <c r="CQ50" s="1326"/>
      <c r="CR50" s="1326"/>
      <c r="CS50" s="1326"/>
      <c r="CT50" s="1326"/>
      <c r="CU50" s="1326"/>
      <c r="CV50" s="1326" t="s">
        <v>560</v>
      </c>
      <c r="CW50" s="1326"/>
      <c r="CX50" s="1326"/>
      <c r="CY50" s="1326"/>
      <c r="CZ50" s="1326"/>
      <c r="DA50" s="1326"/>
      <c r="DB50" s="1326"/>
      <c r="DC50" s="1326"/>
    </row>
    <row r="51" spans="1:109" ht="13.5" customHeight="1" x14ac:dyDescent="0.15">
      <c r="B51" s="397"/>
      <c r="G51" s="1327"/>
      <c r="H51" s="1327"/>
      <c r="I51" s="1330"/>
      <c r="J51" s="1330"/>
      <c r="K51" s="1328"/>
      <c r="L51" s="1328"/>
      <c r="M51" s="1328"/>
      <c r="N51" s="1328"/>
      <c r="AM51" s="406"/>
      <c r="AN51" s="1329" t="s">
        <v>614</v>
      </c>
      <c r="AO51" s="1329"/>
      <c r="AP51" s="1329"/>
      <c r="AQ51" s="1329"/>
      <c r="AR51" s="1329"/>
      <c r="AS51" s="1329"/>
      <c r="AT51" s="1329"/>
      <c r="AU51" s="1329"/>
      <c r="AV51" s="1329"/>
      <c r="AW51" s="1329"/>
      <c r="AX51" s="1329"/>
      <c r="AY51" s="1329"/>
      <c r="AZ51" s="1329"/>
      <c r="BA51" s="1329"/>
      <c r="BB51" s="1329" t="s">
        <v>615</v>
      </c>
      <c r="BC51" s="1329"/>
      <c r="BD51" s="1329"/>
      <c r="BE51" s="1329"/>
      <c r="BF51" s="1329"/>
      <c r="BG51" s="1329"/>
      <c r="BH51" s="1329"/>
      <c r="BI51" s="1329"/>
      <c r="BJ51" s="1329"/>
      <c r="BK51" s="1329"/>
      <c r="BL51" s="1329"/>
      <c r="BM51" s="1329"/>
      <c r="BN51" s="1329"/>
      <c r="BO51" s="1329"/>
      <c r="BP51" s="1311"/>
      <c r="BQ51" s="1312"/>
      <c r="BR51" s="1312"/>
      <c r="BS51" s="1312"/>
      <c r="BT51" s="1312"/>
      <c r="BU51" s="1312"/>
      <c r="BV51" s="1312"/>
      <c r="BW51" s="1312"/>
      <c r="BX51" s="1311"/>
      <c r="BY51" s="1312"/>
      <c r="BZ51" s="1312"/>
      <c r="CA51" s="1312"/>
      <c r="CB51" s="1312"/>
      <c r="CC51" s="1312"/>
      <c r="CD51" s="1312"/>
      <c r="CE51" s="1312"/>
      <c r="CF51" s="1311"/>
      <c r="CG51" s="1312"/>
      <c r="CH51" s="1312"/>
      <c r="CI51" s="1312"/>
      <c r="CJ51" s="1312"/>
      <c r="CK51" s="1312"/>
      <c r="CL51" s="1312"/>
      <c r="CM51" s="1312"/>
      <c r="CN51" s="1311"/>
      <c r="CO51" s="1312"/>
      <c r="CP51" s="1312"/>
      <c r="CQ51" s="1312"/>
      <c r="CR51" s="1312"/>
      <c r="CS51" s="1312"/>
      <c r="CT51" s="1312"/>
      <c r="CU51" s="1312"/>
      <c r="CV51" s="1311"/>
      <c r="CW51" s="1312"/>
      <c r="CX51" s="1312"/>
      <c r="CY51" s="1312"/>
      <c r="CZ51" s="1312"/>
      <c r="DA51" s="1312"/>
      <c r="DB51" s="1312"/>
      <c r="DC51" s="1312"/>
    </row>
    <row r="52" spans="1:109" x14ac:dyDescent="0.15">
      <c r="B52" s="397"/>
      <c r="G52" s="1327"/>
      <c r="H52" s="1327"/>
      <c r="I52" s="1330"/>
      <c r="J52" s="1330"/>
      <c r="K52" s="1328"/>
      <c r="L52" s="1328"/>
      <c r="M52" s="1328"/>
      <c r="N52" s="1328"/>
      <c r="AM52" s="406"/>
      <c r="AN52" s="1329"/>
      <c r="AO52" s="1329"/>
      <c r="AP52" s="1329"/>
      <c r="AQ52" s="1329"/>
      <c r="AR52" s="1329"/>
      <c r="AS52" s="1329"/>
      <c r="AT52" s="1329"/>
      <c r="AU52" s="1329"/>
      <c r="AV52" s="1329"/>
      <c r="AW52" s="1329"/>
      <c r="AX52" s="1329"/>
      <c r="AY52" s="1329"/>
      <c r="AZ52" s="1329"/>
      <c r="BA52" s="1329"/>
      <c r="BB52" s="1329"/>
      <c r="BC52" s="1329"/>
      <c r="BD52" s="1329"/>
      <c r="BE52" s="1329"/>
      <c r="BF52" s="1329"/>
      <c r="BG52" s="1329"/>
      <c r="BH52" s="1329"/>
      <c r="BI52" s="1329"/>
      <c r="BJ52" s="1329"/>
      <c r="BK52" s="1329"/>
      <c r="BL52" s="1329"/>
      <c r="BM52" s="1329"/>
      <c r="BN52" s="1329"/>
      <c r="BO52" s="1329"/>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405"/>
      <c r="B53" s="397"/>
      <c r="G53" s="1327"/>
      <c r="H53" s="1327"/>
      <c r="I53" s="1322"/>
      <c r="J53" s="1322"/>
      <c r="K53" s="1328"/>
      <c r="L53" s="1328"/>
      <c r="M53" s="1328"/>
      <c r="N53" s="1328"/>
      <c r="AM53" s="406"/>
      <c r="AN53" s="1329"/>
      <c r="AO53" s="1329"/>
      <c r="AP53" s="1329"/>
      <c r="AQ53" s="1329"/>
      <c r="AR53" s="1329"/>
      <c r="AS53" s="1329"/>
      <c r="AT53" s="1329"/>
      <c r="AU53" s="1329"/>
      <c r="AV53" s="1329"/>
      <c r="AW53" s="1329"/>
      <c r="AX53" s="1329"/>
      <c r="AY53" s="1329"/>
      <c r="AZ53" s="1329"/>
      <c r="BA53" s="1329"/>
      <c r="BB53" s="1329" t="s">
        <v>616</v>
      </c>
      <c r="BC53" s="1329"/>
      <c r="BD53" s="1329"/>
      <c r="BE53" s="1329"/>
      <c r="BF53" s="1329"/>
      <c r="BG53" s="1329"/>
      <c r="BH53" s="1329"/>
      <c r="BI53" s="1329"/>
      <c r="BJ53" s="1329"/>
      <c r="BK53" s="1329"/>
      <c r="BL53" s="1329"/>
      <c r="BM53" s="1329"/>
      <c r="BN53" s="1329"/>
      <c r="BO53" s="1329"/>
      <c r="BP53" s="1311"/>
      <c r="BQ53" s="1312"/>
      <c r="BR53" s="1312"/>
      <c r="BS53" s="1312"/>
      <c r="BT53" s="1312"/>
      <c r="BU53" s="1312"/>
      <c r="BV53" s="1312"/>
      <c r="BW53" s="1312"/>
      <c r="BX53" s="1311"/>
      <c r="BY53" s="1312"/>
      <c r="BZ53" s="1312"/>
      <c r="CA53" s="1312"/>
      <c r="CB53" s="1312"/>
      <c r="CC53" s="1312"/>
      <c r="CD53" s="1312"/>
      <c r="CE53" s="1312"/>
      <c r="CF53" s="1311"/>
      <c r="CG53" s="1312"/>
      <c r="CH53" s="1312"/>
      <c r="CI53" s="1312"/>
      <c r="CJ53" s="1312"/>
      <c r="CK53" s="1312"/>
      <c r="CL53" s="1312"/>
      <c r="CM53" s="1312"/>
      <c r="CN53" s="1311"/>
      <c r="CO53" s="1312"/>
      <c r="CP53" s="1312"/>
      <c r="CQ53" s="1312"/>
      <c r="CR53" s="1312"/>
      <c r="CS53" s="1312"/>
      <c r="CT53" s="1312"/>
      <c r="CU53" s="1312"/>
      <c r="CV53" s="1311"/>
      <c r="CW53" s="1312"/>
      <c r="CX53" s="1312"/>
      <c r="CY53" s="1312"/>
      <c r="CZ53" s="1312"/>
      <c r="DA53" s="1312"/>
      <c r="DB53" s="1312"/>
      <c r="DC53" s="1312"/>
    </row>
    <row r="54" spans="1:109" x14ac:dyDescent="0.15">
      <c r="A54" s="405"/>
      <c r="B54" s="397"/>
      <c r="G54" s="1327"/>
      <c r="H54" s="1327"/>
      <c r="I54" s="1322"/>
      <c r="J54" s="1322"/>
      <c r="K54" s="1328"/>
      <c r="L54" s="1328"/>
      <c r="M54" s="1328"/>
      <c r="N54" s="1328"/>
      <c r="AM54" s="406"/>
      <c r="AN54" s="1329"/>
      <c r="AO54" s="1329"/>
      <c r="AP54" s="1329"/>
      <c r="AQ54" s="1329"/>
      <c r="AR54" s="1329"/>
      <c r="AS54" s="1329"/>
      <c r="AT54" s="1329"/>
      <c r="AU54" s="1329"/>
      <c r="AV54" s="1329"/>
      <c r="AW54" s="1329"/>
      <c r="AX54" s="1329"/>
      <c r="AY54" s="1329"/>
      <c r="AZ54" s="1329"/>
      <c r="BA54" s="1329"/>
      <c r="BB54" s="1329"/>
      <c r="BC54" s="1329"/>
      <c r="BD54" s="1329"/>
      <c r="BE54" s="1329"/>
      <c r="BF54" s="1329"/>
      <c r="BG54" s="1329"/>
      <c r="BH54" s="1329"/>
      <c r="BI54" s="1329"/>
      <c r="BJ54" s="1329"/>
      <c r="BK54" s="1329"/>
      <c r="BL54" s="1329"/>
      <c r="BM54" s="1329"/>
      <c r="BN54" s="1329"/>
      <c r="BO54" s="1329"/>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405"/>
      <c r="B55" s="397"/>
      <c r="G55" s="1322"/>
      <c r="H55" s="1322"/>
      <c r="I55" s="1322"/>
      <c r="J55" s="1322"/>
      <c r="K55" s="1328"/>
      <c r="L55" s="1328"/>
      <c r="M55" s="1328"/>
      <c r="N55" s="1328"/>
      <c r="AN55" s="1326" t="s">
        <v>617</v>
      </c>
      <c r="AO55" s="1326"/>
      <c r="AP55" s="1326"/>
      <c r="AQ55" s="1326"/>
      <c r="AR55" s="1326"/>
      <c r="AS55" s="1326"/>
      <c r="AT55" s="1326"/>
      <c r="AU55" s="1326"/>
      <c r="AV55" s="1326"/>
      <c r="AW55" s="1326"/>
      <c r="AX55" s="1326"/>
      <c r="AY55" s="1326"/>
      <c r="AZ55" s="1326"/>
      <c r="BA55" s="1326"/>
      <c r="BB55" s="1329" t="s">
        <v>615</v>
      </c>
      <c r="BC55" s="1329"/>
      <c r="BD55" s="1329"/>
      <c r="BE55" s="1329"/>
      <c r="BF55" s="1329"/>
      <c r="BG55" s="1329"/>
      <c r="BH55" s="1329"/>
      <c r="BI55" s="1329"/>
      <c r="BJ55" s="1329"/>
      <c r="BK55" s="1329"/>
      <c r="BL55" s="1329"/>
      <c r="BM55" s="1329"/>
      <c r="BN55" s="1329"/>
      <c r="BO55" s="1329"/>
      <c r="BP55" s="1311"/>
      <c r="BQ55" s="1312"/>
      <c r="BR55" s="1312"/>
      <c r="BS55" s="1312"/>
      <c r="BT55" s="1312"/>
      <c r="BU55" s="1312"/>
      <c r="BV55" s="1312"/>
      <c r="BW55" s="1312"/>
      <c r="BX55" s="1311"/>
      <c r="BY55" s="1312"/>
      <c r="BZ55" s="1312"/>
      <c r="CA55" s="1312"/>
      <c r="CB55" s="1312"/>
      <c r="CC55" s="1312"/>
      <c r="CD55" s="1312"/>
      <c r="CE55" s="1312"/>
      <c r="CF55" s="1311"/>
      <c r="CG55" s="1312"/>
      <c r="CH55" s="1312"/>
      <c r="CI55" s="1312"/>
      <c r="CJ55" s="1312"/>
      <c r="CK55" s="1312"/>
      <c r="CL55" s="1312"/>
      <c r="CM55" s="1312"/>
      <c r="CN55" s="1311"/>
      <c r="CO55" s="1312"/>
      <c r="CP55" s="1312"/>
      <c r="CQ55" s="1312"/>
      <c r="CR55" s="1312"/>
      <c r="CS55" s="1312"/>
      <c r="CT55" s="1312"/>
      <c r="CU55" s="1312"/>
      <c r="CV55" s="1311"/>
      <c r="CW55" s="1312"/>
      <c r="CX55" s="1312"/>
      <c r="CY55" s="1312"/>
      <c r="CZ55" s="1312"/>
      <c r="DA55" s="1312"/>
      <c r="DB55" s="1312"/>
      <c r="DC55" s="1312"/>
    </row>
    <row r="56" spans="1:109" x14ac:dyDescent="0.15">
      <c r="A56" s="405"/>
      <c r="B56" s="397"/>
      <c r="G56" s="1322"/>
      <c r="H56" s="1322"/>
      <c r="I56" s="1322"/>
      <c r="J56" s="1322"/>
      <c r="K56" s="1328"/>
      <c r="L56" s="1328"/>
      <c r="M56" s="1328"/>
      <c r="N56" s="1328"/>
      <c r="AN56" s="1326"/>
      <c r="AO56" s="1326"/>
      <c r="AP56" s="1326"/>
      <c r="AQ56" s="1326"/>
      <c r="AR56" s="1326"/>
      <c r="AS56" s="1326"/>
      <c r="AT56" s="1326"/>
      <c r="AU56" s="1326"/>
      <c r="AV56" s="1326"/>
      <c r="AW56" s="1326"/>
      <c r="AX56" s="1326"/>
      <c r="AY56" s="1326"/>
      <c r="AZ56" s="1326"/>
      <c r="BA56" s="1326"/>
      <c r="BB56" s="1329"/>
      <c r="BC56" s="1329"/>
      <c r="BD56" s="1329"/>
      <c r="BE56" s="1329"/>
      <c r="BF56" s="1329"/>
      <c r="BG56" s="1329"/>
      <c r="BH56" s="1329"/>
      <c r="BI56" s="1329"/>
      <c r="BJ56" s="1329"/>
      <c r="BK56" s="1329"/>
      <c r="BL56" s="1329"/>
      <c r="BM56" s="1329"/>
      <c r="BN56" s="1329"/>
      <c r="BO56" s="1329"/>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5" customFormat="1" x14ac:dyDescent="0.15">
      <c r="B57" s="409"/>
      <c r="G57" s="1322"/>
      <c r="H57" s="1322"/>
      <c r="I57" s="1331"/>
      <c r="J57" s="1331"/>
      <c r="K57" s="1328"/>
      <c r="L57" s="1328"/>
      <c r="M57" s="1328"/>
      <c r="N57" s="1328"/>
      <c r="AM57" s="390"/>
      <c r="AN57" s="1326"/>
      <c r="AO57" s="1326"/>
      <c r="AP57" s="1326"/>
      <c r="AQ57" s="1326"/>
      <c r="AR57" s="1326"/>
      <c r="AS57" s="1326"/>
      <c r="AT57" s="1326"/>
      <c r="AU57" s="1326"/>
      <c r="AV57" s="1326"/>
      <c r="AW57" s="1326"/>
      <c r="AX57" s="1326"/>
      <c r="AY57" s="1326"/>
      <c r="AZ57" s="1326"/>
      <c r="BA57" s="1326"/>
      <c r="BB57" s="1329" t="s">
        <v>616</v>
      </c>
      <c r="BC57" s="1329"/>
      <c r="BD57" s="1329"/>
      <c r="BE57" s="1329"/>
      <c r="BF57" s="1329"/>
      <c r="BG57" s="1329"/>
      <c r="BH57" s="1329"/>
      <c r="BI57" s="1329"/>
      <c r="BJ57" s="1329"/>
      <c r="BK57" s="1329"/>
      <c r="BL57" s="1329"/>
      <c r="BM57" s="1329"/>
      <c r="BN57" s="1329"/>
      <c r="BO57" s="1329"/>
      <c r="BP57" s="1311"/>
      <c r="BQ57" s="1312"/>
      <c r="BR57" s="1312"/>
      <c r="BS57" s="1312"/>
      <c r="BT57" s="1312"/>
      <c r="BU57" s="1312"/>
      <c r="BV57" s="1312"/>
      <c r="BW57" s="1312"/>
      <c r="BX57" s="1311"/>
      <c r="BY57" s="1312"/>
      <c r="BZ57" s="1312"/>
      <c r="CA57" s="1312"/>
      <c r="CB57" s="1312"/>
      <c r="CC57" s="1312"/>
      <c r="CD57" s="1312"/>
      <c r="CE57" s="1312"/>
      <c r="CF57" s="1311"/>
      <c r="CG57" s="1312"/>
      <c r="CH57" s="1312"/>
      <c r="CI57" s="1312"/>
      <c r="CJ57" s="1312"/>
      <c r="CK57" s="1312"/>
      <c r="CL57" s="1312"/>
      <c r="CM57" s="1312"/>
      <c r="CN57" s="1311"/>
      <c r="CO57" s="1312"/>
      <c r="CP57" s="1312"/>
      <c r="CQ57" s="1312"/>
      <c r="CR57" s="1312"/>
      <c r="CS57" s="1312"/>
      <c r="CT57" s="1312"/>
      <c r="CU57" s="1312"/>
      <c r="CV57" s="1311"/>
      <c r="CW57" s="1312"/>
      <c r="CX57" s="1312"/>
      <c r="CY57" s="1312"/>
      <c r="CZ57" s="1312"/>
      <c r="DA57" s="1312"/>
      <c r="DB57" s="1312"/>
      <c r="DC57" s="1312"/>
      <c r="DD57" s="410"/>
      <c r="DE57" s="409"/>
    </row>
    <row r="58" spans="1:109" s="405" customFormat="1" x14ac:dyDescent="0.15">
      <c r="A58" s="390"/>
      <c r="B58" s="409"/>
      <c r="G58" s="1322"/>
      <c r="H58" s="1322"/>
      <c r="I58" s="1331"/>
      <c r="J58" s="1331"/>
      <c r="K58" s="1328"/>
      <c r="L58" s="1328"/>
      <c r="M58" s="1328"/>
      <c r="N58" s="1328"/>
      <c r="AM58" s="390"/>
      <c r="AN58" s="1326"/>
      <c r="AO58" s="1326"/>
      <c r="AP58" s="1326"/>
      <c r="AQ58" s="1326"/>
      <c r="AR58" s="1326"/>
      <c r="AS58" s="1326"/>
      <c r="AT58" s="1326"/>
      <c r="AU58" s="1326"/>
      <c r="AV58" s="1326"/>
      <c r="AW58" s="1326"/>
      <c r="AX58" s="1326"/>
      <c r="AY58" s="1326"/>
      <c r="AZ58" s="1326"/>
      <c r="BA58" s="1326"/>
      <c r="BB58" s="1329"/>
      <c r="BC58" s="1329"/>
      <c r="BD58" s="1329"/>
      <c r="BE58" s="1329"/>
      <c r="BF58" s="1329"/>
      <c r="BG58" s="1329"/>
      <c r="BH58" s="1329"/>
      <c r="BI58" s="1329"/>
      <c r="BJ58" s="1329"/>
      <c r="BK58" s="1329"/>
      <c r="BL58" s="1329"/>
      <c r="BM58" s="1329"/>
      <c r="BN58" s="1329"/>
      <c r="BO58" s="1329"/>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618</v>
      </c>
    </row>
    <row r="64" spans="1:109" x14ac:dyDescent="0.15">
      <c r="B64" s="397"/>
      <c r="G64" s="404"/>
      <c r="I64" s="417"/>
      <c r="J64" s="417"/>
      <c r="K64" s="417"/>
      <c r="L64" s="417"/>
      <c r="M64" s="417"/>
      <c r="N64" s="418"/>
      <c r="AM64" s="404"/>
      <c r="AN64" s="404" t="s">
        <v>612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3" t="s">
        <v>620</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7"/>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7"/>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7"/>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7"/>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613</v>
      </c>
    </row>
    <row r="72" spans="2:107" x14ac:dyDescent="0.15">
      <c r="B72" s="397"/>
      <c r="G72" s="1322"/>
      <c r="H72" s="1322"/>
      <c r="I72" s="1322"/>
      <c r="J72" s="1322"/>
      <c r="K72" s="407"/>
      <c r="L72" s="407"/>
      <c r="M72" s="408"/>
      <c r="N72" s="408"/>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26" t="s">
        <v>556</v>
      </c>
      <c r="BQ72" s="1326"/>
      <c r="BR72" s="1326"/>
      <c r="BS72" s="1326"/>
      <c r="BT72" s="1326"/>
      <c r="BU72" s="1326"/>
      <c r="BV72" s="1326"/>
      <c r="BW72" s="1326"/>
      <c r="BX72" s="1326" t="s">
        <v>557</v>
      </c>
      <c r="BY72" s="1326"/>
      <c r="BZ72" s="1326"/>
      <c r="CA72" s="1326"/>
      <c r="CB72" s="1326"/>
      <c r="CC72" s="1326"/>
      <c r="CD72" s="1326"/>
      <c r="CE72" s="1326"/>
      <c r="CF72" s="1326" t="s">
        <v>558</v>
      </c>
      <c r="CG72" s="1326"/>
      <c r="CH72" s="1326"/>
      <c r="CI72" s="1326"/>
      <c r="CJ72" s="1326"/>
      <c r="CK72" s="1326"/>
      <c r="CL72" s="1326"/>
      <c r="CM72" s="1326"/>
      <c r="CN72" s="1326" t="s">
        <v>559</v>
      </c>
      <c r="CO72" s="1326"/>
      <c r="CP72" s="1326"/>
      <c r="CQ72" s="1326"/>
      <c r="CR72" s="1326"/>
      <c r="CS72" s="1326"/>
      <c r="CT72" s="1326"/>
      <c r="CU72" s="1326"/>
      <c r="CV72" s="1326" t="s">
        <v>560</v>
      </c>
      <c r="CW72" s="1326"/>
      <c r="CX72" s="1326"/>
      <c r="CY72" s="1326"/>
      <c r="CZ72" s="1326"/>
      <c r="DA72" s="1326"/>
      <c r="DB72" s="1326"/>
      <c r="DC72" s="1326"/>
    </row>
    <row r="73" spans="2:107" x14ac:dyDescent="0.15">
      <c r="B73" s="397"/>
      <c r="G73" s="1327"/>
      <c r="H73" s="1327"/>
      <c r="I73" s="1327"/>
      <c r="J73" s="1327"/>
      <c r="K73" s="1332"/>
      <c r="L73" s="1332"/>
      <c r="M73" s="1332"/>
      <c r="N73" s="1332"/>
      <c r="AM73" s="406"/>
      <c r="AN73" s="1329" t="s">
        <v>614</v>
      </c>
      <c r="AO73" s="1329"/>
      <c r="AP73" s="1329"/>
      <c r="AQ73" s="1329"/>
      <c r="AR73" s="1329"/>
      <c r="AS73" s="1329"/>
      <c r="AT73" s="1329"/>
      <c r="AU73" s="1329"/>
      <c r="AV73" s="1329"/>
      <c r="AW73" s="1329"/>
      <c r="AX73" s="1329"/>
      <c r="AY73" s="1329"/>
      <c r="AZ73" s="1329"/>
      <c r="BA73" s="1329"/>
      <c r="BB73" s="1329" t="s">
        <v>615</v>
      </c>
      <c r="BC73" s="1329"/>
      <c r="BD73" s="1329"/>
      <c r="BE73" s="1329"/>
      <c r="BF73" s="1329"/>
      <c r="BG73" s="1329"/>
      <c r="BH73" s="1329"/>
      <c r="BI73" s="1329"/>
      <c r="BJ73" s="1329"/>
      <c r="BK73" s="1329"/>
      <c r="BL73" s="1329"/>
      <c r="BM73" s="1329"/>
      <c r="BN73" s="1329"/>
      <c r="BO73" s="1329"/>
      <c r="BP73" s="1312">
        <v>63.7</v>
      </c>
      <c r="BQ73" s="1312"/>
      <c r="BR73" s="1312"/>
      <c r="BS73" s="1312"/>
      <c r="BT73" s="1312"/>
      <c r="BU73" s="1312"/>
      <c r="BV73" s="1312"/>
      <c r="BW73" s="1312"/>
      <c r="BX73" s="1312">
        <v>72.099999999999994</v>
      </c>
      <c r="BY73" s="1312"/>
      <c r="BZ73" s="1312"/>
      <c r="CA73" s="1312"/>
      <c r="CB73" s="1312"/>
      <c r="CC73" s="1312"/>
      <c r="CD73" s="1312"/>
      <c r="CE73" s="1312"/>
      <c r="CF73" s="1312">
        <v>74.599999999999994</v>
      </c>
      <c r="CG73" s="1312"/>
      <c r="CH73" s="1312"/>
      <c r="CI73" s="1312"/>
      <c r="CJ73" s="1312"/>
      <c r="CK73" s="1312"/>
      <c r="CL73" s="1312"/>
      <c r="CM73" s="1312"/>
      <c r="CN73" s="1312">
        <v>80.2</v>
      </c>
      <c r="CO73" s="1312"/>
      <c r="CP73" s="1312"/>
      <c r="CQ73" s="1312"/>
      <c r="CR73" s="1312"/>
      <c r="CS73" s="1312"/>
      <c r="CT73" s="1312"/>
      <c r="CU73" s="1312"/>
      <c r="CV73" s="1312">
        <v>57.9</v>
      </c>
      <c r="CW73" s="1312"/>
      <c r="CX73" s="1312"/>
      <c r="CY73" s="1312"/>
      <c r="CZ73" s="1312"/>
      <c r="DA73" s="1312"/>
      <c r="DB73" s="1312"/>
      <c r="DC73" s="1312"/>
    </row>
    <row r="74" spans="2:107" x14ac:dyDescent="0.15">
      <c r="B74" s="397"/>
      <c r="G74" s="1327"/>
      <c r="H74" s="1327"/>
      <c r="I74" s="1327"/>
      <c r="J74" s="1327"/>
      <c r="K74" s="1332"/>
      <c r="L74" s="1332"/>
      <c r="M74" s="1332"/>
      <c r="N74" s="1332"/>
      <c r="AM74" s="406"/>
      <c r="AN74" s="1329"/>
      <c r="AO74" s="1329"/>
      <c r="AP74" s="1329"/>
      <c r="AQ74" s="1329"/>
      <c r="AR74" s="1329"/>
      <c r="AS74" s="1329"/>
      <c r="AT74" s="1329"/>
      <c r="AU74" s="1329"/>
      <c r="AV74" s="1329"/>
      <c r="AW74" s="1329"/>
      <c r="AX74" s="1329"/>
      <c r="AY74" s="1329"/>
      <c r="AZ74" s="1329"/>
      <c r="BA74" s="1329"/>
      <c r="BB74" s="1329"/>
      <c r="BC74" s="1329"/>
      <c r="BD74" s="1329"/>
      <c r="BE74" s="1329"/>
      <c r="BF74" s="1329"/>
      <c r="BG74" s="1329"/>
      <c r="BH74" s="1329"/>
      <c r="BI74" s="1329"/>
      <c r="BJ74" s="1329"/>
      <c r="BK74" s="1329"/>
      <c r="BL74" s="1329"/>
      <c r="BM74" s="1329"/>
      <c r="BN74" s="1329"/>
      <c r="BO74" s="1329"/>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397"/>
      <c r="G75" s="1327"/>
      <c r="H75" s="1327"/>
      <c r="I75" s="1322"/>
      <c r="J75" s="1322"/>
      <c r="K75" s="1328"/>
      <c r="L75" s="1328"/>
      <c r="M75" s="1328"/>
      <c r="N75" s="1328"/>
      <c r="AM75" s="406"/>
      <c r="AN75" s="1329"/>
      <c r="AO75" s="1329"/>
      <c r="AP75" s="1329"/>
      <c r="AQ75" s="1329"/>
      <c r="AR75" s="1329"/>
      <c r="AS75" s="1329"/>
      <c r="AT75" s="1329"/>
      <c r="AU75" s="1329"/>
      <c r="AV75" s="1329"/>
      <c r="AW75" s="1329"/>
      <c r="AX75" s="1329"/>
      <c r="AY75" s="1329"/>
      <c r="AZ75" s="1329"/>
      <c r="BA75" s="1329"/>
      <c r="BB75" s="1329" t="s">
        <v>619</v>
      </c>
      <c r="BC75" s="1329"/>
      <c r="BD75" s="1329"/>
      <c r="BE75" s="1329"/>
      <c r="BF75" s="1329"/>
      <c r="BG75" s="1329"/>
      <c r="BH75" s="1329"/>
      <c r="BI75" s="1329"/>
      <c r="BJ75" s="1329"/>
      <c r="BK75" s="1329"/>
      <c r="BL75" s="1329"/>
      <c r="BM75" s="1329"/>
      <c r="BN75" s="1329"/>
      <c r="BO75" s="1329"/>
      <c r="BP75" s="1312">
        <v>7.8</v>
      </c>
      <c r="BQ75" s="1312"/>
      <c r="BR75" s="1312"/>
      <c r="BS75" s="1312"/>
      <c r="BT75" s="1312"/>
      <c r="BU75" s="1312"/>
      <c r="BV75" s="1312"/>
      <c r="BW75" s="1312"/>
      <c r="BX75" s="1312">
        <v>8.3000000000000007</v>
      </c>
      <c r="BY75" s="1312"/>
      <c r="BZ75" s="1312"/>
      <c r="CA75" s="1312"/>
      <c r="CB75" s="1312"/>
      <c r="CC75" s="1312"/>
      <c r="CD75" s="1312"/>
      <c r="CE75" s="1312"/>
      <c r="CF75" s="1312">
        <v>10</v>
      </c>
      <c r="CG75" s="1312"/>
      <c r="CH75" s="1312"/>
      <c r="CI75" s="1312"/>
      <c r="CJ75" s="1312"/>
      <c r="CK75" s="1312"/>
      <c r="CL75" s="1312"/>
      <c r="CM75" s="1312"/>
      <c r="CN75" s="1312">
        <v>11.3</v>
      </c>
      <c r="CO75" s="1312"/>
      <c r="CP75" s="1312"/>
      <c r="CQ75" s="1312"/>
      <c r="CR75" s="1312"/>
      <c r="CS75" s="1312"/>
      <c r="CT75" s="1312"/>
      <c r="CU75" s="1312"/>
      <c r="CV75" s="1312">
        <v>11.4</v>
      </c>
      <c r="CW75" s="1312"/>
      <c r="CX75" s="1312"/>
      <c r="CY75" s="1312"/>
      <c r="CZ75" s="1312"/>
      <c r="DA75" s="1312"/>
      <c r="DB75" s="1312"/>
      <c r="DC75" s="1312"/>
    </row>
    <row r="76" spans="2:107" x14ac:dyDescent="0.15">
      <c r="B76" s="397"/>
      <c r="G76" s="1327"/>
      <c r="H76" s="1327"/>
      <c r="I76" s="1322"/>
      <c r="J76" s="1322"/>
      <c r="K76" s="1328"/>
      <c r="L76" s="1328"/>
      <c r="M76" s="1328"/>
      <c r="N76" s="1328"/>
      <c r="AM76" s="406"/>
      <c r="AN76" s="1329"/>
      <c r="AO76" s="1329"/>
      <c r="AP76" s="1329"/>
      <c r="AQ76" s="1329"/>
      <c r="AR76" s="1329"/>
      <c r="AS76" s="1329"/>
      <c r="AT76" s="1329"/>
      <c r="AU76" s="1329"/>
      <c r="AV76" s="1329"/>
      <c r="AW76" s="1329"/>
      <c r="AX76" s="1329"/>
      <c r="AY76" s="1329"/>
      <c r="AZ76" s="1329"/>
      <c r="BA76" s="1329"/>
      <c r="BB76" s="1329"/>
      <c r="BC76" s="1329"/>
      <c r="BD76" s="1329"/>
      <c r="BE76" s="1329"/>
      <c r="BF76" s="1329"/>
      <c r="BG76" s="1329"/>
      <c r="BH76" s="1329"/>
      <c r="BI76" s="1329"/>
      <c r="BJ76" s="1329"/>
      <c r="BK76" s="1329"/>
      <c r="BL76" s="1329"/>
      <c r="BM76" s="1329"/>
      <c r="BN76" s="1329"/>
      <c r="BO76" s="1329"/>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397"/>
      <c r="G77" s="1322"/>
      <c r="H77" s="1322"/>
      <c r="I77" s="1322"/>
      <c r="J77" s="1322"/>
      <c r="K77" s="1332"/>
      <c r="L77" s="1332"/>
      <c r="M77" s="1332"/>
      <c r="N77" s="1332"/>
      <c r="AN77" s="1326" t="s">
        <v>617</v>
      </c>
      <c r="AO77" s="1326"/>
      <c r="AP77" s="1326"/>
      <c r="AQ77" s="1326"/>
      <c r="AR77" s="1326"/>
      <c r="AS77" s="1326"/>
      <c r="AT77" s="1326"/>
      <c r="AU77" s="1326"/>
      <c r="AV77" s="1326"/>
      <c r="AW77" s="1326"/>
      <c r="AX77" s="1326"/>
      <c r="AY77" s="1326"/>
      <c r="AZ77" s="1326"/>
      <c r="BA77" s="1326"/>
      <c r="BB77" s="1329" t="s">
        <v>615</v>
      </c>
      <c r="BC77" s="1329"/>
      <c r="BD77" s="1329"/>
      <c r="BE77" s="1329"/>
      <c r="BF77" s="1329"/>
      <c r="BG77" s="1329"/>
      <c r="BH77" s="1329"/>
      <c r="BI77" s="1329"/>
      <c r="BJ77" s="1329"/>
      <c r="BK77" s="1329"/>
      <c r="BL77" s="1329"/>
      <c r="BM77" s="1329"/>
      <c r="BN77" s="1329"/>
      <c r="BO77" s="1329"/>
      <c r="BP77" s="1312">
        <v>38.5</v>
      </c>
      <c r="BQ77" s="1312"/>
      <c r="BR77" s="1312"/>
      <c r="BS77" s="1312"/>
      <c r="BT77" s="1312"/>
      <c r="BU77" s="1312"/>
      <c r="BV77" s="1312"/>
      <c r="BW77" s="1312"/>
      <c r="BX77" s="1312">
        <v>32.799999999999997</v>
      </c>
      <c r="BY77" s="1312"/>
      <c r="BZ77" s="1312"/>
      <c r="CA77" s="1312"/>
      <c r="CB77" s="1312"/>
      <c r="CC77" s="1312"/>
      <c r="CD77" s="1312"/>
      <c r="CE77" s="1312"/>
      <c r="CF77" s="1312">
        <v>20.9</v>
      </c>
      <c r="CG77" s="1312"/>
      <c r="CH77" s="1312"/>
      <c r="CI77" s="1312"/>
      <c r="CJ77" s="1312"/>
      <c r="CK77" s="1312"/>
      <c r="CL77" s="1312"/>
      <c r="CM77" s="1312"/>
      <c r="CN77" s="1312">
        <v>21</v>
      </c>
      <c r="CO77" s="1312"/>
      <c r="CP77" s="1312"/>
      <c r="CQ77" s="1312"/>
      <c r="CR77" s="1312"/>
      <c r="CS77" s="1312"/>
      <c r="CT77" s="1312"/>
      <c r="CU77" s="1312"/>
      <c r="CV77" s="1312">
        <v>23.5</v>
      </c>
      <c r="CW77" s="1312"/>
      <c r="CX77" s="1312"/>
      <c r="CY77" s="1312"/>
      <c r="CZ77" s="1312"/>
      <c r="DA77" s="1312"/>
      <c r="DB77" s="1312"/>
      <c r="DC77" s="1312"/>
    </row>
    <row r="78" spans="2:107" x14ac:dyDescent="0.15">
      <c r="B78" s="397"/>
      <c r="G78" s="1322"/>
      <c r="H78" s="1322"/>
      <c r="I78" s="1322"/>
      <c r="J78" s="1322"/>
      <c r="K78" s="1332"/>
      <c r="L78" s="1332"/>
      <c r="M78" s="1332"/>
      <c r="N78" s="1332"/>
      <c r="AN78" s="1326"/>
      <c r="AO78" s="1326"/>
      <c r="AP78" s="1326"/>
      <c r="AQ78" s="1326"/>
      <c r="AR78" s="1326"/>
      <c r="AS78" s="1326"/>
      <c r="AT78" s="1326"/>
      <c r="AU78" s="1326"/>
      <c r="AV78" s="1326"/>
      <c r="AW78" s="1326"/>
      <c r="AX78" s="1326"/>
      <c r="AY78" s="1326"/>
      <c r="AZ78" s="1326"/>
      <c r="BA78" s="1326"/>
      <c r="BB78" s="1329"/>
      <c r="BC78" s="1329"/>
      <c r="BD78" s="1329"/>
      <c r="BE78" s="1329"/>
      <c r="BF78" s="1329"/>
      <c r="BG78" s="1329"/>
      <c r="BH78" s="1329"/>
      <c r="BI78" s="1329"/>
      <c r="BJ78" s="1329"/>
      <c r="BK78" s="1329"/>
      <c r="BL78" s="1329"/>
      <c r="BM78" s="1329"/>
      <c r="BN78" s="1329"/>
      <c r="BO78" s="1329"/>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397"/>
      <c r="G79" s="1322"/>
      <c r="H79" s="1322"/>
      <c r="I79" s="1331"/>
      <c r="J79" s="1331"/>
      <c r="K79" s="1333"/>
      <c r="L79" s="1333"/>
      <c r="M79" s="1333"/>
      <c r="N79" s="1333"/>
      <c r="AN79" s="1326"/>
      <c r="AO79" s="1326"/>
      <c r="AP79" s="1326"/>
      <c r="AQ79" s="1326"/>
      <c r="AR79" s="1326"/>
      <c r="AS79" s="1326"/>
      <c r="AT79" s="1326"/>
      <c r="AU79" s="1326"/>
      <c r="AV79" s="1326"/>
      <c r="AW79" s="1326"/>
      <c r="AX79" s="1326"/>
      <c r="AY79" s="1326"/>
      <c r="AZ79" s="1326"/>
      <c r="BA79" s="1326"/>
      <c r="BB79" s="1329" t="s">
        <v>619</v>
      </c>
      <c r="BC79" s="1329"/>
      <c r="BD79" s="1329"/>
      <c r="BE79" s="1329"/>
      <c r="BF79" s="1329"/>
      <c r="BG79" s="1329"/>
      <c r="BH79" s="1329"/>
      <c r="BI79" s="1329"/>
      <c r="BJ79" s="1329"/>
      <c r="BK79" s="1329"/>
      <c r="BL79" s="1329"/>
      <c r="BM79" s="1329"/>
      <c r="BN79" s="1329"/>
      <c r="BO79" s="1329"/>
      <c r="BP79" s="1312">
        <v>9.1999999999999993</v>
      </c>
      <c r="BQ79" s="1312"/>
      <c r="BR79" s="1312"/>
      <c r="BS79" s="1312"/>
      <c r="BT79" s="1312"/>
      <c r="BU79" s="1312"/>
      <c r="BV79" s="1312"/>
      <c r="BW79" s="1312"/>
      <c r="BX79" s="1312">
        <v>9.1</v>
      </c>
      <c r="BY79" s="1312"/>
      <c r="BZ79" s="1312"/>
      <c r="CA79" s="1312"/>
      <c r="CB79" s="1312"/>
      <c r="CC79" s="1312"/>
      <c r="CD79" s="1312"/>
      <c r="CE79" s="1312"/>
      <c r="CF79" s="1312">
        <v>9.1</v>
      </c>
      <c r="CG79" s="1312"/>
      <c r="CH79" s="1312"/>
      <c r="CI79" s="1312"/>
      <c r="CJ79" s="1312"/>
      <c r="CK79" s="1312"/>
      <c r="CL79" s="1312"/>
      <c r="CM79" s="1312"/>
      <c r="CN79" s="1312">
        <v>9.1999999999999993</v>
      </c>
      <c r="CO79" s="1312"/>
      <c r="CP79" s="1312"/>
      <c r="CQ79" s="1312"/>
      <c r="CR79" s="1312"/>
      <c r="CS79" s="1312"/>
      <c r="CT79" s="1312"/>
      <c r="CU79" s="1312"/>
      <c r="CV79" s="1312">
        <v>8.6</v>
      </c>
      <c r="CW79" s="1312"/>
      <c r="CX79" s="1312"/>
      <c r="CY79" s="1312"/>
      <c r="CZ79" s="1312"/>
      <c r="DA79" s="1312"/>
      <c r="DB79" s="1312"/>
      <c r="DC79" s="1312"/>
    </row>
    <row r="80" spans="2:107" x14ac:dyDescent="0.15">
      <c r="B80" s="397"/>
      <c r="G80" s="1322"/>
      <c r="H80" s="1322"/>
      <c r="I80" s="1331"/>
      <c r="J80" s="1331"/>
      <c r="K80" s="1333"/>
      <c r="L80" s="1333"/>
      <c r="M80" s="1333"/>
      <c r="N80" s="1333"/>
      <c r="AN80" s="1326"/>
      <c r="AO80" s="1326"/>
      <c r="AP80" s="1326"/>
      <c r="AQ80" s="1326"/>
      <c r="AR80" s="1326"/>
      <c r="AS80" s="1326"/>
      <c r="AT80" s="1326"/>
      <c r="AU80" s="1326"/>
      <c r="AV80" s="1326"/>
      <c r="AW80" s="1326"/>
      <c r="AX80" s="1326"/>
      <c r="AY80" s="1326"/>
      <c r="AZ80" s="1326"/>
      <c r="BA80" s="1326"/>
      <c r="BB80" s="1329"/>
      <c r="BC80" s="1329"/>
      <c r="BD80" s="1329"/>
      <c r="BE80" s="1329"/>
      <c r="BF80" s="1329"/>
      <c r="BG80" s="1329"/>
      <c r="BH80" s="1329"/>
      <c r="BI80" s="1329"/>
      <c r="BJ80" s="1329"/>
      <c r="BK80" s="1329"/>
      <c r="BL80" s="1329"/>
      <c r="BM80" s="1329"/>
      <c r="BN80" s="1329"/>
      <c r="BO80" s="1329"/>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1RzYoEMKMGgWHhM6EHDAaZERG9o9E+MKOMtmTSJ3MUDRqIQABsz9NSOCXLRT4C3i66CiP974tk9olw58U8vQRg==" saltValue="TkCnsD4ShgRq7nOtDnXL+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5"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9UMZVCjr0+KJ0/UjQU3Svazh8y80aW9X6FFOrG0RqYKNuYJrFAH0OngNh09EX/TMVvLjiL1kFFSxqlBDU246+Q==" saltValue="XxP2z3NdJWZoJyMIPNy8n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9" zoomScaleNormal="100" zoomScaleSheetLayoutView="55" workbookViewId="0">
      <selection activeCell="Y112" sqref="Y11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O/n0kFwZZy5BtJ02sT1KsyVZUAbkYdcpW6rVlmtbwhWv/hCif5sVzhd4C2au7UpwDM8ZrmlM4FLlJRUxsb1nAQ==" saltValue="HA6Bk6eNz7ONN82VSnSqS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191167</v>
      </c>
      <c r="E3" s="162"/>
      <c r="F3" s="163">
        <v>78903</v>
      </c>
      <c r="G3" s="164"/>
      <c r="H3" s="165"/>
    </row>
    <row r="4" spans="1:8" x14ac:dyDescent="0.15">
      <c r="A4" s="166"/>
      <c r="B4" s="167"/>
      <c r="C4" s="168"/>
      <c r="D4" s="169">
        <v>172794</v>
      </c>
      <c r="E4" s="170"/>
      <c r="F4" s="171">
        <v>49201</v>
      </c>
      <c r="G4" s="172"/>
      <c r="H4" s="173"/>
    </row>
    <row r="5" spans="1:8" x14ac:dyDescent="0.15">
      <c r="A5" s="154" t="s">
        <v>548</v>
      </c>
      <c r="B5" s="159"/>
      <c r="C5" s="160"/>
      <c r="D5" s="161">
        <v>197514</v>
      </c>
      <c r="E5" s="162"/>
      <c r="F5" s="163">
        <v>82993</v>
      </c>
      <c r="G5" s="164"/>
      <c r="H5" s="165"/>
    </row>
    <row r="6" spans="1:8" x14ac:dyDescent="0.15">
      <c r="A6" s="166"/>
      <c r="B6" s="167"/>
      <c r="C6" s="168"/>
      <c r="D6" s="169">
        <v>161414</v>
      </c>
      <c r="E6" s="170"/>
      <c r="F6" s="171">
        <v>46787</v>
      </c>
      <c r="G6" s="172"/>
      <c r="H6" s="173"/>
    </row>
    <row r="7" spans="1:8" x14ac:dyDescent="0.15">
      <c r="A7" s="154" t="s">
        <v>549</v>
      </c>
      <c r="B7" s="159"/>
      <c r="C7" s="160"/>
      <c r="D7" s="161">
        <v>131024</v>
      </c>
      <c r="E7" s="162"/>
      <c r="F7" s="163">
        <v>108252</v>
      </c>
      <c r="G7" s="164"/>
      <c r="H7" s="165"/>
    </row>
    <row r="8" spans="1:8" x14ac:dyDescent="0.15">
      <c r="A8" s="166"/>
      <c r="B8" s="167"/>
      <c r="C8" s="168"/>
      <c r="D8" s="169">
        <v>106054</v>
      </c>
      <c r="E8" s="170"/>
      <c r="F8" s="171">
        <v>50321</v>
      </c>
      <c r="G8" s="172"/>
      <c r="H8" s="173"/>
    </row>
    <row r="9" spans="1:8" x14ac:dyDescent="0.15">
      <c r="A9" s="154" t="s">
        <v>550</v>
      </c>
      <c r="B9" s="159"/>
      <c r="C9" s="160"/>
      <c r="D9" s="161">
        <v>154245</v>
      </c>
      <c r="E9" s="162"/>
      <c r="F9" s="163">
        <v>93492</v>
      </c>
      <c r="G9" s="164"/>
      <c r="H9" s="165"/>
    </row>
    <row r="10" spans="1:8" x14ac:dyDescent="0.15">
      <c r="A10" s="166"/>
      <c r="B10" s="167"/>
      <c r="C10" s="168"/>
      <c r="D10" s="169">
        <v>123493</v>
      </c>
      <c r="E10" s="170"/>
      <c r="F10" s="171">
        <v>53316</v>
      </c>
      <c r="G10" s="172"/>
      <c r="H10" s="173"/>
    </row>
    <row r="11" spans="1:8" x14ac:dyDescent="0.15">
      <c r="A11" s="154" t="s">
        <v>551</v>
      </c>
      <c r="B11" s="159"/>
      <c r="C11" s="160"/>
      <c r="D11" s="161">
        <v>138147</v>
      </c>
      <c r="E11" s="162"/>
      <c r="F11" s="163">
        <v>94796</v>
      </c>
      <c r="G11" s="164"/>
      <c r="H11" s="165"/>
    </row>
    <row r="12" spans="1:8" x14ac:dyDescent="0.15">
      <c r="A12" s="166"/>
      <c r="B12" s="167"/>
      <c r="C12" s="174"/>
      <c r="D12" s="169">
        <v>96084</v>
      </c>
      <c r="E12" s="170"/>
      <c r="F12" s="171">
        <v>55781</v>
      </c>
      <c r="G12" s="172"/>
      <c r="H12" s="173"/>
    </row>
    <row r="13" spans="1:8" x14ac:dyDescent="0.15">
      <c r="A13" s="154"/>
      <c r="B13" s="159"/>
      <c r="C13" s="175"/>
      <c r="D13" s="176">
        <v>162419</v>
      </c>
      <c r="E13" s="177"/>
      <c r="F13" s="178">
        <v>91687</v>
      </c>
      <c r="G13" s="179"/>
      <c r="H13" s="165"/>
    </row>
    <row r="14" spans="1:8" x14ac:dyDescent="0.15">
      <c r="A14" s="166"/>
      <c r="B14" s="167"/>
      <c r="C14" s="168"/>
      <c r="D14" s="169">
        <v>131968</v>
      </c>
      <c r="E14" s="170"/>
      <c r="F14" s="171">
        <v>51081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9.74</v>
      </c>
      <c r="C19" s="180">
        <f>ROUND(VALUE(SUBSTITUTE(実質収支比率等に係る経年分析!G$48,"▲","-")),2)</f>
        <v>10.45</v>
      </c>
      <c r="D19" s="180">
        <f>ROUND(VALUE(SUBSTITUTE(実質収支比率等に係る経年分析!H$48,"▲","-")),2)</f>
        <v>8.1199999999999992</v>
      </c>
      <c r="E19" s="180">
        <f>ROUND(VALUE(SUBSTITUTE(実質収支比率等に係る経年分析!I$48,"▲","-")),2)</f>
        <v>5.66</v>
      </c>
      <c r="F19" s="180">
        <f>ROUND(VALUE(SUBSTITUTE(実質収支比率等に係る経年分析!J$48,"▲","-")),2)</f>
        <v>11.24</v>
      </c>
    </row>
    <row r="20" spans="1:11" x14ac:dyDescent="0.15">
      <c r="A20" s="180" t="s">
        <v>55</v>
      </c>
      <c r="B20" s="180">
        <f>ROUND(VALUE(SUBSTITUTE(実質収支比率等に係る経年分析!F$47,"▲","-")),2)</f>
        <v>99.82</v>
      </c>
      <c r="C20" s="180">
        <f>ROUND(VALUE(SUBSTITUTE(実質収支比率等に係る経年分析!G$47,"▲","-")),2)</f>
        <v>74.400000000000006</v>
      </c>
      <c r="D20" s="180">
        <f>ROUND(VALUE(SUBSTITUTE(実質収支比率等に係る経年分析!H$47,"▲","-")),2)</f>
        <v>73.44</v>
      </c>
      <c r="E20" s="180">
        <f>ROUND(VALUE(SUBSTITUTE(実質収支比率等に係る経年分析!I$47,"▲","-")),2)</f>
        <v>74.38</v>
      </c>
      <c r="F20" s="180">
        <f>ROUND(VALUE(SUBSTITUTE(実質収支比率等に係る経年分析!J$47,"▲","-")),2)</f>
        <v>54.91</v>
      </c>
    </row>
    <row r="21" spans="1:11" x14ac:dyDescent="0.15">
      <c r="A21" s="180" t="s">
        <v>56</v>
      </c>
      <c r="B21" s="180">
        <f>IF(ISNUMBER(VALUE(SUBSTITUTE(実質収支比率等に係る経年分析!F$49,"▲","-"))),ROUND(VALUE(SUBSTITUTE(実質収支比率等に係る経年分析!F$49,"▲","-")),2),NA())</f>
        <v>-9.82</v>
      </c>
      <c r="C21" s="180">
        <f>IF(ISNUMBER(VALUE(SUBSTITUTE(実質収支比率等に係る経年分析!G$49,"▲","-"))),ROUND(VALUE(SUBSTITUTE(実質収支比率等に係る経年分析!G$49,"▲","-")),2),NA())</f>
        <v>-25.85</v>
      </c>
      <c r="D21" s="180">
        <f>IF(ISNUMBER(VALUE(SUBSTITUTE(実質収支比率等に係る経年分析!H$49,"▲","-"))),ROUND(VALUE(SUBSTITUTE(実質収支比率等に係る経年分析!H$49,"▲","-")),2),NA())</f>
        <v>-5.22</v>
      </c>
      <c r="E21" s="180">
        <f>IF(ISNUMBER(VALUE(SUBSTITUTE(実質収支比率等に係る経年分析!I$49,"▲","-"))),ROUND(VALUE(SUBSTITUTE(実質収支比率等に係る経年分析!I$49,"▲","-")),2),NA())</f>
        <v>-6.34</v>
      </c>
      <c r="F21" s="180">
        <f>IF(ISNUMBER(VALUE(SUBSTITUTE(実質収支比率等に係る経年分析!J$49,"▲","-"))),ROUND(VALUE(SUBSTITUTE(実質収支比率等に係る経年分析!J$49,"▲","-")),2),NA())</f>
        <v>-10.59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1.06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5.3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国民健康保険特別会計（直診勘定）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7.0000000000000007E-2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0.08</v>
      </c>
    </row>
    <row r="30" spans="1:11" x14ac:dyDescent="0.15">
      <c r="A30" s="181" t="str">
        <f>IF(連結実質赤字比率に係る赤字・黒字の構成分析!C$40="",NA(),連結実質赤字比率に係る赤字・黒字の構成分析!C$40)</f>
        <v>奨学会特別会計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0.11</v>
      </c>
    </row>
    <row r="31" spans="1:11" x14ac:dyDescent="0.15">
      <c r="A31" s="181" t="str">
        <f>IF(連結実質赤字比率に係る赤字・黒字の構成分析!C$39="",NA(),連結実質赤字比率に係る赤字・黒字の構成分析!C$39)</f>
        <v>国民健康保険特別会計（事業勘定）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1.69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1.21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1.19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1.73</v>
      </c>
    </row>
    <row r="32" spans="1:11" x14ac:dyDescent="0.15">
      <c r="A32" s="181" t="str">
        <f>IF(連結実質赤字比率に係る赤字・黒字の構成分析!C$38="",NA(),連結実質赤字比率に係る赤字・黒字の構成分析!C$38)</f>
        <v>介護保険特別会計（事業勘定）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1.37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2.35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2.72</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4.4800000000000004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4.9000000000000004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4.9800000000000004</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10.44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10.55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12.68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11.59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9.65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9.6999999999999993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10.39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8.06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5.56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11.11</v>
      </c>
    </row>
    <row r="36" spans="1:16" x14ac:dyDescent="0.15">
      <c r="A36" s="181" t="str">
        <f>IF(連結実質赤字比率に係る赤字・黒字の構成分析!C$34="",NA(),連結実質赤字比率に係る赤字・黒字の構成分析!C$34)</f>
        <v>国民健康保険病院事業会計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23.48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24.45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25.47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24.69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23.72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1620</v>
      </c>
      <c r="E42" s="182"/>
      <c r="F42" s="182"/>
      <c r="G42" s="182">
        <f>'実質公債費比率（分子）の構造'!L$52</f>
        <v>1813</v>
      </c>
      <c r="H42" s="182"/>
      <c r="I42" s="182"/>
      <c r="J42" s="182">
        <f>'実質公債費比率（分子）の構造'!M$52</f>
        <v>1759</v>
      </c>
      <c r="K42" s="182"/>
      <c r="L42" s="182"/>
      <c r="M42" s="182">
        <f>'実質公債費比率（分子）の構造'!N$52</f>
        <v>1746</v>
      </c>
      <c r="N42" s="182"/>
      <c r="O42" s="182"/>
      <c r="P42" s="182">
        <f>'実質公債費比率（分子）の構造'!O$52</f>
        <v>1807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3</v>
      </c>
      <c r="L44" s="182"/>
      <c r="M44" s="182"/>
      <c r="N44" s="182">
        <f>'実質公債費比率（分子）の構造'!O$50</f>
        <v>4</v>
      </c>
      <c r="O44" s="182"/>
      <c r="P44" s="182"/>
    </row>
    <row r="45" spans="1:16" x14ac:dyDescent="0.15">
      <c r="A45" s="182" t="s">
        <v>66</v>
      </c>
      <c r="B45" s="182">
        <f>'実質公債費比率（分子）の構造'!K$49</f>
        <v>31</v>
      </c>
      <c r="C45" s="182"/>
      <c r="D45" s="182"/>
      <c r="E45" s="182">
        <f>'実質公債費比率（分子）の構造'!L$49</f>
        <v>36</v>
      </c>
      <c r="F45" s="182"/>
      <c r="G45" s="182"/>
      <c r="H45" s="182">
        <f>'実質公債費比率（分子）の構造'!M$49</f>
        <v>56</v>
      </c>
      <c r="I45" s="182"/>
      <c r="J45" s="182"/>
      <c r="K45" s="182">
        <f>'実質公債費比率（分子）の構造'!N$49</f>
        <v>88</v>
      </c>
      <c r="L45" s="182"/>
      <c r="M45" s="182"/>
      <c r="N45" s="182">
        <f>'実質公債費比率（分子）の構造'!O$49</f>
        <v>99</v>
      </c>
      <c r="O45" s="182"/>
      <c r="P45" s="182"/>
    </row>
    <row r="46" spans="1:16" x14ac:dyDescent="0.15">
      <c r="A46" s="182" t="s">
        <v>67</v>
      </c>
      <c r="B46" s="182">
        <f>'実質公債費比率（分子）の構造'!K$48</f>
        <v>568</v>
      </c>
      <c r="C46" s="182"/>
      <c r="D46" s="182"/>
      <c r="E46" s="182">
        <f>'実質公債費比率（分子）の構造'!L$48</f>
        <v>614</v>
      </c>
      <c r="F46" s="182"/>
      <c r="G46" s="182"/>
      <c r="H46" s="182">
        <f>'実質公債費比率（分子）の構造'!M$48</f>
        <v>595</v>
      </c>
      <c r="I46" s="182"/>
      <c r="J46" s="182"/>
      <c r="K46" s="182">
        <f>'実質公債費比率（分子）の構造'!N$48</f>
        <v>593</v>
      </c>
      <c r="L46" s="182"/>
      <c r="M46" s="182"/>
      <c r="N46" s="182">
        <f>'実質公債費比率（分子）の構造'!O$48</f>
        <v>578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1459</v>
      </c>
      <c r="C49" s="182"/>
      <c r="D49" s="182"/>
      <c r="E49" s="182">
        <f>'実質公債費比率（分子）の構造'!L$45</f>
        <v>1763</v>
      </c>
      <c r="F49" s="182"/>
      <c r="G49" s="182"/>
      <c r="H49" s="182">
        <f>'実質公債費比率（分子）の構造'!M$45</f>
        <v>1705</v>
      </c>
      <c r="I49" s="182"/>
      <c r="J49" s="182"/>
      <c r="K49" s="182">
        <f>'実質公債費比率（分子）の構造'!N$45</f>
        <v>1662</v>
      </c>
      <c r="L49" s="182"/>
      <c r="M49" s="182"/>
      <c r="N49" s="182">
        <f>'実質公債費比率（分子）の構造'!O$45</f>
        <v>1757</v>
      </c>
      <c r="O49" s="182"/>
      <c r="P49" s="182"/>
    </row>
    <row r="50" spans="1:16" x14ac:dyDescent="0.15">
      <c r="A50" s="182" t="s">
        <v>71</v>
      </c>
      <c r="B50" s="182" t="e">
        <f>NA()</f>
        <v>#N/A</v>
      </c>
      <c r="C50" s="182">
        <f>IF(ISNUMBER('実質公債費比率（分子）の構造'!K$53),'実質公債費比率（分子）の構造'!K$53,NA())</f>
        <v>439</v>
      </c>
      <c r="D50" s="182" t="e">
        <f>NA()</f>
        <v>#N/A</v>
      </c>
      <c r="E50" s="182" t="e">
        <f>NA()</f>
        <v>#N/A</v>
      </c>
      <c r="F50" s="182">
        <f>IF(ISNUMBER('実質公債費比率（分子）の構造'!L$53),'実質公債費比率（分子）の構造'!L$53,NA())</f>
        <v>601</v>
      </c>
      <c r="G50" s="182" t="e">
        <f>NA()</f>
        <v>#N/A</v>
      </c>
      <c r="H50" s="182" t="e">
        <f>NA()</f>
        <v>#N/A</v>
      </c>
      <c r="I50" s="182">
        <f>IF(ISNUMBER('実質公債費比率（分子）の構造'!M$53),'実質公債費比率（分子）の構造'!M$53,NA())</f>
        <v>598</v>
      </c>
      <c r="J50" s="182" t="e">
        <f>NA()</f>
        <v>#N/A</v>
      </c>
      <c r="K50" s="182" t="e">
        <f>NA()</f>
        <v>#N/A</v>
      </c>
      <c r="L50" s="182">
        <f>IF(ISNUMBER('実質公債費比率（分子）の構造'!N$53),'実質公債費比率（分子）の構造'!N$53,NA())</f>
        <v>600</v>
      </c>
      <c r="M50" s="182" t="e">
        <f>NA()</f>
        <v>#N/A</v>
      </c>
      <c r="N50" s="182" t="e">
        <f>NA()</f>
        <v>#N/A</v>
      </c>
      <c r="O50" s="182">
        <f>IF(ISNUMBER('実質公債費比率（分子）の構造'!O$53),'実質公債費比率（分子）の構造'!O$53,NA())</f>
        <v>631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16673</v>
      </c>
      <c r="E56" s="181"/>
      <c r="F56" s="181"/>
      <c r="G56" s="181">
        <f>'将来負担比率（分子）の構造'!J$52</f>
        <v>15852</v>
      </c>
      <c r="H56" s="181"/>
      <c r="I56" s="181"/>
      <c r="J56" s="181">
        <f>'将来負担比率（分子）の構造'!K$52</f>
        <v>14568</v>
      </c>
      <c r="K56" s="181"/>
      <c r="L56" s="181"/>
      <c r="M56" s="181">
        <f>'将来負担比率（分子）の構造'!L$52</f>
        <v>13487</v>
      </c>
      <c r="N56" s="181"/>
      <c r="O56" s="181"/>
      <c r="P56" s="181">
        <f>'将来負担比率（分子）の構造'!M$52</f>
        <v>13065</v>
      </c>
    </row>
    <row r="57" spans="1:16" x14ac:dyDescent="0.15">
      <c r="A57" s="181" t="s">
        <v>42</v>
      </c>
      <c r="B57" s="181"/>
      <c r="C57" s="181"/>
      <c r="D57" s="181">
        <f>'将来負担比率（分子）の構造'!I$51</f>
        <v>572</v>
      </c>
      <c r="E57" s="181"/>
      <c r="F57" s="181"/>
      <c r="G57" s="181">
        <f>'将来負担比率（分子）の構造'!J$51</f>
        <v>476</v>
      </c>
      <c r="H57" s="181"/>
      <c r="I57" s="181"/>
      <c r="J57" s="181">
        <f>'将来負担比率（分子）の構造'!K$51</f>
        <v>400</v>
      </c>
      <c r="K57" s="181"/>
      <c r="L57" s="181"/>
      <c r="M57" s="181">
        <f>'将来負担比率（分子）の構造'!L$51</f>
        <v>344</v>
      </c>
      <c r="N57" s="181"/>
      <c r="O57" s="181"/>
      <c r="P57" s="181">
        <f>'将来負担比率（分子）の構造'!M$51</f>
        <v>294</v>
      </c>
    </row>
    <row r="58" spans="1:16" x14ac:dyDescent="0.15">
      <c r="A58" s="181" t="s">
        <v>41</v>
      </c>
      <c r="B58" s="181"/>
      <c r="C58" s="181"/>
      <c r="D58" s="181">
        <f>'将来負担比率（分子）の構造'!I$50</f>
        <v>8803</v>
      </c>
      <c r="E58" s="181"/>
      <c r="F58" s="181"/>
      <c r="G58" s="181">
        <f>'将来負担比率（分子）の構造'!J$50</f>
        <v>8523</v>
      </c>
      <c r="H58" s="181"/>
      <c r="I58" s="181"/>
      <c r="J58" s="181">
        <f>'将来負担比率（分子）の構造'!K$50</f>
        <v>8716</v>
      </c>
      <c r="K58" s="181"/>
      <c r="L58" s="181"/>
      <c r="M58" s="181">
        <f>'将来負担比率（分子）の構造'!L$50</f>
        <v>8533</v>
      </c>
      <c r="N58" s="181"/>
      <c r="O58" s="181"/>
      <c r="P58" s="181">
        <f>'将来負担比率（分子）の構造'!M$50</f>
        <v>7570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954</v>
      </c>
      <c r="C62" s="181"/>
      <c r="D62" s="181"/>
      <c r="E62" s="181">
        <f>'将来負担比率（分子）の構造'!J$45</f>
        <v>968</v>
      </c>
      <c r="F62" s="181"/>
      <c r="G62" s="181"/>
      <c r="H62" s="181">
        <f>'将来負担比率（分子）の構造'!K$45</f>
        <v>1199</v>
      </c>
      <c r="I62" s="181"/>
      <c r="J62" s="181"/>
      <c r="K62" s="181">
        <f>'将来負担比率（分子）の構造'!L$45</f>
        <v>998</v>
      </c>
      <c r="L62" s="181"/>
      <c r="M62" s="181"/>
      <c r="N62" s="181">
        <f>'将来負担比率（分子）の構造'!M$45</f>
        <v>968</v>
      </c>
      <c r="O62" s="181"/>
      <c r="P62" s="181"/>
    </row>
    <row r="63" spans="1:16" x14ac:dyDescent="0.15">
      <c r="A63" s="181" t="s">
        <v>34</v>
      </c>
      <c r="B63" s="181">
        <f>'将来負担比率（分子）の構造'!I$44</f>
        <v>960</v>
      </c>
      <c r="C63" s="181"/>
      <c r="D63" s="181"/>
      <c r="E63" s="181">
        <f>'将来負担比率（分子）の構造'!J$44</f>
        <v>1054</v>
      </c>
      <c r="F63" s="181"/>
      <c r="G63" s="181"/>
      <c r="H63" s="181">
        <f>'将来負担比率（分子）の構造'!K$44</f>
        <v>1134</v>
      </c>
      <c r="I63" s="181"/>
      <c r="J63" s="181"/>
      <c r="K63" s="181">
        <f>'将来負担比率（分子）の構造'!L$44</f>
        <v>1060</v>
      </c>
      <c r="L63" s="181"/>
      <c r="M63" s="181"/>
      <c r="N63" s="181">
        <f>'将来負担比率（分子）の構造'!M$44</f>
        <v>977</v>
      </c>
      <c r="O63" s="181"/>
      <c r="P63" s="181"/>
    </row>
    <row r="64" spans="1:16" x14ac:dyDescent="0.15">
      <c r="A64" s="181" t="s">
        <v>33</v>
      </c>
      <c r="B64" s="181">
        <f>'将来負担比率（分子）の構造'!I$43</f>
        <v>9080</v>
      </c>
      <c r="C64" s="181"/>
      <c r="D64" s="181"/>
      <c r="E64" s="181">
        <f>'将来負担比率（分子）の構造'!J$43</f>
        <v>9132</v>
      </c>
      <c r="F64" s="181"/>
      <c r="G64" s="181"/>
      <c r="H64" s="181">
        <f>'将来負担比率（分子）の構造'!K$43</f>
        <v>8422</v>
      </c>
      <c r="I64" s="181"/>
      <c r="J64" s="181"/>
      <c r="K64" s="181">
        <f>'将来負担比率（分子）の構造'!L$43</f>
        <v>8301</v>
      </c>
      <c r="L64" s="181"/>
      <c r="M64" s="181"/>
      <c r="N64" s="181">
        <f>'将来負担比率（分子）の構造'!M$43</f>
        <v>7165</v>
      </c>
      <c r="O64" s="181"/>
      <c r="P64" s="181"/>
    </row>
    <row r="65" spans="1:16" x14ac:dyDescent="0.15">
      <c r="A65" s="181" t="s">
        <v>32</v>
      </c>
      <c r="B65" s="181">
        <f>'将来負担比率（分子）の構造'!I$42</f>
        <v>3141</v>
      </c>
      <c r="C65" s="181"/>
      <c r="D65" s="181"/>
      <c r="E65" s="181">
        <f>'将来負担比率（分子）の構造'!J$42</f>
        <v>2792</v>
      </c>
      <c r="F65" s="181"/>
      <c r="G65" s="181"/>
      <c r="H65" s="181">
        <f>'将来負担比率（分子）の構造'!K$42</f>
        <v>2672</v>
      </c>
      <c r="I65" s="181"/>
      <c r="J65" s="181"/>
      <c r="K65" s="181">
        <f>'将来負担比率（分子）の構造'!L$42</f>
        <v>2719</v>
      </c>
      <c r="L65" s="181"/>
      <c r="M65" s="181"/>
      <c r="N65" s="181">
        <f>'将来負担比率（分子）の構造'!M$42</f>
        <v>2364</v>
      </c>
      <c r="O65" s="181"/>
      <c r="P65" s="181"/>
    </row>
    <row r="66" spans="1:16" x14ac:dyDescent="0.15">
      <c r="A66" s="181" t="s">
        <v>31</v>
      </c>
      <c r="B66" s="181">
        <f>'将来負担比率（分子）の構造'!I$41</f>
        <v>15532</v>
      </c>
      <c r="C66" s="181"/>
      <c r="D66" s="181"/>
      <c r="E66" s="181">
        <f>'将来負担比率（分子）の構造'!J$41</f>
        <v>14795</v>
      </c>
      <c r="F66" s="181"/>
      <c r="G66" s="181"/>
      <c r="H66" s="181">
        <f>'将来負担比率（分子）の構造'!K$41</f>
        <v>14195</v>
      </c>
      <c r="I66" s="181"/>
      <c r="J66" s="181"/>
      <c r="K66" s="181">
        <f>'将来負担比率（分子）の構造'!L$41</f>
        <v>13484</v>
      </c>
      <c r="L66" s="181"/>
      <c r="M66" s="181"/>
      <c r="N66" s="181">
        <f>'将来負担比率（分子）の構造'!M$41</f>
        <v>12620</v>
      </c>
      <c r="O66" s="181"/>
      <c r="P66" s="181"/>
    </row>
    <row r="67" spans="1:16" x14ac:dyDescent="0.15">
      <c r="A67" s="181" t="s">
        <v>75</v>
      </c>
      <c r="B67" s="181" t="e">
        <f>NA()</f>
        <v>#N/A</v>
      </c>
      <c r="C67" s="181">
        <f>IF(ISNUMBER('将来負担比率（分子）の構造'!I$53), IF('将来負担比率（分子）の構造'!I$53 &lt; 0, 0, '将来負担比率（分子）の構造'!I$53), NA())</f>
        <v>3619</v>
      </c>
      <c r="D67" s="181" t="e">
        <f>NA()</f>
        <v>#N/A</v>
      </c>
      <c r="E67" s="181" t="e">
        <f>NA()</f>
        <v>#N/A</v>
      </c>
      <c r="F67" s="181">
        <f>IF(ISNUMBER('将来負担比率（分子）の構造'!J$53), IF('将来負担比率（分子）の構造'!J$53 &lt; 0, 0, '将来負担比率（分子）の構造'!J$53), NA())</f>
        <v>3891</v>
      </c>
      <c r="G67" s="181" t="e">
        <f>NA()</f>
        <v>#N/A</v>
      </c>
      <c r="H67" s="181" t="e">
        <f>NA()</f>
        <v>#N/A</v>
      </c>
      <c r="I67" s="181">
        <f>IF(ISNUMBER('将来負担比率（分子）の構造'!K$53), IF('将来負担比率（分子）の構造'!K$53 &lt; 0, 0, '将来負担比率（分子）の構造'!K$53), NA())</f>
        <v>3938</v>
      </c>
      <c r="J67" s="181" t="e">
        <f>NA()</f>
        <v>#N/A</v>
      </c>
      <c r="K67" s="181" t="e">
        <f>NA()</f>
        <v>#N/A</v>
      </c>
      <c r="L67" s="181">
        <f>IF(ISNUMBER('将来負担比率（分子）の構造'!L$53), IF('将来負担比率（分子）の構造'!L$53 &lt; 0, 0, '将来負担比率（分子）の構造'!L$53), NA())</f>
        <v>4197</v>
      </c>
      <c r="M67" s="181" t="e">
        <f>NA()</f>
        <v>#N/A</v>
      </c>
      <c r="N67" s="181" t="e">
        <f>NA()</f>
        <v>#N/A</v>
      </c>
      <c r="O67" s="181">
        <f>IF(ISNUMBER('将来負担比率（分子）の構造'!M$53), IF('将来負担比率（分子）の構造'!M$53 &lt; 0, 0, '将来負担比率（分子）の構造'!M$53), NA())</f>
        <v>3165</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5113</v>
      </c>
      <c r="C72" s="185">
        <f>基金残高に係る経年分析!G55</f>
        <v>5148</v>
      </c>
      <c r="D72" s="185">
        <f>基金残高に係る経年分析!H55</f>
        <v>3963</v>
      </c>
    </row>
    <row r="73" spans="1:16" x14ac:dyDescent="0.15">
      <c r="A73" s="184" t="s">
        <v>78</v>
      </c>
      <c r="B73" s="185">
        <f>基金残高に係る経年分析!F56</f>
        <v>1374</v>
      </c>
      <c r="C73" s="185">
        <f>基金残高に係る経年分析!G56</f>
        <v>1188</v>
      </c>
      <c r="D73" s="185">
        <f>基金残高に係る経年分析!H56</f>
        <v>1189</v>
      </c>
    </row>
    <row r="74" spans="1:16" x14ac:dyDescent="0.15">
      <c r="A74" s="184" t="s">
        <v>79</v>
      </c>
      <c r="B74" s="185">
        <f>基金残高に係る経年分析!F57</f>
        <v>3669</v>
      </c>
      <c r="C74" s="185">
        <f>基金残高に係る経年分析!G57</f>
        <v>3537</v>
      </c>
      <c r="D74" s="185">
        <f>基金残高に係る経年分析!H57</f>
        <v>3664</v>
      </c>
    </row>
  </sheetData>
  <sheetProtection algorithmName="SHA-512" hashValue="rAMl93RgkTYIM+KemWsKIn320SyKgw0x/hnhaAqI4pgbTSx4CoSO6auexlz2ra3aXhGZ2YEswqBcxexp2ZbMWQ==" saltValue="XLqMl5g+o7aPpMnh9ezR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V23" workbookViewId="0">
      <selection activeCell="DW36" sqref="DW36:EC36"/>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214</v>
      </c>
      <c r="DI1" s="800"/>
      <c r="DJ1" s="800"/>
      <c r="DK1" s="800"/>
      <c r="DL1" s="800"/>
      <c r="DM1" s="800"/>
      <c r="DN1" s="801"/>
      <c r="DO1" s="226"/>
      <c r="DP1" s="799" t="s">
        <v>215</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217</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218</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219</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220</v>
      </c>
      <c r="S4" s="742"/>
      <c r="T4" s="742"/>
      <c r="U4" s="742"/>
      <c r="V4" s="742"/>
      <c r="W4" s="742"/>
      <c r="X4" s="742"/>
      <c r="Y4" s="743"/>
      <c r="Z4" s="741" t="s">
        <v>221</v>
      </c>
      <c r="AA4" s="742"/>
      <c r="AB4" s="742"/>
      <c r="AC4" s="743"/>
      <c r="AD4" s="741" t="s">
        <v>222</v>
      </c>
      <c r="AE4" s="742"/>
      <c r="AF4" s="742"/>
      <c r="AG4" s="742"/>
      <c r="AH4" s="742"/>
      <c r="AI4" s="742"/>
      <c r="AJ4" s="742"/>
      <c r="AK4" s="743"/>
      <c r="AL4" s="741" t="s">
        <v>221</v>
      </c>
      <c r="AM4" s="742"/>
      <c r="AN4" s="742"/>
      <c r="AO4" s="743"/>
      <c r="AP4" s="802" t="s">
        <v>223</v>
      </c>
      <c r="AQ4" s="802"/>
      <c r="AR4" s="802"/>
      <c r="AS4" s="802"/>
      <c r="AT4" s="802"/>
      <c r="AU4" s="802"/>
      <c r="AV4" s="802"/>
      <c r="AW4" s="802"/>
      <c r="AX4" s="802"/>
      <c r="AY4" s="802"/>
      <c r="AZ4" s="802"/>
      <c r="BA4" s="802"/>
      <c r="BB4" s="802"/>
      <c r="BC4" s="802"/>
      <c r="BD4" s="802"/>
      <c r="BE4" s="802"/>
      <c r="BF4" s="802"/>
      <c r="BG4" s="802" t="s">
        <v>224</v>
      </c>
      <c r="BH4" s="802"/>
      <c r="BI4" s="802"/>
      <c r="BJ4" s="802"/>
      <c r="BK4" s="802"/>
      <c r="BL4" s="802"/>
      <c r="BM4" s="802"/>
      <c r="BN4" s="802"/>
      <c r="BO4" s="802" t="s">
        <v>221</v>
      </c>
      <c r="BP4" s="802"/>
      <c r="BQ4" s="802"/>
      <c r="BR4" s="802"/>
      <c r="BS4" s="802" t="s">
        <v>225</v>
      </c>
      <c r="BT4" s="802"/>
      <c r="BU4" s="802"/>
      <c r="BV4" s="802"/>
      <c r="BW4" s="802"/>
      <c r="BX4" s="802"/>
      <c r="BY4" s="802"/>
      <c r="BZ4" s="802"/>
      <c r="CA4" s="802"/>
      <c r="CB4" s="802"/>
      <c r="CD4" s="784" t="s">
        <v>226</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227</v>
      </c>
      <c r="C5" s="747"/>
      <c r="D5" s="747"/>
      <c r="E5" s="747"/>
      <c r="F5" s="747"/>
      <c r="G5" s="747"/>
      <c r="H5" s="747"/>
      <c r="I5" s="747"/>
      <c r="J5" s="747"/>
      <c r="K5" s="747"/>
      <c r="L5" s="747"/>
      <c r="M5" s="747"/>
      <c r="N5" s="747"/>
      <c r="O5" s="747"/>
      <c r="P5" s="747"/>
      <c r="Q5" s="748"/>
      <c r="R5" s="735">
        <v>2041368</v>
      </c>
      <c r="S5" s="736"/>
      <c r="T5" s="736"/>
      <c r="U5" s="736"/>
      <c r="V5" s="736"/>
      <c r="W5" s="736"/>
      <c r="X5" s="736"/>
      <c r="Y5" s="779"/>
      <c r="Z5" s="797">
        <v>14.2</v>
      </c>
      <c r="AA5" s="797"/>
      <c r="AB5" s="797"/>
      <c r="AC5" s="797"/>
      <c r="AD5" s="798">
        <v>2041368</v>
      </c>
      <c r="AE5" s="798"/>
      <c r="AF5" s="798"/>
      <c r="AG5" s="798"/>
      <c r="AH5" s="798"/>
      <c r="AI5" s="798"/>
      <c r="AJ5" s="798"/>
      <c r="AK5" s="798"/>
      <c r="AL5" s="780">
        <v>28.8</v>
      </c>
      <c r="AM5" s="751"/>
      <c r="AN5" s="751"/>
      <c r="AO5" s="781"/>
      <c r="AP5" s="746" t="s">
        <v>228</v>
      </c>
      <c r="AQ5" s="747"/>
      <c r="AR5" s="747"/>
      <c r="AS5" s="747"/>
      <c r="AT5" s="747"/>
      <c r="AU5" s="747"/>
      <c r="AV5" s="747"/>
      <c r="AW5" s="747"/>
      <c r="AX5" s="747"/>
      <c r="AY5" s="747"/>
      <c r="AZ5" s="747"/>
      <c r="BA5" s="747"/>
      <c r="BB5" s="747"/>
      <c r="BC5" s="747"/>
      <c r="BD5" s="747"/>
      <c r="BE5" s="747"/>
      <c r="BF5" s="748"/>
      <c r="BG5" s="680">
        <v>2039751</v>
      </c>
      <c r="BH5" s="681"/>
      <c r="BI5" s="681"/>
      <c r="BJ5" s="681"/>
      <c r="BK5" s="681"/>
      <c r="BL5" s="681"/>
      <c r="BM5" s="681"/>
      <c r="BN5" s="682"/>
      <c r="BO5" s="713">
        <v>99.9</v>
      </c>
      <c r="BP5" s="713"/>
      <c r="BQ5" s="713"/>
      <c r="BR5" s="713"/>
      <c r="BS5" s="714">
        <v>30745</v>
      </c>
      <c r="BT5" s="714"/>
      <c r="BU5" s="714"/>
      <c r="BV5" s="714"/>
      <c r="BW5" s="714"/>
      <c r="BX5" s="714"/>
      <c r="BY5" s="714"/>
      <c r="BZ5" s="714"/>
      <c r="CA5" s="714"/>
      <c r="CB5" s="777"/>
      <c r="CD5" s="784" t="s">
        <v>223</v>
      </c>
      <c r="CE5" s="785"/>
      <c r="CF5" s="785"/>
      <c r="CG5" s="785"/>
      <c r="CH5" s="785"/>
      <c r="CI5" s="785"/>
      <c r="CJ5" s="785"/>
      <c r="CK5" s="785"/>
      <c r="CL5" s="785"/>
      <c r="CM5" s="785"/>
      <c r="CN5" s="785"/>
      <c r="CO5" s="785"/>
      <c r="CP5" s="785"/>
      <c r="CQ5" s="786"/>
      <c r="CR5" s="784" t="s">
        <v>229</v>
      </c>
      <c r="CS5" s="785"/>
      <c r="CT5" s="785"/>
      <c r="CU5" s="785"/>
      <c r="CV5" s="785"/>
      <c r="CW5" s="785"/>
      <c r="CX5" s="785"/>
      <c r="CY5" s="786"/>
      <c r="CZ5" s="784" t="s">
        <v>221</v>
      </c>
      <c r="DA5" s="785"/>
      <c r="DB5" s="785"/>
      <c r="DC5" s="786"/>
      <c r="DD5" s="784" t="s">
        <v>230</v>
      </c>
      <c r="DE5" s="785"/>
      <c r="DF5" s="785"/>
      <c r="DG5" s="785"/>
      <c r="DH5" s="785"/>
      <c r="DI5" s="785"/>
      <c r="DJ5" s="785"/>
      <c r="DK5" s="785"/>
      <c r="DL5" s="785"/>
      <c r="DM5" s="785"/>
      <c r="DN5" s="785"/>
      <c r="DO5" s="785"/>
      <c r="DP5" s="786"/>
      <c r="DQ5" s="784" t="s">
        <v>231</v>
      </c>
      <c r="DR5" s="785"/>
      <c r="DS5" s="785"/>
      <c r="DT5" s="785"/>
      <c r="DU5" s="785"/>
      <c r="DV5" s="785"/>
      <c r="DW5" s="785"/>
      <c r="DX5" s="785"/>
      <c r="DY5" s="785"/>
      <c r="DZ5" s="785"/>
      <c r="EA5" s="785"/>
      <c r="EB5" s="785"/>
      <c r="EC5" s="786"/>
    </row>
    <row r="6" spans="2:143" ht="11.25" customHeight="1" x14ac:dyDescent="0.15">
      <c r="B6" s="677" t="s">
        <v>232</v>
      </c>
      <c r="C6" s="678"/>
      <c r="D6" s="678"/>
      <c r="E6" s="678"/>
      <c r="F6" s="678"/>
      <c r="G6" s="678"/>
      <c r="H6" s="678"/>
      <c r="I6" s="678"/>
      <c r="J6" s="678"/>
      <c r="K6" s="678"/>
      <c r="L6" s="678"/>
      <c r="M6" s="678"/>
      <c r="N6" s="678"/>
      <c r="O6" s="678"/>
      <c r="P6" s="678"/>
      <c r="Q6" s="679"/>
      <c r="R6" s="680">
        <v>169220</v>
      </c>
      <c r="S6" s="681"/>
      <c r="T6" s="681"/>
      <c r="U6" s="681"/>
      <c r="V6" s="681"/>
      <c r="W6" s="681"/>
      <c r="X6" s="681"/>
      <c r="Y6" s="682"/>
      <c r="Z6" s="713">
        <v>1.2</v>
      </c>
      <c r="AA6" s="713"/>
      <c r="AB6" s="713"/>
      <c r="AC6" s="713"/>
      <c r="AD6" s="714">
        <v>169220</v>
      </c>
      <c r="AE6" s="714"/>
      <c r="AF6" s="714"/>
      <c r="AG6" s="714"/>
      <c r="AH6" s="714"/>
      <c r="AI6" s="714"/>
      <c r="AJ6" s="714"/>
      <c r="AK6" s="714"/>
      <c r="AL6" s="683">
        <v>2.4</v>
      </c>
      <c r="AM6" s="684"/>
      <c r="AN6" s="684"/>
      <c r="AO6" s="715"/>
      <c r="AP6" s="677" t="s">
        <v>233</v>
      </c>
      <c r="AQ6" s="678"/>
      <c r="AR6" s="678"/>
      <c r="AS6" s="678"/>
      <c r="AT6" s="678"/>
      <c r="AU6" s="678"/>
      <c r="AV6" s="678"/>
      <c r="AW6" s="678"/>
      <c r="AX6" s="678"/>
      <c r="AY6" s="678"/>
      <c r="AZ6" s="678"/>
      <c r="BA6" s="678"/>
      <c r="BB6" s="678"/>
      <c r="BC6" s="678"/>
      <c r="BD6" s="678"/>
      <c r="BE6" s="678"/>
      <c r="BF6" s="679"/>
      <c r="BG6" s="680">
        <v>2039751</v>
      </c>
      <c r="BH6" s="681"/>
      <c r="BI6" s="681"/>
      <c r="BJ6" s="681"/>
      <c r="BK6" s="681"/>
      <c r="BL6" s="681"/>
      <c r="BM6" s="681"/>
      <c r="BN6" s="682"/>
      <c r="BO6" s="713">
        <v>99.9</v>
      </c>
      <c r="BP6" s="713"/>
      <c r="BQ6" s="713"/>
      <c r="BR6" s="713"/>
      <c r="BS6" s="714">
        <v>30745</v>
      </c>
      <c r="BT6" s="714"/>
      <c r="BU6" s="714"/>
      <c r="BV6" s="714"/>
      <c r="BW6" s="714"/>
      <c r="BX6" s="714"/>
      <c r="BY6" s="714"/>
      <c r="BZ6" s="714"/>
      <c r="CA6" s="714"/>
      <c r="CB6" s="777"/>
      <c r="CD6" s="738" t="s">
        <v>234</v>
      </c>
      <c r="CE6" s="739"/>
      <c r="CF6" s="739"/>
      <c r="CG6" s="739"/>
      <c r="CH6" s="739"/>
      <c r="CI6" s="739"/>
      <c r="CJ6" s="739"/>
      <c r="CK6" s="739"/>
      <c r="CL6" s="739"/>
      <c r="CM6" s="739"/>
      <c r="CN6" s="739"/>
      <c r="CO6" s="739"/>
      <c r="CP6" s="739"/>
      <c r="CQ6" s="740"/>
      <c r="CR6" s="680">
        <v>97130</v>
      </c>
      <c r="CS6" s="681"/>
      <c r="CT6" s="681"/>
      <c r="CU6" s="681"/>
      <c r="CV6" s="681"/>
      <c r="CW6" s="681"/>
      <c r="CX6" s="681"/>
      <c r="CY6" s="682"/>
      <c r="CZ6" s="780">
        <v>0.7</v>
      </c>
      <c r="DA6" s="751"/>
      <c r="DB6" s="751"/>
      <c r="DC6" s="783"/>
      <c r="DD6" s="686">
        <v>4325</v>
      </c>
      <c r="DE6" s="681"/>
      <c r="DF6" s="681"/>
      <c r="DG6" s="681"/>
      <c r="DH6" s="681"/>
      <c r="DI6" s="681"/>
      <c r="DJ6" s="681"/>
      <c r="DK6" s="681"/>
      <c r="DL6" s="681"/>
      <c r="DM6" s="681"/>
      <c r="DN6" s="681"/>
      <c r="DO6" s="681"/>
      <c r="DP6" s="682"/>
      <c r="DQ6" s="686">
        <v>97130</v>
      </c>
      <c r="DR6" s="681"/>
      <c r="DS6" s="681"/>
      <c r="DT6" s="681"/>
      <c r="DU6" s="681"/>
      <c r="DV6" s="681"/>
      <c r="DW6" s="681"/>
      <c r="DX6" s="681"/>
      <c r="DY6" s="681"/>
      <c r="DZ6" s="681"/>
      <c r="EA6" s="681"/>
      <c r="EB6" s="681"/>
      <c r="EC6" s="727"/>
    </row>
    <row r="7" spans="2:143" ht="11.25" customHeight="1" x14ac:dyDescent="0.15">
      <c r="B7" s="677" t="s">
        <v>235</v>
      </c>
      <c r="C7" s="678"/>
      <c r="D7" s="678"/>
      <c r="E7" s="678"/>
      <c r="F7" s="678"/>
      <c r="G7" s="678"/>
      <c r="H7" s="678"/>
      <c r="I7" s="678"/>
      <c r="J7" s="678"/>
      <c r="K7" s="678"/>
      <c r="L7" s="678"/>
      <c r="M7" s="678"/>
      <c r="N7" s="678"/>
      <c r="O7" s="678"/>
      <c r="P7" s="678"/>
      <c r="Q7" s="679"/>
      <c r="R7" s="680">
        <v>1444</v>
      </c>
      <c r="S7" s="681"/>
      <c r="T7" s="681"/>
      <c r="U7" s="681"/>
      <c r="V7" s="681"/>
      <c r="W7" s="681"/>
      <c r="X7" s="681"/>
      <c r="Y7" s="682"/>
      <c r="Z7" s="713">
        <v>0</v>
      </c>
      <c r="AA7" s="713"/>
      <c r="AB7" s="713"/>
      <c r="AC7" s="713"/>
      <c r="AD7" s="714">
        <v>1444</v>
      </c>
      <c r="AE7" s="714"/>
      <c r="AF7" s="714"/>
      <c r="AG7" s="714"/>
      <c r="AH7" s="714"/>
      <c r="AI7" s="714"/>
      <c r="AJ7" s="714"/>
      <c r="AK7" s="714"/>
      <c r="AL7" s="683">
        <v>0</v>
      </c>
      <c r="AM7" s="684"/>
      <c r="AN7" s="684"/>
      <c r="AO7" s="715"/>
      <c r="AP7" s="677" t="s">
        <v>236</v>
      </c>
      <c r="AQ7" s="678"/>
      <c r="AR7" s="678"/>
      <c r="AS7" s="678"/>
      <c r="AT7" s="678"/>
      <c r="AU7" s="678"/>
      <c r="AV7" s="678"/>
      <c r="AW7" s="678"/>
      <c r="AX7" s="678"/>
      <c r="AY7" s="678"/>
      <c r="AZ7" s="678"/>
      <c r="BA7" s="678"/>
      <c r="BB7" s="678"/>
      <c r="BC7" s="678"/>
      <c r="BD7" s="678"/>
      <c r="BE7" s="678"/>
      <c r="BF7" s="679"/>
      <c r="BG7" s="680">
        <v>669228</v>
      </c>
      <c r="BH7" s="681"/>
      <c r="BI7" s="681"/>
      <c r="BJ7" s="681"/>
      <c r="BK7" s="681"/>
      <c r="BL7" s="681"/>
      <c r="BM7" s="681"/>
      <c r="BN7" s="682"/>
      <c r="BO7" s="713">
        <v>32.799999999999997</v>
      </c>
      <c r="BP7" s="713"/>
      <c r="BQ7" s="713"/>
      <c r="BR7" s="713"/>
      <c r="BS7" s="714">
        <v>30745</v>
      </c>
      <c r="BT7" s="714"/>
      <c r="BU7" s="714"/>
      <c r="BV7" s="714"/>
      <c r="BW7" s="714"/>
      <c r="BX7" s="714"/>
      <c r="BY7" s="714"/>
      <c r="BZ7" s="714"/>
      <c r="CA7" s="714"/>
      <c r="CB7" s="777"/>
      <c r="CD7" s="719" t="s">
        <v>237</v>
      </c>
      <c r="CE7" s="720"/>
      <c r="CF7" s="720"/>
      <c r="CG7" s="720"/>
      <c r="CH7" s="720"/>
      <c r="CI7" s="720"/>
      <c r="CJ7" s="720"/>
      <c r="CK7" s="720"/>
      <c r="CL7" s="720"/>
      <c r="CM7" s="720"/>
      <c r="CN7" s="720"/>
      <c r="CO7" s="720"/>
      <c r="CP7" s="720"/>
      <c r="CQ7" s="721"/>
      <c r="CR7" s="680">
        <v>3324894</v>
      </c>
      <c r="CS7" s="681"/>
      <c r="CT7" s="681"/>
      <c r="CU7" s="681"/>
      <c r="CV7" s="681"/>
      <c r="CW7" s="681"/>
      <c r="CX7" s="681"/>
      <c r="CY7" s="682"/>
      <c r="CZ7" s="713">
        <v>24.7</v>
      </c>
      <c r="DA7" s="713"/>
      <c r="DB7" s="713"/>
      <c r="DC7" s="713"/>
      <c r="DD7" s="686">
        <v>153337</v>
      </c>
      <c r="DE7" s="681"/>
      <c r="DF7" s="681"/>
      <c r="DG7" s="681"/>
      <c r="DH7" s="681"/>
      <c r="DI7" s="681"/>
      <c r="DJ7" s="681"/>
      <c r="DK7" s="681"/>
      <c r="DL7" s="681"/>
      <c r="DM7" s="681"/>
      <c r="DN7" s="681"/>
      <c r="DO7" s="681"/>
      <c r="DP7" s="682"/>
      <c r="DQ7" s="686">
        <v>1530735</v>
      </c>
      <c r="DR7" s="681"/>
      <c r="DS7" s="681"/>
      <c r="DT7" s="681"/>
      <c r="DU7" s="681"/>
      <c r="DV7" s="681"/>
      <c r="DW7" s="681"/>
      <c r="DX7" s="681"/>
      <c r="DY7" s="681"/>
      <c r="DZ7" s="681"/>
      <c r="EA7" s="681"/>
      <c r="EB7" s="681"/>
      <c r="EC7" s="727"/>
    </row>
    <row r="8" spans="2:143" ht="11.25" customHeight="1" x14ac:dyDescent="0.15">
      <c r="B8" s="677" t="s">
        <v>238</v>
      </c>
      <c r="C8" s="678"/>
      <c r="D8" s="678"/>
      <c r="E8" s="678"/>
      <c r="F8" s="678"/>
      <c r="G8" s="678"/>
      <c r="H8" s="678"/>
      <c r="I8" s="678"/>
      <c r="J8" s="678"/>
      <c r="K8" s="678"/>
      <c r="L8" s="678"/>
      <c r="M8" s="678"/>
      <c r="N8" s="678"/>
      <c r="O8" s="678"/>
      <c r="P8" s="678"/>
      <c r="Q8" s="679"/>
      <c r="R8" s="680">
        <v>7221</v>
      </c>
      <c r="S8" s="681"/>
      <c r="T8" s="681"/>
      <c r="U8" s="681"/>
      <c r="V8" s="681"/>
      <c r="W8" s="681"/>
      <c r="X8" s="681"/>
      <c r="Y8" s="682"/>
      <c r="Z8" s="713">
        <v>0.1</v>
      </c>
      <c r="AA8" s="713"/>
      <c r="AB8" s="713"/>
      <c r="AC8" s="713"/>
      <c r="AD8" s="714">
        <v>7221</v>
      </c>
      <c r="AE8" s="714"/>
      <c r="AF8" s="714"/>
      <c r="AG8" s="714"/>
      <c r="AH8" s="714"/>
      <c r="AI8" s="714"/>
      <c r="AJ8" s="714"/>
      <c r="AK8" s="714"/>
      <c r="AL8" s="683">
        <v>0.1</v>
      </c>
      <c r="AM8" s="684"/>
      <c r="AN8" s="684"/>
      <c r="AO8" s="715"/>
      <c r="AP8" s="677" t="s">
        <v>239</v>
      </c>
      <c r="AQ8" s="678"/>
      <c r="AR8" s="678"/>
      <c r="AS8" s="678"/>
      <c r="AT8" s="678"/>
      <c r="AU8" s="678"/>
      <c r="AV8" s="678"/>
      <c r="AW8" s="678"/>
      <c r="AX8" s="678"/>
      <c r="AY8" s="678"/>
      <c r="AZ8" s="678"/>
      <c r="BA8" s="678"/>
      <c r="BB8" s="678"/>
      <c r="BC8" s="678"/>
      <c r="BD8" s="678"/>
      <c r="BE8" s="678"/>
      <c r="BF8" s="679"/>
      <c r="BG8" s="680">
        <v>20587</v>
      </c>
      <c r="BH8" s="681"/>
      <c r="BI8" s="681"/>
      <c r="BJ8" s="681"/>
      <c r="BK8" s="681"/>
      <c r="BL8" s="681"/>
      <c r="BM8" s="681"/>
      <c r="BN8" s="682"/>
      <c r="BO8" s="713">
        <v>1</v>
      </c>
      <c r="BP8" s="713"/>
      <c r="BQ8" s="713"/>
      <c r="BR8" s="713"/>
      <c r="BS8" s="686" t="s">
        <v>174</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2640859</v>
      </c>
      <c r="CS8" s="681"/>
      <c r="CT8" s="681"/>
      <c r="CU8" s="681"/>
      <c r="CV8" s="681"/>
      <c r="CW8" s="681"/>
      <c r="CX8" s="681"/>
      <c r="CY8" s="682"/>
      <c r="CZ8" s="713">
        <v>19.600000000000001</v>
      </c>
      <c r="DA8" s="713"/>
      <c r="DB8" s="713"/>
      <c r="DC8" s="713"/>
      <c r="DD8" s="686">
        <v>201108</v>
      </c>
      <c r="DE8" s="681"/>
      <c r="DF8" s="681"/>
      <c r="DG8" s="681"/>
      <c r="DH8" s="681"/>
      <c r="DI8" s="681"/>
      <c r="DJ8" s="681"/>
      <c r="DK8" s="681"/>
      <c r="DL8" s="681"/>
      <c r="DM8" s="681"/>
      <c r="DN8" s="681"/>
      <c r="DO8" s="681"/>
      <c r="DP8" s="682"/>
      <c r="DQ8" s="686">
        <v>1798768</v>
      </c>
      <c r="DR8" s="681"/>
      <c r="DS8" s="681"/>
      <c r="DT8" s="681"/>
      <c r="DU8" s="681"/>
      <c r="DV8" s="681"/>
      <c r="DW8" s="681"/>
      <c r="DX8" s="681"/>
      <c r="DY8" s="681"/>
      <c r="DZ8" s="681"/>
      <c r="EA8" s="681"/>
      <c r="EB8" s="681"/>
      <c r="EC8" s="727"/>
    </row>
    <row r="9" spans="2:143" ht="11.25" customHeight="1" x14ac:dyDescent="0.15">
      <c r="B9" s="677" t="s">
        <v>241</v>
      </c>
      <c r="C9" s="678"/>
      <c r="D9" s="678"/>
      <c r="E9" s="678"/>
      <c r="F9" s="678"/>
      <c r="G9" s="678"/>
      <c r="H9" s="678"/>
      <c r="I9" s="678"/>
      <c r="J9" s="678"/>
      <c r="K9" s="678"/>
      <c r="L9" s="678"/>
      <c r="M9" s="678"/>
      <c r="N9" s="678"/>
      <c r="O9" s="678"/>
      <c r="P9" s="678"/>
      <c r="Q9" s="679"/>
      <c r="R9" s="680">
        <v>6274</v>
      </c>
      <c r="S9" s="681"/>
      <c r="T9" s="681"/>
      <c r="U9" s="681"/>
      <c r="V9" s="681"/>
      <c r="W9" s="681"/>
      <c r="X9" s="681"/>
      <c r="Y9" s="682"/>
      <c r="Z9" s="713">
        <v>0</v>
      </c>
      <c r="AA9" s="713"/>
      <c r="AB9" s="713"/>
      <c r="AC9" s="713"/>
      <c r="AD9" s="714">
        <v>6274</v>
      </c>
      <c r="AE9" s="714"/>
      <c r="AF9" s="714"/>
      <c r="AG9" s="714"/>
      <c r="AH9" s="714"/>
      <c r="AI9" s="714"/>
      <c r="AJ9" s="714"/>
      <c r="AK9" s="714"/>
      <c r="AL9" s="683">
        <v>0.1</v>
      </c>
      <c r="AM9" s="684"/>
      <c r="AN9" s="684"/>
      <c r="AO9" s="715"/>
      <c r="AP9" s="677" t="s">
        <v>242</v>
      </c>
      <c r="AQ9" s="678"/>
      <c r="AR9" s="678"/>
      <c r="AS9" s="678"/>
      <c r="AT9" s="678"/>
      <c r="AU9" s="678"/>
      <c r="AV9" s="678"/>
      <c r="AW9" s="678"/>
      <c r="AX9" s="678"/>
      <c r="AY9" s="678"/>
      <c r="AZ9" s="678"/>
      <c r="BA9" s="678"/>
      <c r="BB9" s="678"/>
      <c r="BC9" s="678"/>
      <c r="BD9" s="678"/>
      <c r="BE9" s="678"/>
      <c r="BF9" s="679"/>
      <c r="BG9" s="680">
        <v>479074</v>
      </c>
      <c r="BH9" s="681"/>
      <c r="BI9" s="681"/>
      <c r="BJ9" s="681"/>
      <c r="BK9" s="681"/>
      <c r="BL9" s="681"/>
      <c r="BM9" s="681"/>
      <c r="BN9" s="682"/>
      <c r="BO9" s="713">
        <v>23.5</v>
      </c>
      <c r="BP9" s="713"/>
      <c r="BQ9" s="713"/>
      <c r="BR9" s="713"/>
      <c r="BS9" s="686" t="s">
        <v>174</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766293</v>
      </c>
      <c r="CS9" s="681"/>
      <c r="CT9" s="681"/>
      <c r="CU9" s="681"/>
      <c r="CV9" s="681"/>
      <c r="CW9" s="681"/>
      <c r="CX9" s="681"/>
      <c r="CY9" s="682"/>
      <c r="CZ9" s="713">
        <v>5.7</v>
      </c>
      <c r="DA9" s="713"/>
      <c r="DB9" s="713"/>
      <c r="DC9" s="713"/>
      <c r="DD9" s="686">
        <v>9904</v>
      </c>
      <c r="DE9" s="681"/>
      <c r="DF9" s="681"/>
      <c r="DG9" s="681"/>
      <c r="DH9" s="681"/>
      <c r="DI9" s="681"/>
      <c r="DJ9" s="681"/>
      <c r="DK9" s="681"/>
      <c r="DL9" s="681"/>
      <c r="DM9" s="681"/>
      <c r="DN9" s="681"/>
      <c r="DO9" s="681"/>
      <c r="DP9" s="682"/>
      <c r="DQ9" s="686">
        <v>729648</v>
      </c>
      <c r="DR9" s="681"/>
      <c r="DS9" s="681"/>
      <c r="DT9" s="681"/>
      <c r="DU9" s="681"/>
      <c r="DV9" s="681"/>
      <c r="DW9" s="681"/>
      <c r="DX9" s="681"/>
      <c r="DY9" s="681"/>
      <c r="DZ9" s="681"/>
      <c r="EA9" s="681"/>
      <c r="EB9" s="681"/>
      <c r="EC9" s="727"/>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174</v>
      </c>
      <c r="S10" s="681"/>
      <c r="T10" s="681"/>
      <c r="U10" s="681"/>
      <c r="V10" s="681"/>
      <c r="W10" s="681"/>
      <c r="X10" s="681"/>
      <c r="Y10" s="682"/>
      <c r="Z10" s="713" t="s">
        <v>245</v>
      </c>
      <c r="AA10" s="713"/>
      <c r="AB10" s="713"/>
      <c r="AC10" s="713"/>
      <c r="AD10" s="714" t="s">
        <v>137</v>
      </c>
      <c r="AE10" s="714"/>
      <c r="AF10" s="714"/>
      <c r="AG10" s="714"/>
      <c r="AH10" s="714"/>
      <c r="AI10" s="714"/>
      <c r="AJ10" s="714"/>
      <c r="AK10" s="714"/>
      <c r="AL10" s="683" t="s">
        <v>137</v>
      </c>
      <c r="AM10" s="684"/>
      <c r="AN10" s="684"/>
      <c r="AO10" s="715"/>
      <c r="AP10" s="677" t="s">
        <v>246</v>
      </c>
      <c r="AQ10" s="678"/>
      <c r="AR10" s="678"/>
      <c r="AS10" s="678"/>
      <c r="AT10" s="678"/>
      <c r="AU10" s="678"/>
      <c r="AV10" s="678"/>
      <c r="AW10" s="678"/>
      <c r="AX10" s="678"/>
      <c r="AY10" s="678"/>
      <c r="AZ10" s="678"/>
      <c r="BA10" s="678"/>
      <c r="BB10" s="678"/>
      <c r="BC10" s="678"/>
      <c r="BD10" s="678"/>
      <c r="BE10" s="678"/>
      <c r="BF10" s="679"/>
      <c r="BG10" s="680">
        <v>36171</v>
      </c>
      <c r="BH10" s="681"/>
      <c r="BI10" s="681"/>
      <c r="BJ10" s="681"/>
      <c r="BK10" s="681"/>
      <c r="BL10" s="681"/>
      <c r="BM10" s="681"/>
      <c r="BN10" s="682"/>
      <c r="BO10" s="713">
        <v>1.8</v>
      </c>
      <c r="BP10" s="713"/>
      <c r="BQ10" s="713"/>
      <c r="BR10" s="713"/>
      <c r="BS10" s="686" t="s">
        <v>137</v>
      </c>
      <c r="BT10" s="681"/>
      <c r="BU10" s="681"/>
      <c r="BV10" s="681"/>
      <c r="BW10" s="681"/>
      <c r="BX10" s="681"/>
      <c r="BY10" s="681"/>
      <c r="BZ10" s="681"/>
      <c r="CA10" s="681"/>
      <c r="CB10" s="727"/>
      <c r="CD10" s="719" t="s">
        <v>247</v>
      </c>
      <c r="CE10" s="720"/>
      <c r="CF10" s="720"/>
      <c r="CG10" s="720"/>
      <c r="CH10" s="720"/>
      <c r="CI10" s="720"/>
      <c r="CJ10" s="720"/>
      <c r="CK10" s="720"/>
      <c r="CL10" s="720"/>
      <c r="CM10" s="720"/>
      <c r="CN10" s="720"/>
      <c r="CO10" s="720"/>
      <c r="CP10" s="720"/>
      <c r="CQ10" s="721"/>
      <c r="CR10" s="680">
        <v>11500</v>
      </c>
      <c r="CS10" s="681"/>
      <c r="CT10" s="681"/>
      <c r="CU10" s="681"/>
      <c r="CV10" s="681"/>
      <c r="CW10" s="681"/>
      <c r="CX10" s="681"/>
      <c r="CY10" s="682"/>
      <c r="CZ10" s="713">
        <v>0.1</v>
      </c>
      <c r="DA10" s="713"/>
      <c r="DB10" s="713"/>
      <c r="DC10" s="713"/>
      <c r="DD10" s="686" t="s">
        <v>174</v>
      </c>
      <c r="DE10" s="681"/>
      <c r="DF10" s="681"/>
      <c r="DG10" s="681"/>
      <c r="DH10" s="681"/>
      <c r="DI10" s="681"/>
      <c r="DJ10" s="681"/>
      <c r="DK10" s="681"/>
      <c r="DL10" s="681"/>
      <c r="DM10" s="681"/>
      <c r="DN10" s="681"/>
      <c r="DO10" s="681"/>
      <c r="DP10" s="682"/>
      <c r="DQ10" s="686" t="s">
        <v>174</v>
      </c>
      <c r="DR10" s="681"/>
      <c r="DS10" s="681"/>
      <c r="DT10" s="681"/>
      <c r="DU10" s="681"/>
      <c r="DV10" s="681"/>
      <c r="DW10" s="681"/>
      <c r="DX10" s="681"/>
      <c r="DY10" s="681"/>
      <c r="DZ10" s="681"/>
      <c r="EA10" s="681"/>
      <c r="EB10" s="681"/>
      <c r="EC10" s="727"/>
    </row>
    <row r="11" spans="2:143" ht="11.25" customHeight="1" x14ac:dyDescent="0.15">
      <c r="B11" s="677" t="s">
        <v>248</v>
      </c>
      <c r="C11" s="678"/>
      <c r="D11" s="678"/>
      <c r="E11" s="678"/>
      <c r="F11" s="678"/>
      <c r="G11" s="678"/>
      <c r="H11" s="678"/>
      <c r="I11" s="678"/>
      <c r="J11" s="678"/>
      <c r="K11" s="678"/>
      <c r="L11" s="678"/>
      <c r="M11" s="678"/>
      <c r="N11" s="678"/>
      <c r="O11" s="678"/>
      <c r="P11" s="678"/>
      <c r="Q11" s="679"/>
      <c r="R11" s="680">
        <v>282494</v>
      </c>
      <c r="S11" s="681"/>
      <c r="T11" s="681"/>
      <c r="U11" s="681"/>
      <c r="V11" s="681"/>
      <c r="W11" s="681"/>
      <c r="X11" s="681"/>
      <c r="Y11" s="682"/>
      <c r="Z11" s="683">
        <v>2</v>
      </c>
      <c r="AA11" s="684"/>
      <c r="AB11" s="684"/>
      <c r="AC11" s="685"/>
      <c r="AD11" s="686">
        <v>282494</v>
      </c>
      <c r="AE11" s="681"/>
      <c r="AF11" s="681"/>
      <c r="AG11" s="681"/>
      <c r="AH11" s="681"/>
      <c r="AI11" s="681"/>
      <c r="AJ11" s="681"/>
      <c r="AK11" s="682"/>
      <c r="AL11" s="683">
        <v>4</v>
      </c>
      <c r="AM11" s="684"/>
      <c r="AN11" s="684"/>
      <c r="AO11" s="715"/>
      <c r="AP11" s="677" t="s">
        <v>249</v>
      </c>
      <c r="AQ11" s="678"/>
      <c r="AR11" s="678"/>
      <c r="AS11" s="678"/>
      <c r="AT11" s="678"/>
      <c r="AU11" s="678"/>
      <c r="AV11" s="678"/>
      <c r="AW11" s="678"/>
      <c r="AX11" s="678"/>
      <c r="AY11" s="678"/>
      <c r="AZ11" s="678"/>
      <c r="BA11" s="678"/>
      <c r="BB11" s="678"/>
      <c r="BC11" s="678"/>
      <c r="BD11" s="678"/>
      <c r="BE11" s="678"/>
      <c r="BF11" s="679"/>
      <c r="BG11" s="680">
        <v>133396</v>
      </c>
      <c r="BH11" s="681"/>
      <c r="BI11" s="681"/>
      <c r="BJ11" s="681"/>
      <c r="BK11" s="681"/>
      <c r="BL11" s="681"/>
      <c r="BM11" s="681"/>
      <c r="BN11" s="682"/>
      <c r="BO11" s="713">
        <v>6.5</v>
      </c>
      <c r="BP11" s="713"/>
      <c r="BQ11" s="713"/>
      <c r="BR11" s="713"/>
      <c r="BS11" s="686">
        <v>30745</v>
      </c>
      <c r="BT11" s="681"/>
      <c r="BU11" s="681"/>
      <c r="BV11" s="681"/>
      <c r="BW11" s="681"/>
      <c r="BX11" s="681"/>
      <c r="BY11" s="681"/>
      <c r="BZ11" s="681"/>
      <c r="CA11" s="681"/>
      <c r="CB11" s="727"/>
      <c r="CD11" s="719" t="s">
        <v>250</v>
      </c>
      <c r="CE11" s="720"/>
      <c r="CF11" s="720"/>
      <c r="CG11" s="720"/>
      <c r="CH11" s="720"/>
      <c r="CI11" s="720"/>
      <c r="CJ11" s="720"/>
      <c r="CK11" s="720"/>
      <c r="CL11" s="720"/>
      <c r="CM11" s="720"/>
      <c r="CN11" s="720"/>
      <c r="CO11" s="720"/>
      <c r="CP11" s="720"/>
      <c r="CQ11" s="721"/>
      <c r="CR11" s="680">
        <v>782515</v>
      </c>
      <c r="CS11" s="681"/>
      <c r="CT11" s="681"/>
      <c r="CU11" s="681"/>
      <c r="CV11" s="681"/>
      <c r="CW11" s="681"/>
      <c r="CX11" s="681"/>
      <c r="CY11" s="682"/>
      <c r="CZ11" s="713">
        <v>5.8</v>
      </c>
      <c r="DA11" s="713"/>
      <c r="DB11" s="713"/>
      <c r="DC11" s="713"/>
      <c r="DD11" s="686">
        <v>249182</v>
      </c>
      <c r="DE11" s="681"/>
      <c r="DF11" s="681"/>
      <c r="DG11" s="681"/>
      <c r="DH11" s="681"/>
      <c r="DI11" s="681"/>
      <c r="DJ11" s="681"/>
      <c r="DK11" s="681"/>
      <c r="DL11" s="681"/>
      <c r="DM11" s="681"/>
      <c r="DN11" s="681"/>
      <c r="DO11" s="681"/>
      <c r="DP11" s="682"/>
      <c r="DQ11" s="686">
        <v>538720</v>
      </c>
      <c r="DR11" s="681"/>
      <c r="DS11" s="681"/>
      <c r="DT11" s="681"/>
      <c r="DU11" s="681"/>
      <c r="DV11" s="681"/>
      <c r="DW11" s="681"/>
      <c r="DX11" s="681"/>
      <c r="DY11" s="681"/>
      <c r="DZ11" s="681"/>
      <c r="EA11" s="681"/>
      <c r="EB11" s="681"/>
      <c r="EC11" s="727"/>
    </row>
    <row r="12" spans="2:143" ht="11.25" customHeight="1" x14ac:dyDescent="0.15">
      <c r="B12" s="677" t="s">
        <v>251</v>
      </c>
      <c r="C12" s="678"/>
      <c r="D12" s="678"/>
      <c r="E12" s="678"/>
      <c r="F12" s="678"/>
      <c r="G12" s="678"/>
      <c r="H12" s="678"/>
      <c r="I12" s="678"/>
      <c r="J12" s="678"/>
      <c r="K12" s="678"/>
      <c r="L12" s="678"/>
      <c r="M12" s="678"/>
      <c r="N12" s="678"/>
      <c r="O12" s="678"/>
      <c r="P12" s="678"/>
      <c r="Q12" s="679"/>
      <c r="R12" s="680">
        <v>5535</v>
      </c>
      <c r="S12" s="681"/>
      <c r="T12" s="681"/>
      <c r="U12" s="681"/>
      <c r="V12" s="681"/>
      <c r="W12" s="681"/>
      <c r="X12" s="681"/>
      <c r="Y12" s="682"/>
      <c r="Z12" s="713">
        <v>0</v>
      </c>
      <c r="AA12" s="713"/>
      <c r="AB12" s="713"/>
      <c r="AC12" s="713"/>
      <c r="AD12" s="714">
        <v>5535</v>
      </c>
      <c r="AE12" s="714"/>
      <c r="AF12" s="714"/>
      <c r="AG12" s="714"/>
      <c r="AH12" s="714"/>
      <c r="AI12" s="714"/>
      <c r="AJ12" s="714"/>
      <c r="AK12" s="714"/>
      <c r="AL12" s="683">
        <v>0.1</v>
      </c>
      <c r="AM12" s="684"/>
      <c r="AN12" s="684"/>
      <c r="AO12" s="715"/>
      <c r="AP12" s="677" t="s">
        <v>252</v>
      </c>
      <c r="AQ12" s="678"/>
      <c r="AR12" s="678"/>
      <c r="AS12" s="678"/>
      <c r="AT12" s="678"/>
      <c r="AU12" s="678"/>
      <c r="AV12" s="678"/>
      <c r="AW12" s="678"/>
      <c r="AX12" s="678"/>
      <c r="AY12" s="678"/>
      <c r="AZ12" s="678"/>
      <c r="BA12" s="678"/>
      <c r="BB12" s="678"/>
      <c r="BC12" s="678"/>
      <c r="BD12" s="678"/>
      <c r="BE12" s="678"/>
      <c r="BF12" s="679"/>
      <c r="BG12" s="680">
        <v>1233772</v>
      </c>
      <c r="BH12" s="681"/>
      <c r="BI12" s="681"/>
      <c r="BJ12" s="681"/>
      <c r="BK12" s="681"/>
      <c r="BL12" s="681"/>
      <c r="BM12" s="681"/>
      <c r="BN12" s="682"/>
      <c r="BO12" s="713">
        <v>60.4</v>
      </c>
      <c r="BP12" s="713"/>
      <c r="BQ12" s="713"/>
      <c r="BR12" s="713"/>
      <c r="BS12" s="686" t="s">
        <v>245</v>
      </c>
      <c r="BT12" s="681"/>
      <c r="BU12" s="681"/>
      <c r="BV12" s="681"/>
      <c r="BW12" s="681"/>
      <c r="BX12" s="681"/>
      <c r="BY12" s="681"/>
      <c r="BZ12" s="681"/>
      <c r="CA12" s="681"/>
      <c r="CB12" s="727"/>
      <c r="CD12" s="719" t="s">
        <v>253</v>
      </c>
      <c r="CE12" s="720"/>
      <c r="CF12" s="720"/>
      <c r="CG12" s="720"/>
      <c r="CH12" s="720"/>
      <c r="CI12" s="720"/>
      <c r="CJ12" s="720"/>
      <c r="CK12" s="720"/>
      <c r="CL12" s="720"/>
      <c r="CM12" s="720"/>
      <c r="CN12" s="720"/>
      <c r="CO12" s="720"/>
      <c r="CP12" s="720"/>
      <c r="CQ12" s="721"/>
      <c r="CR12" s="680">
        <v>952892</v>
      </c>
      <c r="CS12" s="681"/>
      <c r="CT12" s="681"/>
      <c r="CU12" s="681"/>
      <c r="CV12" s="681"/>
      <c r="CW12" s="681"/>
      <c r="CX12" s="681"/>
      <c r="CY12" s="682"/>
      <c r="CZ12" s="713">
        <v>7.1</v>
      </c>
      <c r="DA12" s="713"/>
      <c r="DB12" s="713"/>
      <c r="DC12" s="713"/>
      <c r="DD12" s="686">
        <v>286048</v>
      </c>
      <c r="DE12" s="681"/>
      <c r="DF12" s="681"/>
      <c r="DG12" s="681"/>
      <c r="DH12" s="681"/>
      <c r="DI12" s="681"/>
      <c r="DJ12" s="681"/>
      <c r="DK12" s="681"/>
      <c r="DL12" s="681"/>
      <c r="DM12" s="681"/>
      <c r="DN12" s="681"/>
      <c r="DO12" s="681"/>
      <c r="DP12" s="682"/>
      <c r="DQ12" s="686">
        <v>861072</v>
      </c>
      <c r="DR12" s="681"/>
      <c r="DS12" s="681"/>
      <c r="DT12" s="681"/>
      <c r="DU12" s="681"/>
      <c r="DV12" s="681"/>
      <c r="DW12" s="681"/>
      <c r="DX12" s="681"/>
      <c r="DY12" s="681"/>
      <c r="DZ12" s="681"/>
      <c r="EA12" s="681"/>
      <c r="EB12" s="681"/>
      <c r="EC12" s="727"/>
    </row>
    <row r="13" spans="2:143" ht="11.25" customHeight="1" x14ac:dyDescent="0.15">
      <c r="B13" s="677" t="s">
        <v>254</v>
      </c>
      <c r="C13" s="678"/>
      <c r="D13" s="678"/>
      <c r="E13" s="678"/>
      <c r="F13" s="678"/>
      <c r="G13" s="678"/>
      <c r="H13" s="678"/>
      <c r="I13" s="678"/>
      <c r="J13" s="678"/>
      <c r="K13" s="678"/>
      <c r="L13" s="678"/>
      <c r="M13" s="678"/>
      <c r="N13" s="678"/>
      <c r="O13" s="678"/>
      <c r="P13" s="678"/>
      <c r="Q13" s="679"/>
      <c r="R13" s="680" t="s">
        <v>174</v>
      </c>
      <c r="S13" s="681"/>
      <c r="T13" s="681"/>
      <c r="U13" s="681"/>
      <c r="V13" s="681"/>
      <c r="W13" s="681"/>
      <c r="X13" s="681"/>
      <c r="Y13" s="682"/>
      <c r="Z13" s="713" t="s">
        <v>245</v>
      </c>
      <c r="AA13" s="713"/>
      <c r="AB13" s="713"/>
      <c r="AC13" s="713"/>
      <c r="AD13" s="714" t="s">
        <v>174</v>
      </c>
      <c r="AE13" s="714"/>
      <c r="AF13" s="714"/>
      <c r="AG13" s="714"/>
      <c r="AH13" s="714"/>
      <c r="AI13" s="714"/>
      <c r="AJ13" s="714"/>
      <c r="AK13" s="714"/>
      <c r="AL13" s="683" t="s">
        <v>174</v>
      </c>
      <c r="AM13" s="684"/>
      <c r="AN13" s="684"/>
      <c r="AO13" s="715"/>
      <c r="AP13" s="677" t="s">
        <v>255</v>
      </c>
      <c r="AQ13" s="678"/>
      <c r="AR13" s="678"/>
      <c r="AS13" s="678"/>
      <c r="AT13" s="678"/>
      <c r="AU13" s="678"/>
      <c r="AV13" s="678"/>
      <c r="AW13" s="678"/>
      <c r="AX13" s="678"/>
      <c r="AY13" s="678"/>
      <c r="AZ13" s="678"/>
      <c r="BA13" s="678"/>
      <c r="BB13" s="678"/>
      <c r="BC13" s="678"/>
      <c r="BD13" s="678"/>
      <c r="BE13" s="678"/>
      <c r="BF13" s="679"/>
      <c r="BG13" s="680">
        <v>925510</v>
      </c>
      <c r="BH13" s="681"/>
      <c r="BI13" s="681"/>
      <c r="BJ13" s="681"/>
      <c r="BK13" s="681"/>
      <c r="BL13" s="681"/>
      <c r="BM13" s="681"/>
      <c r="BN13" s="682"/>
      <c r="BO13" s="713">
        <v>45.3</v>
      </c>
      <c r="BP13" s="713"/>
      <c r="BQ13" s="713"/>
      <c r="BR13" s="713"/>
      <c r="BS13" s="686" t="s">
        <v>245</v>
      </c>
      <c r="BT13" s="681"/>
      <c r="BU13" s="681"/>
      <c r="BV13" s="681"/>
      <c r="BW13" s="681"/>
      <c r="BX13" s="681"/>
      <c r="BY13" s="681"/>
      <c r="BZ13" s="681"/>
      <c r="CA13" s="681"/>
      <c r="CB13" s="727"/>
      <c r="CD13" s="719" t="s">
        <v>256</v>
      </c>
      <c r="CE13" s="720"/>
      <c r="CF13" s="720"/>
      <c r="CG13" s="720"/>
      <c r="CH13" s="720"/>
      <c r="CI13" s="720"/>
      <c r="CJ13" s="720"/>
      <c r="CK13" s="720"/>
      <c r="CL13" s="720"/>
      <c r="CM13" s="720"/>
      <c r="CN13" s="720"/>
      <c r="CO13" s="720"/>
      <c r="CP13" s="720"/>
      <c r="CQ13" s="721"/>
      <c r="CR13" s="680">
        <v>1584117</v>
      </c>
      <c r="CS13" s="681"/>
      <c r="CT13" s="681"/>
      <c r="CU13" s="681"/>
      <c r="CV13" s="681"/>
      <c r="CW13" s="681"/>
      <c r="CX13" s="681"/>
      <c r="CY13" s="682"/>
      <c r="CZ13" s="713">
        <v>11.8</v>
      </c>
      <c r="DA13" s="713"/>
      <c r="DB13" s="713"/>
      <c r="DC13" s="713"/>
      <c r="DD13" s="686">
        <v>629222</v>
      </c>
      <c r="DE13" s="681"/>
      <c r="DF13" s="681"/>
      <c r="DG13" s="681"/>
      <c r="DH13" s="681"/>
      <c r="DI13" s="681"/>
      <c r="DJ13" s="681"/>
      <c r="DK13" s="681"/>
      <c r="DL13" s="681"/>
      <c r="DM13" s="681"/>
      <c r="DN13" s="681"/>
      <c r="DO13" s="681"/>
      <c r="DP13" s="682"/>
      <c r="DQ13" s="686">
        <v>1042332</v>
      </c>
      <c r="DR13" s="681"/>
      <c r="DS13" s="681"/>
      <c r="DT13" s="681"/>
      <c r="DU13" s="681"/>
      <c r="DV13" s="681"/>
      <c r="DW13" s="681"/>
      <c r="DX13" s="681"/>
      <c r="DY13" s="681"/>
      <c r="DZ13" s="681"/>
      <c r="EA13" s="681"/>
      <c r="EB13" s="681"/>
      <c r="EC13" s="727"/>
    </row>
    <row r="14" spans="2:143" ht="11.25" customHeight="1" x14ac:dyDescent="0.15">
      <c r="B14" s="677" t="s">
        <v>257</v>
      </c>
      <c r="C14" s="678"/>
      <c r="D14" s="678"/>
      <c r="E14" s="678"/>
      <c r="F14" s="678"/>
      <c r="G14" s="678"/>
      <c r="H14" s="678"/>
      <c r="I14" s="678"/>
      <c r="J14" s="678"/>
      <c r="K14" s="678"/>
      <c r="L14" s="678"/>
      <c r="M14" s="678"/>
      <c r="N14" s="678"/>
      <c r="O14" s="678"/>
      <c r="P14" s="678"/>
      <c r="Q14" s="679"/>
      <c r="R14" s="680" t="s">
        <v>137</v>
      </c>
      <c r="S14" s="681"/>
      <c r="T14" s="681"/>
      <c r="U14" s="681"/>
      <c r="V14" s="681"/>
      <c r="W14" s="681"/>
      <c r="X14" s="681"/>
      <c r="Y14" s="682"/>
      <c r="Z14" s="713" t="s">
        <v>174</v>
      </c>
      <c r="AA14" s="713"/>
      <c r="AB14" s="713"/>
      <c r="AC14" s="713"/>
      <c r="AD14" s="714" t="s">
        <v>137</v>
      </c>
      <c r="AE14" s="714"/>
      <c r="AF14" s="714"/>
      <c r="AG14" s="714"/>
      <c r="AH14" s="714"/>
      <c r="AI14" s="714"/>
      <c r="AJ14" s="714"/>
      <c r="AK14" s="714"/>
      <c r="AL14" s="683" t="s">
        <v>174</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59838</v>
      </c>
      <c r="BH14" s="681"/>
      <c r="BI14" s="681"/>
      <c r="BJ14" s="681"/>
      <c r="BK14" s="681"/>
      <c r="BL14" s="681"/>
      <c r="BM14" s="681"/>
      <c r="BN14" s="682"/>
      <c r="BO14" s="713">
        <v>2.9</v>
      </c>
      <c r="BP14" s="713"/>
      <c r="BQ14" s="713"/>
      <c r="BR14" s="713"/>
      <c r="BS14" s="686" t="s">
        <v>174</v>
      </c>
      <c r="BT14" s="681"/>
      <c r="BU14" s="681"/>
      <c r="BV14" s="681"/>
      <c r="BW14" s="681"/>
      <c r="BX14" s="681"/>
      <c r="BY14" s="681"/>
      <c r="BZ14" s="681"/>
      <c r="CA14" s="681"/>
      <c r="CB14" s="727"/>
      <c r="CD14" s="719" t="s">
        <v>259</v>
      </c>
      <c r="CE14" s="720"/>
      <c r="CF14" s="720"/>
      <c r="CG14" s="720"/>
      <c r="CH14" s="720"/>
      <c r="CI14" s="720"/>
      <c r="CJ14" s="720"/>
      <c r="CK14" s="720"/>
      <c r="CL14" s="720"/>
      <c r="CM14" s="720"/>
      <c r="CN14" s="720"/>
      <c r="CO14" s="720"/>
      <c r="CP14" s="720"/>
      <c r="CQ14" s="721"/>
      <c r="CR14" s="680">
        <v>335460</v>
      </c>
      <c r="CS14" s="681"/>
      <c r="CT14" s="681"/>
      <c r="CU14" s="681"/>
      <c r="CV14" s="681"/>
      <c r="CW14" s="681"/>
      <c r="CX14" s="681"/>
      <c r="CY14" s="682"/>
      <c r="CZ14" s="713">
        <v>2.5</v>
      </c>
      <c r="DA14" s="713"/>
      <c r="DB14" s="713"/>
      <c r="DC14" s="713"/>
      <c r="DD14" s="686">
        <v>47537</v>
      </c>
      <c r="DE14" s="681"/>
      <c r="DF14" s="681"/>
      <c r="DG14" s="681"/>
      <c r="DH14" s="681"/>
      <c r="DI14" s="681"/>
      <c r="DJ14" s="681"/>
      <c r="DK14" s="681"/>
      <c r="DL14" s="681"/>
      <c r="DM14" s="681"/>
      <c r="DN14" s="681"/>
      <c r="DO14" s="681"/>
      <c r="DP14" s="682"/>
      <c r="DQ14" s="686">
        <v>318615</v>
      </c>
      <c r="DR14" s="681"/>
      <c r="DS14" s="681"/>
      <c r="DT14" s="681"/>
      <c r="DU14" s="681"/>
      <c r="DV14" s="681"/>
      <c r="DW14" s="681"/>
      <c r="DX14" s="681"/>
      <c r="DY14" s="681"/>
      <c r="DZ14" s="681"/>
      <c r="EA14" s="681"/>
      <c r="EB14" s="681"/>
      <c r="EC14" s="727"/>
    </row>
    <row r="15" spans="2:143" ht="11.25" customHeight="1" x14ac:dyDescent="0.15">
      <c r="B15" s="677" t="s">
        <v>260</v>
      </c>
      <c r="C15" s="678"/>
      <c r="D15" s="678"/>
      <c r="E15" s="678"/>
      <c r="F15" s="678"/>
      <c r="G15" s="678"/>
      <c r="H15" s="678"/>
      <c r="I15" s="678"/>
      <c r="J15" s="678"/>
      <c r="K15" s="678"/>
      <c r="L15" s="678"/>
      <c r="M15" s="678"/>
      <c r="N15" s="678"/>
      <c r="O15" s="678"/>
      <c r="P15" s="678"/>
      <c r="Q15" s="679"/>
      <c r="R15" s="680" t="s">
        <v>137</v>
      </c>
      <c r="S15" s="681"/>
      <c r="T15" s="681"/>
      <c r="U15" s="681"/>
      <c r="V15" s="681"/>
      <c r="W15" s="681"/>
      <c r="X15" s="681"/>
      <c r="Y15" s="682"/>
      <c r="Z15" s="713" t="s">
        <v>245</v>
      </c>
      <c r="AA15" s="713"/>
      <c r="AB15" s="713"/>
      <c r="AC15" s="713"/>
      <c r="AD15" s="714" t="s">
        <v>174</v>
      </c>
      <c r="AE15" s="714"/>
      <c r="AF15" s="714"/>
      <c r="AG15" s="714"/>
      <c r="AH15" s="714"/>
      <c r="AI15" s="714"/>
      <c r="AJ15" s="714"/>
      <c r="AK15" s="714"/>
      <c r="AL15" s="683" t="s">
        <v>174</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76913</v>
      </c>
      <c r="BH15" s="681"/>
      <c r="BI15" s="681"/>
      <c r="BJ15" s="681"/>
      <c r="BK15" s="681"/>
      <c r="BL15" s="681"/>
      <c r="BM15" s="681"/>
      <c r="BN15" s="682"/>
      <c r="BO15" s="713">
        <v>3.8</v>
      </c>
      <c r="BP15" s="713"/>
      <c r="BQ15" s="713"/>
      <c r="BR15" s="713"/>
      <c r="BS15" s="686" t="s">
        <v>245</v>
      </c>
      <c r="BT15" s="681"/>
      <c r="BU15" s="681"/>
      <c r="BV15" s="681"/>
      <c r="BW15" s="681"/>
      <c r="BX15" s="681"/>
      <c r="BY15" s="681"/>
      <c r="BZ15" s="681"/>
      <c r="CA15" s="681"/>
      <c r="CB15" s="727"/>
      <c r="CD15" s="719" t="s">
        <v>262</v>
      </c>
      <c r="CE15" s="720"/>
      <c r="CF15" s="720"/>
      <c r="CG15" s="720"/>
      <c r="CH15" s="720"/>
      <c r="CI15" s="720"/>
      <c r="CJ15" s="720"/>
      <c r="CK15" s="720"/>
      <c r="CL15" s="720"/>
      <c r="CM15" s="720"/>
      <c r="CN15" s="720"/>
      <c r="CO15" s="720"/>
      <c r="CP15" s="720"/>
      <c r="CQ15" s="721"/>
      <c r="CR15" s="680">
        <v>1089973</v>
      </c>
      <c r="CS15" s="681"/>
      <c r="CT15" s="681"/>
      <c r="CU15" s="681"/>
      <c r="CV15" s="681"/>
      <c r="CW15" s="681"/>
      <c r="CX15" s="681"/>
      <c r="CY15" s="682"/>
      <c r="CZ15" s="713">
        <v>8.1</v>
      </c>
      <c r="DA15" s="713"/>
      <c r="DB15" s="713"/>
      <c r="DC15" s="713"/>
      <c r="DD15" s="686">
        <v>179186</v>
      </c>
      <c r="DE15" s="681"/>
      <c r="DF15" s="681"/>
      <c r="DG15" s="681"/>
      <c r="DH15" s="681"/>
      <c r="DI15" s="681"/>
      <c r="DJ15" s="681"/>
      <c r="DK15" s="681"/>
      <c r="DL15" s="681"/>
      <c r="DM15" s="681"/>
      <c r="DN15" s="681"/>
      <c r="DO15" s="681"/>
      <c r="DP15" s="682"/>
      <c r="DQ15" s="686">
        <v>957287</v>
      </c>
      <c r="DR15" s="681"/>
      <c r="DS15" s="681"/>
      <c r="DT15" s="681"/>
      <c r="DU15" s="681"/>
      <c r="DV15" s="681"/>
      <c r="DW15" s="681"/>
      <c r="DX15" s="681"/>
      <c r="DY15" s="681"/>
      <c r="DZ15" s="681"/>
      <c r="EA15" s="681"/>
      <c r="EB15" s="681"/>
      <c r="EC15" s="727"/>
    </row>
    <row r="16" spans="2:143" ht="11.25" customHeight="1" x14ac:dyDescent="0.15">
      <c r="B16" s="677" t="s">
        <v>263</v>
      </c>
      <c r="C16" s="678"/>
      <c r="D16" s="678"/>
      <c r="E16" s="678"/>
      <c r="F16" s="678"/>
      <c r="G16" s="678"/>
      <c r="H16" s="678"/>
      <c r="I16" s="678"/>
      <c r="J16" s="678"/>
      <c r="K16" s="678"/>
      <c r="L16" s="678"/>
      <c r="M16" s="678"/>
      <c r="N16" s="678"/>
      <c r="O16" s="678"/>
      <c r="P16" s="678"/>
      <c r="Q16" s="679"/>
      <c r="R16" s="680">
        <v>9358</v>
      </c>
      <c r="S16" s="681"/>
      <c r="T16" s="681"/>
      <c r="U16" s="681"/>
      <c r="V16" s="681"/>
      <c r="W16" s="681"/>
      <c r="X16" s="681"/>
      <c r="Y16" s="682"/>
      <c r="Z16" s="713">
        <v>0.1</v>
      </c>
      <c r="AA16" s="713"/>
      <c r="AB16" s="713"/>
      <c r="AC16" s="713"/>
      <c r="AD16" s="714">
        <v>9358</v>
      </c>
      <c r="AE16" s="714"/>
      <c r="AF16" s="714"/>
      <c r="AG16" s="714"/>
      <c r="AH16" s="714"/>
      <c r="AI16" s="714"/>
      <c r="AJ16" s="714"/>
      <c r="AK16" s="714"/>
      <c r="AL16" s="683">
        <v>0.1</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174</v>
      </c>
      <c r="BH16" s="681"/>
      <c r="BI16" s="681"/>
      <c r="BJ16" s="681"/>
      <c r="BK16" s="681"/>
      <c r="BL16" s="681"/>
      <c r="BM16" s="681"/>
      <c r="BN16" s="682"/>
      <c r="BO16" s="713" t="s">
        <v>174</v>
      </c>
      <c r="BP16" s="713"/>
      <c r="BQ16" s="713"/>
      <c r="BR16" s="713"/>
      <c r="BS16" s="686" t="s">
        <v>174</v>
      </c>
      <c r="BT16" s="681"/>
      <c r="BU16" s="681"/>
      <c r="BV16" s="681"/>
      <c r="BW16" s="681"/>
      <c r="BX16" s="681"/>
      <c r="BY16" s="681"/>
      <c r="BZ16" s="681"/>
      <c r="CA16" s="681"/>
      <c r="CB16" s="727"/>
      <c r="CD16" s="719" t="s">
        <v>265</v>
      </c>
      <c r="CE16" s="720"/>
      <c r="CF16" s="720"/>
      <c r="CG16" s="720"/>
      <c r="CH16" s="720"/>
      <c r="CI16" s="720"/>
      <c r="CJ16" s="720"/>
      <c r="CK16" s="720"/>
      <c r="CL16" s="720"/>
      <c r="CM16" s="720"/>
      <c r="CN16" s="720"/>
      <c r="CO16" s="720"/>
      <c r="CP16" s="720"/>
      <c r="CQ16" s="721"/>
      <c r="CR16" s="680">
        <v>100749</v>
      </c>
      <c r="CS16" s="681"/>
      <c r="CT16" s="681"/>
      <c r="CU16" s="681"/>
      <c r="CV16" s="681"/>
      <c r="CW16" s="681"/>
      <c r="CX16" s="681"/>
      <c r="CY16" s="682"/>
      <c r="CZ16" s="713">
        <v>0.7</v>
      </c>
      <c r="DA16" s="713"/>
      <c r="DB16" s="713"/>
      <c r="DC16" s="713"/>
      <c r="DD16" s="686" t="s">
        <v>174</v>
      </c>
      <c r="DE16" s="681"/>
      <c r="DF16" s="681"/>
      <c r="DG16" s="681"/>
      <c r="DH16" s="681"/>
      <c r="DI16" s="681"/>
      <c r="DJ16" s="681"/>
      <c r="DK16" s="681"/>
      <c r="DL16" s="681"/>
      <c r="DM16" s="681"/>
      <c r="DN16" s="681"/>
      <c r="DO16" s="681"/>
      <c r="DP16" s="682"/>
      <c r="DQ16" s="686">
        <v>31600</v>
      </c>
      <c r="DR16" s="681"/>
      <c r="DS16" s="681"/>
      <c r="DT16" s="681"/>
      <c r="DU16" s="681"/>
      <c r="DV16" s="681"/>
      <c r="DW16" s="681"/>
      <c r="DX16" s="681"/>
      <c r="DY16" s="681"/>
      <c r="DZ16" s="681"/>
      <c r="EA16" s="681"/>
      <c r="EB16" s="681"/>
      <c r="EC16" s="727"/>
    </row>
    <row r="17" spans="2:133" ht="11.25" customHeight="1" x14ac:dyDescent="0.15">
      <c r="B17" s="677" t="s">
        <v>266</v>
      </c>
      <c r="C17" s="678"/>
      <c r="D17" s="678"/>
      <c r="E17" s="678"/>
      <c r="F17" s="678"/>
      <c r="G17" s="678"/>
      <c r="H17" s="678"/>
      <c r="I17" s="678"/>
      <c r="J17" s="678"/>
      <c r="K17" s="678"/>
      <c r="L17" s="678"/>
      <c r="M17" s="678"/>
      <c r="N17" s="678"/>
      <c r="O17" s="678"/>
      <c r="P17" s="678"/>
      <c r="Q17" s="679"/>
      <c r="R17" s="680">
        <v>14695</v>
      </c>
      <c r="S17" s="681"/>
      <c r="T17" s="681"/>
      <c r="U17" s="681"/>
      <c r="V17" s="681"/>
      <c r="W17" s="681"/>
      <c r="X17" s="681"/>
      <c r="Y17" s="682"/>
      <c r="Z17" s="713">
        <v>0.1</v>
      </c>
      <c r="AA17" s="713"/>
      <c r="AB17" s="713"/>
      <c r="AC17" s="713"/>
      <c r="AD17" s="714">
        <v>14695</v>
      </c>
      <c r="AE17" s="714"/>
      <c r="AF17" s="714"/>
      <c r="AG17" s="714"/>
      <c r="AH17" s="714"/>
      <c r="AI17" s="714"/>
      <c r="AJ17" s="714"/>
      <c r="AK17" s="714"/>
      <c r="AL17" s="683">
        <v>0.2</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t="s">
        <v>137</v>
      </c>
      <c r="BH17" s="681"/>
      <c r="BI17" s="681"/>
      <c r="BJ17" s="681"/>
      <c r="BK17" s="681"/>
      <c r="BL17" s="681"/>
      <c r="BM17" s="681"/>
      <c r="BN17" s="682"/>
      <c r="BO17" s="713" t="s">
        <v>245</v>
      </c>
      <c r="BP17" s="713"/>
      <c r="BQ17" s="713"/>
      <c r="BR17" s="713"/>
      <c r="BS17" s="686" t="s">
        <v>245</v>
      </c>
      <c r="BT17" s="681"/>
      <c r="BU17" s="681"/>
      <c r="BV17" s="681"/>
      <c r="BW17" s="681"/>
      <c r="BX17" s="681"/>
      <c r="BY17" s="681"/>
      <c r="BZ17" s="681"/>
      <c r="CA17" s="681"/>
      <c r="CB17" s="727"/>
      <c r="CD17" s="719" t="s">
        <v>268</v>
      </c>
      <c r="CE17" s="720"/>
      <c r="CF17" s="720"/>
      <c r="CG17" s="720"/>
      <c r="CH17" s="720"/>
      <c r="CI17" s="720"/>
      <c r="CJ17" s="720"/>
      <c r="CK17" s="720"/>
      <c r="CL17" s="720"/>
      <c r="CM17" s="720"/>
      <c r="CN17" s="720"/>
      <c r="CO17" s="720"/>
      <c r="CP17" s="720"/>
      <c r="CQ17" s="721"/>
      <c r="CR17" s="680">
        <v>1757197</v>
      </c>
      <c r="CS17" s="681"/>
      <c r="CT17" s="681"/>
      <c r="CU17" s="681"/>
      <c r="CV17" s="681"/>
      <c r="CW17" s="681"/>
      <c r="CX17" s="681"/>
      <c r="CY17" s="682"/>
      <c r="CZ17" s="713">
        <v>13.1</v>
      </c>
      <c r="DA17" s="713"/>
      <c r="DB17" s="713"/>
      <c r="DC17" s="713"/>
      <c r="DD17" s="686" t="s">
        <v>174</v>
      </c>
      <c r="DE17" s="681"/>
      <c r="DF17" s="681"/>
      <c r="DG17" s="681"/>
      <c r="DH17" s="681"/>
      <c r="DI17" s="681"/>
      <c r="DJ17" s="681"/>
      <c r="DK17" s="681"/>
      <c r="DL17" s="681"/>
      <c r="DM17" s="681"/>
      <c r="DN17" s="681"/>
      <c r="DO17" s="681"/>
      <c r="DP17" s="682"/>
      <c r="DQ17" s="686">
        <v>1703403</v>
      </c>
      <c r="DR17" s="681"/>
      <c r="DS17" s="681"/>
      <c r="DT17" s="681"/>
      <c r="DU17" s="681"/>
      <c r="DV17" s="681"/>
      <c r="DW17" s="681"/>
      <c r="DX17" s="681"/>
      <c r="DY17" s="681"/>
      <c r="DZ17" s="681"/>
      <c r="EA17" s="681"/>
      <c r="EB17" s="681"/>
      <c r="EC17" s="727"/>
    </row>
    <row r="18" spans="2:133" ht="11.25" customHeight="1" x14ac:dyDescent="0.15">
      <c r="B18" s="677" t="s">
        <v>269</v>
      </c>
      <c r="C18" s="678"/>
      <c r="D18" s="678"/>
      <c r="E18" s="678"/>
      <c r="F18" s="678"/>
      <c r="G18" s="678"/>
      <c r="H18" s="678"/>
      <c r="I18" s="678"/>
      <c r="J18" s="678"/>
      <c r="K18" s="678"/>
      <c r="L18" s="678"/>
      <c r="M18" s="678"/>
      <c r="N18" s="678"/>
      <c r="O18" s="678"/>
      <c r="P18" s="678"/>
      <c r="Q18" s="679"/>
      <c r="R18" s="680">
        <v>14734</v>
      </c>
      <c r="S18" s="681"/>
      <c r="T18" s="681"/>
      <c r="U18" s="681"/>
      <c r="V18" s="681"/>
      <c r="W18" s="681"/>
      <c r="X18" s="681"/>
      <c r="Y18" s="682"/>
      <c r="Z18" s="713">
        <v>0.1</v>
      </c>
      <c r="AA18" s="713"/>
      <c r="AB18" s="713"/>
      <c r="AC18" s="713"/>
      <c r="AD18" s="714">
        <v>14734</v>
      </c>
      <c r="AE18" s="714"/>
      <c r="AF18" s="714"/>
      <c r="AG18" s="714"/>
      <c r="AH18" s="714"/>
      <c r="AI18" s="714"/>
      <c r="AJ18" s="714"/>
      <c r="AK18" s="714"/>
      <c r="AL18" s="683">
        <v>0.2</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174</v>
      </c>
      <c r="BH18" s="681"/>
      <c r="BI18" s="681"/>
      <c r="BJ18" s="681"/>
      <c r="BK18" s="681"/>
      <c r="BL18" s="681"/>
      <c r="BM18" s="681"/>
      <c r="BN18" s="682"/>
      <c r="BO18" s="713" t="s">
        <v>174</v>
      </c>
      <c r="BP18" s="713"/>
      <c r="BQ18" s="713"/>
      <c r="BR18" s="713"/>
      <c r="BS18" s="686" t="s">
        <v>174</v>
      </c>
      <c r="BT18" s="681"/>
      <c r="BU18" s="681"/>
      <c r="BV18" s="681"/>
      <c r="BW18" s="681"/>
      <c r="BX18" s="681"/>
      <c r="BY18" s="681"/>
      <c r="BZ18" s="681"/>
      <c r="CA18" s="681"/>
      <c r="CB18" s="727"/>
      <c r="CD18" s="719" t="s">
        <v>271</v>
      </c>
      <c r="CE18" s="720"/>
      <c r="CF18" s="720"/>
      <c r="CG18" s="720"/>
      <c r="CH18" s="720"/>
      <c r="CI18" s="720"/>
      <c r="CJ18" s="720"/>
      <c r="CK18" s="720"/>
      <c r="CL18" s="720"/>
      <c r="CM18" s="720"/>
      <c r="CN18" s="720"/>
      <c r="CO18" s="720"/>
      <c r="CP18" s="720"/>
      <c r="CQ18" s="721"/>
      <c r="CR18" s="680" t="s">
        <v>174</v>
      </c>
      <c r="CS18" s="681"/>
      <c r="CT18" s="681"/>
      <c r="CU18" s="681"/>
      <c r="CV18" s="681"/>
      <c r="CW18" s="681"/>
      <c r="CX18" s="681"/>
      <c r="CY18" s="682"/>
      <c r="CZ18" s="713" t="s">
        <v>174</v>
      </c>
      <c r="DA18" s="713"/>
      <c r="DB18" s="713"/>
      <c r="DC18" s="713"/>
      <c r="DD18" s="686" t="s">
        <v>245</v>
      </c>
      <c r="DE18" s="681"/>
      <c r="DF18" s="681"/>
      <c r="DG18" s="681"/>
      <c r="DH18" s="681"/>
      <c r="DI18" s="681"/>
      <c r="DJ18" s="681"/>
      <c r="DK18" s="681"/>
      <c r="DL18" s="681"/>
      <c r="DM18" s="681"/>
      <c r="DN18" s="681"/>
      <c r="DO18" s="681"/>
      <c r="DP18" s="682"/>
      <c r="DQ18" s="686" t="s">
        <v>137</v>
      </c>
      <c r="DR18" s="681"/>
      <c r="DS18" s="681"/>
      <c r="DT18" s="681"/>
      <c r="DU18" s="681"/>
      <c r="DV18" s="681"/>
      <c r="DW18" s="681"/>
      <c r="DX18" s="681"/>
      <c r="DY18" s="681"/>
      <c r="DZ18" s="681"/>
      <c r="EA18" s="681"/>
      <c r="EB18" s="681"/>
      <c r="EC18" s="727"/>
    </row>
    <row r="19" spans="2:133" ht="11.25" customHeight="1" x14ac:dyDescent="0.15">
      <c r="B19" s="677" t="s">
        <v>272</v>
      </c>
      <c r="C19" s="678"/>
      <c r="D19" s="678"/>
      <c r="E19" s="678"/>
      <c r="F19" s="678"/>
      <c r="G19" s="678"/>
      <c r="H19" s="678"/>
      <c r="I19" s="678"/>
      <c r="J19" s="678"/>
      <c r="K19" s="678"/>
      <c r="L19" s="678"/>
      <c r="M19" s="678"/>
      <c r="N19" s="678"/>
      <c r="O19" s="678"/>
      <c r="P19" s="678"/>
      <c r="Q19" s="679"/>
      <c r="R19" s="680">
        <v>9239</v>
      </c>
      <c r="S19" s="681"/>
      <c r="T19" s="681"/>
      <c r="U19" s="681"/>
      <c r="V19" s="681"/>
      <c r="W19" s="681"/>
      <c r="X19" s="681"/>
      <c r="Y19" s="682"/>
      <c r="Z19" s="713">
        <v>0.1</v>
      </c>
      <c r="AA19" s="713"/>
      <c r="AB19" s="713"/>
      <c r="AC19" s="713"/>
      <c r="AD19" s="714">
        <v>9239</v>
      </c>
      <c r="AE19" s="714"/>
      <c r="AF19" s="714"/>
      <c r="AG19" s="714"/>
      <c r="AH19" s="714"/>
      <c r="AI19" s="714"/>
      <c r="AJ19" s="714"/>
      <c r="AK19" s="714"/>
      <c r="AL19" s="683">
        <v>0.1</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v>1617</v>
      </c>
      <c r="BH19" s="681"/>
      <c r="BI19" s="681"/>
      <c r="BJ19" s="681"/>
      <c r="BK19" s="681"/>
      <c r="BL19" s="681"/>
      <c r="BM19" s="681"/>
      <c r="BN19" s="682"/>
      <c r="BO19" s="713">
        <v>0.1</v>
      </c>
      <c r="BP19" s="713"/>
      <c r="BQ19" s="713"/>
      <c r="BR19" s="713"/>
      <c r="BS19" s="686" t="s">
        <v>174</v>
      </c>
      <c r="BT19" s="681"/>
      <c r="BU19" s="681"/>
      <c r="BV19" s="681"/>
      <c r="BW19" s="681"/>
      <c r="BX19" s="681"/>
      <c r="BY19" s="681"/>
      <c r="BZ19" s="681"/>
      <c r="CA19" s="681"/>
      <c r="CB19" s="727"/>
      <c r="CD19" s="719" t="s">
        <v>274</v>
      </c>
      <c r="CE19" s="720"/>
      <c r="CF19" s="720"/>
      <c r="CG19" s="720"/>
      <c r="CH19" s="720"/>
      <c r="CI19" s="720"/>
      <c r="CJ19" s="720"/>
      <c r="CK19" s="720"/>
      <c r="CL19" s="720"/>
      <c r="CM19" s="720"/>
      <c r="CN19" s="720"/>
      <c r="CO19" s="720"/>
      <c r="CP19" s="720"/>
      <c r="CQ19" s="721"/>
      <c r="CR19" s="680" t="s">
        <v>245</v>
      </c>
      <c r="CS19" s="681"/>
      <c r="CT19" s="681"/>
      <c r="CU19" s="681"/>
      <c r="CV19" s="681"/>
      <c r="CW19" s="681"/>
      <c r="CX19" s="681"/>
      <c r="CY19" s="682"/>
      <c r="CZ19" s="713" t="s">
        <v>137</v>
      </c>
      <c r="DA19" s="713"/>
      <c r="DB19" s="713"/>
      <c r="DC19" s="713"/>
      <c r="DD19" s="686" t="s">
        <v>174</v>
      </c>
      <c r="DE19" s="681"/>
      <c r="DF19" s="681"/>
      <c r="DG19" s="681"/>
      <c r="DH19" s="681"/>
      <c r="DI19" s="681"/>
      <c r="DJ19" s="681"/>
      <c r="DK19" s="681"/>
      <c r="DL19" s="681"/>
      <c r="DM19" s="681"/>
      <c r="DN19" s="681"/>
      <c r="DO19" s="681"/>
      <c r="DP19" s="682"/>
      <c r="DQ19" s="686" t="s">
        <v>174</v>
      </c>
      <c r="DR19" s="681"/>
      <c r="DS19" s="681"/>
      <c r="DT19" s="681"/>
      <c r="DU19" s="681"/>
      <c r="DV19" s="681"/>
      <c r="DW19" s="681"/>
      <c r="DX19" s="681"/>
      <c r="DY19" s="681"/>
      <c r="DZ19" s="681"/>
      <c r="EA19" s="681"/>
      <c r="EB19" s="681"/>
      <c r="EC19" s="727"/>
    </row>
    <row r="20" spans="2:133" ht="11.25" customHeight="1" x14ac:dyDescent="0.15">
      <c r="B20" s="677" t="s">
        <v>275</v>
      </c>
      <c r="C20" s="678"/>
      <c r="D20" s="678"/>
      <c r="E20" s="678"/>
      <c r="F20" s="678"/>
      <c r="G20" s="678"/>
      <c r="H20" s="678"/>
      <c r="I20" s="678"/>
      <c r="J20" s="678"/>
      <c r="K20" s="678"/>
      <c r="L20" s="678"/>
      <c r="M20" s="678"/>
      <c r="N20" s="678"/>
      <c r="O20" s="678"/>
      <c r="P20" s="678"/>
      <c r="Q20" s="679"/>
      <c r="R20" s="680">
        <v>4476</v>
      </c>
      <c r="S20" s="681"/>
      <c r="T20" s="681"/>
      <c r="U20" s="681"/>
      <c r="V20" s="681"/>
      <c r="W20" s="681"/>
      <c r="X20" s="681"/>
      <c r="Y20" s="682"/>
      <c r="Z20" s="713">
        <v>0</v>
      </c>
      <c r="AA20" s="713"/>
      <c r="AB20" s="713"/>
      <c r="AC20" s="713"/>
      <c r="AD20" s="714">
        <v>4476</v>
      </c>
      <c r="AE20" s="714"/>
      <c r="AF20" s="714"/>
      <c r="AG20" s="714"/>
      <c r="AH20" s="714"/>
      <c r="AI20" s="714"/>
      <c r="AJ20" s="714"/>
      <c r="AK20" s="714"/>
      <c r="AL20" s="683">
        <v>0.1</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v>1617</v>
      </c>
      <c r="BH20" s="681"/>
      <c r="BI20" s="681"/>
      <c r="BJ20" s="681"/>
      <c r="BK20" s="681"/>
      <c r="BL20" s="681"/>
      <c r="BM20" s="681"/>
      <c r="BN20" s="682"/>
      <c r="BO20" s="713">
        <v>0.1</v>
      </c>
      <c r="BP20" s="713"/>
      <c r="BQ20" s="713"/>
      <c r="BR20" s="713"/>
      <c r="BS20" s="686" t="s">
        <v>137</v>
      </c>
      <c r="BT20" s="681"/>
      <c r="BU20" s="681"/>
      <c r="BV20" s="681"/>
      <c r="BW20" s="681"/>
      <c r="BX20" s="681"/>
      <c r="BY20" s="681"/>
      <c r="BZ20" s="681"/>
      <c r="CA20" s="681"/>
      <c r="CB20" s="727"/>
      <c r="CD20" s="719" t="s">
        <v>277</v>
      </c>
      <c r="CE20" s="720"/>
      <c r="CF20" s="720"/>
      <c r="CG20" s="720"/>
      <c r="CH20" s="720"/>
      <c r="CI20" s="720"/>
      <c r="CJ20" s="720"/>
      <c r="CK20" s="720"/>
      <c r="CL20" s="720"/>
      <c r="CM20" s="720"/>
      <c r="CN20" s="720"/>
      <c r="CO20" s="720"/>
      <c r="CP20" s="720"/>
      <c r="CQ20" s="721"/>
      <c r="CR20" s="680">
        <v>13443579</v>
      </c>
      <c r="CS20" s="681"/>
      <c r="CT20" s="681"/>
      <c r="CU20" s="681"/>
      <c r="CV20" s="681"/>
      <c r="CW20" s="681"/>
      <c r="CX20" s="681"/>
      <c r="CY20" s="682"/>
      <c r="CZ20" s="713">
        <v>100</v>
      </c>
      <c r="DA20" s="713"/>
      <c r="DB20" s="713"/>
      <c r="DC20" s="713"/>
      <c r="DD20" s="686">
        <v>1759849</v>
      </c>
      <c r="DE20" s="681"/>
      <c r="DF20" s="681"/>
      <c r="DG20" s="681"/>
      <c r="DH20" s="681"/>
      <c r="DI20" s="681"/>
      <c r="DJ20" s="681"/>
      <c r="DK20" s="681"/>
      <c r="DL20" s="681"/>
      <c r="DM20" s="681"/>
      <c r="DN20" s="681"/>
      <c r="DO20" s="681"/>
      <c r="DP20" s="682"/>
      <c r="DQ20" s="686">
        <v>9609310</v>
      </c>
      <c r="DR20" s="681"/>
      <c r="DS20" s="681"/>
      <c r="DT20" s="681"/>
      <c r="DU20" s="681"/>
      <c r="DV20" s="681"/>
      <c r="DW20" s="681"/>
      <c r="DX20" s="681"/>
      <c r="DY20" s="681"/>
      <c r="DZ20" s="681"/>
      <c r="EA20" s="681"/>
      <c r="EB20" s="681"/>
      <c r="EC20" s="727"/>
    </row>
    <row r="21" spans="2:133" ht="11.25" customHeight="1" x14ac:dyDescent="0.15">
      <c r="B21" s="677" t="s">
        <v>278</v>
      </c>
      <c r="C21" s="678"/>
      <c r="D21" s="678"/>
      <c r="E21" s="678"/>
      <c r="F21" s="678"/>
      <c r="G21" s="678"/>
      <c r="H21" s="678"/>
      <c r="I21" s="678"/>
      <c r="J21" s="678"/>
      <c r="K21" s="678"/>
      <c r="L21" s="678"/>
      <c r="M21" s="678"/>
      <c r="N21" s="678"/>
      <c r="O21" s="678"/>
      <c r="P21" s="678"/>
      <c r="Q21" s="679"/>
      <c r="R21" s="680">
        <v>1019</v>
      </c>
      <c r="S21" s="681"/>
      <c r="T21" s="681"/>
      <c r="U21" s="681"/>
      <c r="V21" s="681"/>
      <c r="W21" s="681"/>
      <c r="X21" s="681"/>
      <c r="Y21" s="682"/>
      <c r="Z21" s="713">
        <v>0</v>
      </c>
      <c r="AA21" s="713"/>
      <c r="AB21" s="713"/>
      <c r="AC21" s="713"/>
      <c r="AD21" s="714">
        <v>1019</v>
      </c>
      <c r="AE21" s="714"/>
      <c r="AF21" s="714"/>
      <c r="AG21" s="714"/>
      <c r="AH21" s="714"/>
      <c r="AI21" s="714"/>
      <c r="AJ21" s="714"/>
      <c r="AK21" s="714"/>
      <c r="AL21" s="683">
        <v>0</v>
      </c>
      <c r="AM21" s="684"/>
      <c r="AN21" s="684"/>
      <c r="AO21" s="715"/>
      <c r="AP21" s="774" t="s">
        <v>279</v>
      </c>
      <c r="AQ21" s="782"/>
      <c r="AR21" s="782"/>
      <c r="AS21" s="782"/>
      <c r="AT21" s="782"/>
      <c r="AU21" s="782"/>
      <c r="AV21" s="782"/>
      <c r="AW21" s="782"/>
      <c r="AX21" s="782"/>
      <c r="AY21" s="782"/>
      <c r="AZ21" s="782"/>
      <c r="BA21" s="782"/>
      <c r="BB21" s="782"/>
      <c r="BC21" s="782"/>
      <c r="BD21" s="782"/>
      <c r="BE21" s="782"/>
      <c r="BF21" s="776"/>
      <c r="BG21" s="680">
        <v>1617</v>
      </c>
      <c r="BH21" s="681"/>
      <c r="BI21" s="681"/>
      <c r="BJ21" s="681"/>
      <c r="BK21" s="681"/>
      <c r="BL21" s="681"/>
      <c r="BM21" s="681"/>
      <c r="BN21" s="682"/>
      <c r="BO21" s="713">
        <v>0.1</v>
      </c>
      <c r="BP21" s="713"/>
      <c r="BQ21" s="713"/>
      <c r="BR21" s="713"/>
      <c r="BS21" s="686" t="s">
        <v>174</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280</v>
      </c>
      <c r="C22" s="678"/>
      <c r="D22" s="678"/>
      <c r="E22" s="678"/>
      <c r="F22" s="678"/>
      <c r="G22" s="678"/>
      <c r="H22" s="678"/>
      <c r="I22" s="678"/>
      <c r="J22" s="678"/>
      <c r="K22" s="678"/>
      <c r="L22" s="678"/>
      <c r="M22" s="678"/>
      <c r="N22" s="678"/>
      <c r="O22" s="678"/>
      <c r="P22" s="678"/>
      <c r="Q22" s="679"/>
      <c r="R22" s="680">
        <v>4908309</v>
      </c>
      <c r="S22" s="681"/>
      <c r="T22" s="681"/>
      <c r="U22" s="681"/>
      <c r="V22" s="681"/>
      <c r="W22" s="681"/>
      <c r="X22" s="681"/>
      <c r="Y22" s="682"/>
      <c r="Z22" s="713">
        <v>34.1</v>
      </c>
      <c r="AA22" s="713"/>
      <c r="AB22" s="713"/>
      <c r="AC22" s="713"/>
      <c r="AD22" s="714">
        <v>4522447</v>
      </c>
      <c r="AE22" s="714"/>
      <c r="AF22" s="714"/>
      <c r="AG22" s="714"/>
      <c r="AH22" s="714"/>
      <c r="AI22" s="714"/>
      <c r="AJ22" s="714"/>
      <c r="AK22" s="714"/>
      <c r="AL22" s="683">
        <v>63.8</v>
      </c>
      <c r="AM22" s="684"/>
      <c r="AN22" s="684"/>
      <c r="AO22" s="715"/>
      <c r="AP22" s="774" t="s">
        <v>281</v>
      </c>
      <c r="AQ22" s="782"/>
      <c r="AR22" s="782"/>
      <c r="AS22" s="782"/>
      <c r="AT22" s="782"/>
      <c r="AU22" s="782"/>
      <c r="AV22" s="782"/>
      <c r="AW22" s="782"/>
      <c r="AX22" s="782"/>
      <c r="AY22" s="782"/>
      <c r="AZ22" s="782"/>
      <c r="BA22" s="782"/>
      <c r="BB22" s="782"/>
      <c r="BC22" s="782"/>
      <c r="BD22" s="782"/>
      <c r="BE22" s="782"/>
      <c r="BF22" s="776"/>
      <c r="BG22" s="680" t="s">
        <v>137</v>
      </c>
      <c r="BH22" s="681"/>
      <c r="BI22" s="681"/>
      <c r="BJ22" s="681"/>
      <c r="BK22" s="681"/>
      <c r="BL22" s="681"/>
      <c r="BM22" s="681"/>
      <c r="BN22" s="682"/>
      <c r="BO22" s="713" t="s">
        <v>137</v>
      </c>
      <c r="BP22" s="713"/>
      <c r="BQ22" s="713"/>
      <c r="BR22" s="713"/>
      <c r="BS22" s="686" t="s">
        <v>137</v>
      </c>
      <c r="BT22" s="681"/>
      <c r="BU22" s="681"/>
      <c r="BV22" s="681"/>
      <c r="BW22" s="681"/>
      <c r="BX22" s="681"/>
      <c r="BY22" s="681"/>
      <c r="BZ22" s="681"/>
      <c r="CA22" s="681"/>
      <c r="CB22" s="727"/>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283</v>
      </c>
      <c r="C23" s="678"/>
      <c r="D23" s="678"/>
      <c r="E23" s="678"/>
      <c r="F23" s="678"/>
      <c r="G23" s="678"/>
      <c r="H23" s="678"/>
      <c r="I23" s="678"/>
      <c r="J23" s="678"/>
      <c r="K23" s="678"/>
      <c r="L23" s="678"/>
      <c r="M23" s="678"/>
      <c r="N23" s="678"/>
      <c r="O23" s="678"/>
      <c r="P23" s="678"/>
      <c r="Q23" s="679"/>
      <c r="R23" s="680">
        <v>4522447</v>
      </c>
      <c r="S23" s="681"/>
      <c r="T23" s="681"/>
      <c r="U23" s="681"/>
      <c r="V23" s="681"/>
      <c r="W23" s="681"/>
      <c r="X23" s="681"/>
      <c r="Y23" s="682"/>
      <c r="Z23" s="713">
        <v>31.4</v>
      </c>
      <c r="AA23" s="713"/>
      <c r="AB23" s="713"/>
      <c r="AC23" s="713"/>
      <c r="AD23" s="714">
        <v>4522447</v>
      </c>
      <c r="AE23" s="714"/>
      <c r="AF23" s="714"/>
      <c r="AG23" s="714"/>
      <c r="AH23" s="714"/>
      <c r="AI23" s="714"/>
      <c r="AJ23" s="714"/>
      <c r="AK23" s="714"/>
      <c r="AL23" s="683">
        <v>63.8</v>
      </c>
      <c r="AM23" s="684"/>
      <c r="AN23" s="684"/>
      <c r="AO23" s="715"/>
      <c r="AP23" s="774" t="s">
        <v>284</v>
      </c>
      <c r="AQ23" s="782"/>
      <c r="AR23" s="782"/>
      <c r="AS23" s="782"/>
      <c r="AT23" s="782"/>
      <c r="AU23" s="782"/>
      <c r="AV23" s="782"/>
      <c r="AW23" s="782"/>
      <c r="AX23" s="782"/>
      <c r="AY23" s="782"/>
      <c r="AZ23" s="782"/>
      <c r="BA23" s="782"/>
      <c r="BB23" s="782"/>
      <c r="BC23" s="782"/>
      <c r="BD23" s="782"/>
      <c r="BE23" s="782"/>
      <c r="BF23" s="776"/>
      <c r="BG23" s="680" t="s">
        <v>137</v>
      </c>
      <c r="BH23" s="681"/>
      <c r="BI23" s="681"/>
      <c r="BJ23" s="681"/>
      <c r="BK23" s="681"/>
      <c r="BL23" s="681"/>
      <c r="BM23" s="681"/>
      <c r="BN23" s="682"/>
      <c r="BO23" s="713" t="s">
        <v>174</v>
      </c>
      <c r="BP23" s="713"/>
      <c r="BQ23" s="713"/>
      <c r="BR23" s="713"/>
      <c r="BS23" s="686" t="s">
        <v>245</v>
      </c>
      <c r="BT23" s="681"/>
      <c r="BU23" s="681"/>
      <c r="BV23" s="681"/>
      <c r="BW23" s="681"/>
      <c r="BX23" s="681"/>
      <c r="BY23" s="681"/>
      <c r="BZ23" s="681"/>
      <c r="CA23" s="681"/>
      <c r="CB23" s="727"/>
      <c r="CD23" s="784" t="s">
        <v>223</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x14ac:dyDescent="0.15">
      <c r="B24" s="677" t="s">
        <v>290</v>
      </c>
      <c r="C24" s="678"/>
      <c r="D24" s="678"/>
      <c r="E24" s="678"/>
      <c r="F24" s="678"/>
      <c r="G24" s="678"/>
      <c r="H24" s="678"/>
      <c r="I24" s="678"/>
      <c r="J24" s="678"/>
      <c r="K24" s="678"/>
      <c r="L24" s="678"/>
      <c r="M24" s="678"/>
      <c r="N24" s="678"/>
      <c r="O24" s="678"/>
      <c r="P24" s="678"/>
      <c r="Q24" s="679"/>
      <c r="R24" s="680">
        <v>385858</v>
      </c>
      <c r="S24" s="681"/>
      <c r="T24" s="681"/>
      <c r="U24" s="681"/>
      <c r="V24" s="681"/>
      <c r="W24" s="681"/>
      <c r="X24" s="681"/>
      <c r="Y24" s="682"/>
      <c r="Z24" s="713">
        <v>2.7</v>
      </c>
      <c r="AA24" s="713"/>
      <c r="AB24" s="713"/>
      <c r="AC24" s="713"/>
      <c r="AD24" s="714" t="s">
        <v>174</v>
      </c>
      <c r="AE24" s="714"/>
      <c r="AF24" s="714"/>
      <c r="AG24" s="714"/>
      <c r="AH24" s="714"/>
      <c r="AI24" s="714"/>
      <c r="AJ24" s="714"/>
      <c r="AK24" s="714"/>
      <c r="AL24" s="683" t="s">
        <v>245</v>
      </c>
      <c r="AM24" s="684"/>
      <c r="AN24" s="684"/>
      <c r="AO24" s="715"/>
      <c r="AP24" s="774" t="s">
        <v>291</v>
      </c>
      <c r="AQ24" s="782"/>
      <c r="AR24" s="782"/>
      <c r="AS24" s="782"/>
      <c r="AT24" s="782"/>
      <c r="AU24" s="782"/>
      <c r="AV24" s="782"/>
      <c r="AW24" s="782"/>
      <c r="AX24" s="782"/>
      <c r="AY24" s="782"/>
      <c r="AZ24" s="782"/>
      <c r="BA24" s="782"/>
      <c r="BB24" s="782"/>
      <c r="BC24" s="782"/>
      <c r="BD24" s="782"/>
      <c r="BE24" s="782"/>
      <c r="BF24" s="776"/>
      <c r="BG24" s="680" t="s">
        <v>245</v>
      </c>
      <c r="BH24" s="681"/>
      <c r="BI24" s="681"/>
      <c r="BJ24" s="681"/>
      <c r="BK24" s="681"/>
      <c r="BL24" s="681"/>
      <c r="BM24" s="681"/>
      <c r="BN24" s="682"/>
      <c r="BO24" s="713" t="s">
        <v>174</v>
      </c>
      <c r="BP24" s="713"/>
      <c r="BQ24" s="713"/>
      <c r="BR24" s="713"/>
      <c r="BS24" s="686" t="s">
        <v>174</v>
      </c>
      <c r="BT24" s="681"/>
      <c r="BU24" s="681"/>
      <c r="BV24" s="681"/>
      <c r="BW24" s="681"/>
      <c r="BX24" s="681"/>
      <c r="BY24" s="681"/>
      <c r="BZ24" s="681"/>
      <c r="CA24" s="681"/>
      <c r="CB24" s="727"/>
      <c r="CD24" s="738" t="s">
        <v>292</v>
      </c>
      <c r="CE24" s="739"/>
      <c r="CF24" s="739"/>
      <c r="CG24" s="739"/>
      <c r="CH24" s="739"/>
      <c r="CI24" s="739"/>
      <c r="CJ24" s="739"/>
      <c r="CK24" s="739"/>
      <c r="CL24" s="739"/>
      <c r="CM24" s="739"/>
      <c r="CN24" s="739"/>
      <c r="CO24" s="739"/>
      <c r="CP24" s="739"/>
      <c r="CQ24" s="740"/>
      <c r="CR24" s="735">
        <v>4318918</v>
      </c>
      <c r="CS24" s="736"/>
      <c r="CT24" s="736"/>
      <c r="CU24" s="736"/>
      <c r="CV24" s="736"/>
      <c r="CW24" s="736"/>
      <c r="CX24" s="736"/>
      <c r="CY24" s="779"/>
      <c r="CZ24" s="780">
        <v>32.1</v>
      </c>
      <c r="DA24" s="751"/>
      <c r="DB24" s="751"/>
      <c r="DC24" s="783"/>
      <c r="DD24" s="778">
        <v>3651562</v>
      </c>
      <c r="DE24" s="736"/>
      <c r="DF24" s="736"/>
      <c r="DG24" s="736"/>
      <c r="DH24" s="736"/>
      <c r="DI24" s="736"/>
      <c r="DJ24" s="736"/>
      <c r="DK24" s="779"/>
      <c r="DL24" s="778">
        <v>3628936</v>
      </c>
      <c r="DM24" s="736"/>
      <c r="DN24" s="736"/>
      <c r="DO24" s="736"/>
      <c r="DP24" s="736"/>
      <c r="DQ24" s="736"/>
      <c r="DR24" s="736"/>
      <c r="DS24" s="736"/>
      <c r="DT24" s="736"/>
      <c r="DU24" s="736"/>
      <c r="DV24" s="779"/>
      <c r="DW24" s="780">
        <v>49.6</v>
      </c>
      <c r="DX24" s="751"/>
      <c r="DY24" s="751"/>
      <c r="DZ24" s="751"/>
      <c r="EA24" s="751"/>
      <c r="EB24" s="751"/>
      <c r="EC24" s="781"/>
    </row>
    <row r="25" spans="2:133" ht="11.25" customHeight="1" x14ac:dyDescent="0.15">
      <c r="B25" s="677" t="s">
        <v>293</v>
      </c>
      <c r="C25" s="678"/>
      <c r="D25" s="678"/>
      <c r="E25" s="678"/>
      <c r="F25" s="678"/>
      <c r="G25" s="678"/>
      <c r="H25" s="678"/>
      <c r="I25" s="678"/>
      <c r="J25" s="678"/>
      <c r="K25" s="678"/>
      <c r="L25" s="678"/>
      <c r="M25" s="678"/>
      <c r="N25" s="678"/>
      <c r="O25" s="678"/>
      <c r="P25" s="678"/>
      <c r="Q25" s="679"/>
      <c r="R25" s="680">
        <v>4</v>
      </c>
      <c r="S25" s="681"/>
      <c r="T25" s="681"/>
      <c r="U25" s="681"/>
      <c r="V25" s="681"/>
      <c r="W25" s="681"/>
      <c r="X25" s="681"/>
      <c r="Y25" s="682"/>
      <c r="Z25" s="713">
        <v>0</v>
      </c>
      <c r="AA25" s="713"/>
      <c r="AB25" s="713"/>
      <c r="AC25" s="713"/>
      <c r="AD25" s="714" t="s">
        <v>245</v>
      </c>
      <c r="AE25" s="714"/>
      <c r="AF25" s="714"/>
      <c r="AG25" s="714"/>
      <c r="AH25" s="714"/>
      <c r="AI25" s="714"/>
      <c r="AJ25" s="714"/>
      <c r="AK25" s="714"/>
      <c r="AL25" s="683" t="s">
        <v>174</v>
      </c>
      <c r="AM25" s="684"/>
      <c r="AN25" s="684"/>
      <c r="AO25" s="715"/>
      <c r="AP25" s="774" t="s">
        <v>294</v>
      </c>
      <c r="AQ25" s="782"/>
      <c r="AR25" s="782"/>
      <c r="AS25" s="782"/>
      <c r="AT25" s="782"/>
      <c r="AU25" s="782"/>
      <c r="AV25" s="782"/>
      <c r="AW25" s="782"/>
      <c r="AX25" s="782"/>
      <c r="AY25" s="782"/>
      <c r="AZ25" s="782"/>
      <c r="BA25" s="782"/>
      <c r="BB25" s="782"/>
      <c r="BC25" s="782"/>
      <c r="BD25" s="782"/>
      <c r="BE25" s="782"/>
      <c r="BF25" s="776"/>
      <c r="BG25" s="680" t="s">
        <v>174</v>
      </c>
      <c r="BH25" s="681"/>
      <c r="BI25" s="681"/>
      <c r="BJ25" s="681"/>
      <c r="BK25" s="681"/>
      <c r="BL25" s="681"/>
      <c r="BM25" s="681"/>
      <c r="BN25" s="682"/>
      <c r="BO25" s="713" t="s">
        <v>174</v>
      </c>
      <c r="BP25" s="713"/>
      <c r="BQ25" s="713"/>
      <c r="BR25" s="713"/>
      <c r="BS25" s="686" t="s">
        <v>137</v>
      </c>
      <c r="BT25" s="681"/>
      <c r="BU25" s="681"/>
      <c r="BV25" s="681"/>
      <c r="BW25" s="681"/>
      <c r="BX25" s="681"/>
      <c r="BY25" s="681"/>
      <c r="BZ25" s="681"/>
      <c r="CA25" s="681"/>
      <c r="CB25" s="727"/>
      <c r="CD25" s="719" t="s">
        <v>295</v>
      </c>
      <c r="CE25" s="720"/>
      <c r="CF25" s="720"/>
      <c r="CG25" s="720"/>
      <c r="CH25" s="720"/>
      <c r="CI25" s="720"/>
      <c r="CJ25" s="720"/>
      <c r="CK25" s="720"/>
      <c r="CL25" s="720"/>
      <c r="CM25" s="720"/>
      <c r="CN25" s="720"/>
      <c r="CO25" s="720"/>
      <c r="CP25" s="720"/>
      <c r="CQ25" s="721"/>
      <c r="CR25" s="680">
        <v>1921708</v>
      </c>
      <c r="CS25" s="699"/>
      <c r="CT25" s="699"/>
      <c r="CU25" s="699"/>
      <c r="CV25" s="699"/>
      <c r="CW25" s="699"/>
      <c r="CX25" s="699"/>
      <c r="CY25" s="700"/>
      <c r="CZ25" s="683">
        <v>14.3</v>
      </c>
      <c r="DA25" s="701"/>
      <c r="DB25" s="701"/>
      <c r="DC25" s="702"/>
      <c r="DD25" s="686">
        <v>1798979</v>
      </c>
      <c r="DE25" s="699"/>
      <c r="DF25" s="699"/>
      <c r="DG25" s="699"/>
      <c r="DH25" s="699"/>
      <c r="DI25" s="699"/>
      <c r="DJ25" s="699"/>
      <c r="DK25" s="700"/>
      <c r="DL25" s="686">
        <v>1779833</v>
      </c>
      <c r="DM25" s="699"/>
      <c r="DN25" s="699"/>
      <c r="DO25" s="699"/>
      <c r="DP25" s="699"/>
      <c r="DQ25" s="699"/>
      <c r="DR25" s="699"/>
      <c r="DS25" s="699"/>
      <c r="DT25" s="699"/>
      <c r="DU25" s="699"/>
      <c r="DV25" s="700"/>
      <c r="DW25" s="683">
        <v>24.3</v>
      </c>
      <c r="DX25" s="701"/>
      <c r="DY25" s="701"/>
      <c r="DZ25" s="701"/>
      <c r="EA25" s="701"/>
      <c r="EB25" s="701"/>
      <c r="EC25" s="722"/>
    </row>
    <row r="26" spans="2:133" ht="11.25" customHeight="1" x14ac:dyDescent="0.15">
      <c r="B26" s="677" t="s">
        <v>296</v>
      </c>
      <c r="C26" s="678"/>
      <c r="D26" s="678"/>
      <c r="E26" s="678"/>
      <c r="F26" s="678"/>
      <c r="G26" s="678"/>
      <c r="H26" s="678"/>
      <c r="I26" s="678"/>
      <c r="J26" s="678"/>
      <c r="K26" s="678"/>
      <c r="L26" s="678"/>
      <c r="M26" s="678"/>
      <c r="N26" s="678"/>
      <c r="O26" s="678"/>
      <c r="P26" s="678"/>
      <c r="Q26" s="679"/>
      <c r="R26" s="680">
        <v>7460652</v>
      </c>
      <c r="S26" s="681"/>
      <c r="T26" s="681"/>
      <c r="U26" s="681"/>
      <c r="V26" s="681"/>
      <c r="W26" s="681"/>
      <c r="X26" s="681"/>
      <c r="Y26" s="682"/>
      <c r="Z26" s="713">
        <v>51.9</v>
      </c>
      <c r="AA26" s="713"/>
      <c r="AB26" s="713"/>
      <c r="AC26" s="713"/>
      <c r="AD26" s="714">
        <v>7074790</v>
      </c>
      <c r="AE26" s="714"/>
      <c r="AF26" s="714"/>
      <c r="AG26" s="714"/>
      <c r="AH26" s="714"/>
      <c r="AI26" s="714"/>
      <c r="AJ26" s="714"/>
      <c r="AK26" s="714"/>
      <c r="AL26" s="683">
        <v>99.9</v>
      </c>
      <c r="AM26" s="684"/>
      <c r="AN26" s="684"/>
      <c r="AO26" s="715"/>
      <c r="AP26" s="774" t="s">
        <v>297</v>
      </c>
      <c r="AQ26" s="775"/>
      <c r="AR26" s="775"/>
      <c r="AS26" s="775"/>
      <c r="AT26" s="775"/>
      <c r="AU26" s="775"/>
      <c r="AV26" s="775"/>
      <c r="AW26" s="775"/>
      <c r="AX26" s="775"/>
      <c r="AY26" s="775"/>
      <c r="AZ26" s="775"/>
      <c r="BA26" s="775"/>
      <c r="BB26" s="775"/>
      <c r="BC26" s="775"/>
      <c r="BD26" s="775"/>
      <c r="BE26" s="775"/>
      <c r="BF26" s="776"/>
      <c r="BG26" s="680" t="s">
        <v>174</v>
      </c>
      <c r="BH26" s="681"/>
      <c r="BI26" s="681"/>
      <c r="BJ26" s="681"/>
      <c r="BK26" s="681"/>
      <c r="BL26" s="681"/>
      <c r="BM26" s="681"/>
      <c r="BN26" s="682"/>
      <c r="BO26" s="713" t="s">
        <v>174</v>
      </c>
      <c r="BP26" s="713"/>
      <c r="BQ26" s="713"/>
      <c r="BR26" s="713"/>
      <c r="BS26" s="686" t="s">
        <v>174</v>
      </c>
      <c r="BT26" s="681"/>
      <c r="BU26" s="681"/>
      <c r="BV26" s="681"/>
      <c r="BW26" s="681"/>
      <c r="BX26" s="681"/>
      <c r="BY26" s="681"/>
      <c r="BZ26" s="681"/>
      <c r="CA26" s="681"/>
      <c r="CB26" s="727"/>
      <c r="CD26" s="719" t="s">
        <v>298</v>
      </c>
      <c r="CE26" s="720"/>
      <c r="CF26" s="720"/>
      <c r="CG26" s="720"/>
      <c r="CH26" s="720"/>
      <c r="CI26" s="720"/>
      <c r="CJ26" s="720"/>
      <c r="CK26" s="720"/>
      <c r="CL26" s="720"/>
      <c r="CM26" s="720"/>
      <c r="CN26" s="720"/>
      <c r="CO26" s="720"/>
      <c r="CP26" s="720"/>
      <c r="CQ26" s="721"/>
      <c r="CR26" s="680">
        <v>955672</v>
      </c>
      <c r="CS26" s="681"/>
      <c r="CT26" s="681"/>
      <c r="CU26" s="681"/>
      <c r="CV26" s="681"/>
      <c r="CW26" s="681"/>
      <c r="CX26" s="681"/>
      <c r="CY26" s="682"/>
      <c r="CZ26" s="683">
        <v>7.1</v>
      </c>
      <c r="DA26" s="701"/>
      <c r="DB26" s="701"/>
      <c r="DC26" s="702"/>
      <c r="DD26" s="686">
        <v>923325</v>
      </c>
      <c r="DE26" s="681"/>
      <c r="DF26" s="681"/>
      <c r="DG26" s="681"/>
      <c r="DH26" s="681"/>
      <c r="DI26" s="681"/>
      <c r="DJ26" s="681"/>
      <c r="DK26" s="682"/>
      <c r="DL26" s="686" t="s">
        <v>174</v>
      </c>
      <c r="DM26" s="681"/>
      <c r="DN26" s="681"/>
      <c r="DO26" s="681"/>
      <c r="DP26" s="681"/>
      <c r="DQ26" s="681"/>
      <c r="DR26" s="681"/>
      <c r="DS26" s="681"/>
      <c r="DT26" s="681"/>
      <c r="DU26" s="681"/>
      <c r="DV26" s="682"/>
      <c r="DW26" s="683" t="s">
        <v>174</v>
      </c>
      <c r="DX26" s="701"/>
      <c r="DY26" s="701"/>
      <c r="DZ26" s="701"/>
      <c r="EA26" s="701"/>
      <c r="EB26" s="701"/>
      <c r="EC26" s="722"/>
    </row>
    <row r="27" spans="2:133" ht="11.25" customHeight="1" x14ac:dyDescent="0.15">
      <c r="B27" s="677" t="s">
        <v>299</v>
      </c>
      <c r="C27" s="678"/>
      <c r="D27" s="678"/>
      <c r="E27" s="678"/>
      <c r="F27" s="678"/>
      <c r="G27" s="678"/>
      <c r="H27" s="678"/>
      <c r="I27" s="678"/>
      <c r="J27" s="678"/>
      <c r="K27" s="678"/>
      <c r="L27" s="678"/>
      <c r="M27" s="678"/>
      <c r="N27" s="678"/>
      <c r="O27" s="678"/>
      <c r="P27" s="678"/>
      <c r="Q27" s="679"/>
      <c r="R27" s="680">
        <v>1311</v>
      </c>
      <c r="S27" s="681"/>
      <c r="T27" s="681"/>
      <c r="U27" s="681"/>
      <c r="V27" s="681"/>
      <c r="W27" s="681"/>
      <c r="X27" s="681"/>
      <c r="Y27" s="682"/>
      <c r="Z27" s="713">
        <v>0</v>
      </c>
      <c r="AA27" s="713"/>
      <c r="AB27" s="713"/>
      <c r="AC27" s="713"/>
      <c r="AD27" s="714">
        <v>1311</v>
      </c>
      <c r="AE27" s="714"/>
      <c r="AF27" s="714"/>
      <c r="AG27" s="714"/>
      <c r="AH27" s="714"/>
      <c r="AI27" s="714"/>
      <c r="AJ27" s="714"/>
      <c r="AK27" s="714"/>
      <c r="AL27" s="683">
        <v>0</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2041368</v>
      </c>
      <c r="BH27" s="681"/>
      <c r="BI27" s="681"/>
      <c r="BJ27" s="681"/>
      <c r="BK27" s="681"/>
      <c r="BL27" s="681"/>
      <c r="BM27" s="681"/>
      <c r="BN27" s="682"/>
      <c r="BO27" s="713">
        <v>100</v>
      </c>
      <c r="BP27" s="713"/>
      <c r="BQ27" s="713"/>
      <c r="BR27" s="713"/>
      <c r="BS27" s="686">
        <v>30745</v>
      </c>
      <c r="BT27" s="681"/>
      <c r="BU27" s="681"/>
      <c r="BV27" s="681"/>
      <c r="BW27" s="681"/>
      <c r="BX27" s="681"/>
      <c r="BY27" s="681"/>
      <c r="BZ27" s="681"/>
      <c r="CA27" s="681"/>
      <c r="CB27" s="727"/>
      <c r="CD27" s="719" t="s">
        <v>301</v>
      </c>
      <c r="CE27" s="720"/>
      <c r="CF27" s="720"/>
      <c r="CG27" s="720"/>
      <c r="CH27" s="720"/>
      <c r="CI27" s="720"/>
      <c r="CJ27" s="720"/>
      <c r="CK27" s="720"/>
      <c r="CL27" s="720"/>
      <c r="CM27" s="720"/>
      <c r="CN27" s="720"/>
      <c r="CO27" s="720"/>
      <c r="CP27" s="720"/>
      <c r="CQ27" s="721"/>
      <c r="CR27" s="680">
        <v>640013</v>
      </c>
      <c r="CS27" s="699"/>
      <c r="CT27" s="699"/>
      <c r="CU27" s="699"/>
      <c r="CV27" s="699"/>
      <c r="CW27" s="699"/>
      <c r="CX27" s="699"/>
      <c r="CY27" s="700"/>
      <c r="CZ27" s="683">
        <v>4.8</v>
      </c>
      <c r="DA27" s="701"/>
      <c r="DB27" s="701"/>
      <c r="DC27" s="702"/>
      <c r="DD27" s="686">
        <v>149180</v>
      </c>
      <c r="DE27" s="699"/>
      <c r="DF27" s="699"/>
      <c r="DG27" s="699"/>
      <c r="DH27" s="699"/>
      <c r="DI27" s="699"/>
      <c r="DJ27" s="699"/>
      <c r="DK27" s="700"/>
      <c r="DL27" s="686">
        <v>145700</v>
      </c>
      <c r="DM27" s="699"/>
      <c r="DN27" s="699"/>
      <c r="DO27" s="699"/>
      <c r="DP27" s="699"/>
      <c r="DQ27" s="699"/>
      <c r="DR27" s="699"/>
      <c r="DS27" s="699"/>
      <c r="DT27" s="699"/>
      <c r="DU27" s="699"/>
      <c r="DV27" s="700"/>
      <c r="DW27" s="683">
        <v>2</v>
      </c>
      <c r="DX27" s="701"/>
      <c r="DY27" s="701"/>
      <c r="DZ27" s="701"/>
      <c r="EA27" s="701"/>
      <c r="EB27" s="701"/>
      <c r="EC27" s="722"/>
    </row>
    <row r="28" spans="2:133" ht="11.25" customHeight="1" x14ac:dyDescent="0.15">
      <c r="B28" s="677" t="s">
        <v>302</v>
      </c>
      <c r="C28" s="678"/>
      <c r="D28" s="678"/>
      <c r="E28" s="678"/>
      <c r="F28" s="678"/>
      <c r="G28" s="678"/>
      <c r="H28" s="678"/>
      <c r="I28" s="678"/>
      <c r="J28" s="678"/>
      <c r="K28" s="678"/>
      <c r="L28" s="678"/>
      <c r="M28" s="678"/>
      <c r="N28" s="678"/>
      <c r="O28" s="678"/>
      <c r="P28" s="678"/>
      <c r="Q28" s="679"/>
      <c r="R28" s="680">
        <v>144176</v>
      </c>
      <c r="S28" s="681"/>
      <c r="T28" s="681"/>
      <c r="U28" s="681"/>
      <c r="V28" s="681"/>
      <c r="W28" s="681"/>
      <c r="X28" s="681"/>
      <c r="Y28" s="682"/>
      <c r="Z28" s="713">
        <v>1</v>
      </c>
      <c r="AA28" s="713"/>
      <c r="AB28" s="713"/>
      <c r="AC28" s="713"/>
      <c r="AD28" s="714" t="s">
        <v>174</v>
      </c>
      <c r="AE28" s="714"/>
      <c r="AF28" s="714"/>
      <c r="AG28" s="714"/>
      <c r="AH28" s="714"/>
      <c r="AI28" s="714"/>
      <c r="AJ28" s="714"/>
      <c r="AK28" s="714"/>
      <c r="AL28" s="683" t="s">
        <v>174</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303</v>
      </c>
      <c r="CE28" s="720"/>
      <c r="CF28" s="720"/>
      <c r="CG28" s="720"/>
      <c r="CH28" s="720"/>
      <c r="CI28" s="720"/>
      <c r="CJ28" s="720"/>
      <c r="CK28" s="720"/>
      <c r="CL28" s="720"/>
      <c r="CM28" s="720"/>
      <c r="CN28" s="720"/>
      <c r="CO28" s="720"/>
      <c r="CP28" s="720"/>
      <c r="CQ28" s="721"/>
      <c r="CR28" s="680">
        <v>1757197</v>
      </c>
      <c r="CS28" s="681"/>
      <c r="CT28" s="681"/>
      <c r="CU28" s="681"/>
      <c r="CV28" s="681"/>
      <c r="CW28" s="681"/>
      <c r="CX28" s="681"/>
      <c r="CY28" s="682"/>
      <c r="CZ28" s="683">
        <v>13.1</v>
      </c>
      <c r="DA28" s="701"/>
      <c r="DB28" s="701"/>
      <c r="DC28" s="702"/>
      <c r="DD28" s="686">
        <v>1703403</v>
      </c>
      <c r="DE28" s="681"/>
      <c r="DF28" s="681"/>
      <c r="DG28" s="681"/>
      <c r="DH28" s="681"/>
      <c r="DI28" s="681"/>
      <c r="DJ28" s="681"/>
      <c r="DK28" s="682"/>
      <c r="DL28" s="686">
        <v>1703403</v>
      </c>
      <c r="DM28" s="681"/>
      <c r="DN28" s="681"/>
      <c r="DO28" s="681"/>
      <c r="DP28" s="681"/>
      <c r="DQ28" s="681"/>
      <c r="DR28" s="681"/>
      <c r="DS28" s="681"/>
      <c r="DT28" s="681"/>
      <c r="DU28" s="681"/>
      <c r="DV28" s="682"/>
      <c r="DW28" s="683">
        <v>23.3</v>
      </c>
      <c r="DX28" s="701"/>
      <c r="DY28" s="701"/>
      <c r="DZ28" s="701"/>
      <c r="EA28" s="701"/>
      <c r="EB28" s="701"/>
      <c r="EC28" s="722"/>
    </row>
    <row r="29" spans="2:133" ht="11.25" customHeight="1" x14ac:dyDescent="0.15">
      <c r="B29" s="677" t="s">
        <v>304</v>
      </c>
      <c r="C29" s="678"/>
      <c r="D29" s="678"/>
      <c r="E29" s="678"/>
      <c r="F29" s="678"/>
      <c r="G29" s="678"/>
      <c r="H29" s="678"/>
      <c r="I29" s="678"/>
      <c r="J29" s="678"/>
      <c r="K29" s="678"/>
      <c r="L29" s="678"/>
      <c r="M29" s="678"/>
      <c r="N29" s="678"/>
      <c r="O29" s="678"/>
      <c r="P29" s="678"/>
      <c r="Q29" s="679"/>
      <c r="R29" s="680">
        <v>94610</v>
      </c>
      <c r="S29" s="681"/>
      <c r="T29" s="681"/>
      <c r="U29" s="681"/>
      <c r="V29" s="681"/>
      <c r="W29" s="681"/>
      <c r="X29" s="681"/>
      <c r="Y29" s="682"/>
      <c r="Z29" s="713">
        <v>0.7</v>
      </c>
      <c r="AA29" s="713"/>
      <c r="AB29" s="713"/>
      <c r="AC29" s="713"/>
      <c r="AD29" s="714">
        <v>3146</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305</v>
      </c>
      <c r="CE29" s="766"/>
      <c r="CF29" s="719" t="s">
        <v>70</v>
      </c>
      <c r="CG29" s="720"/>
      <c r="CH29" s="720"/>
      <c r="CI29" s="720"/>
      <c r="CJ29" s="720"/>
      <c r="CK29" s="720"/>
      <c r="CL29" s="720"/>
      <c r="CM29" s="720"/>
      <c r="CN29" s="720"/>
      <c r="CO29" s="720"/>
      <c r="CP29" s="720"/>
      <c r="CQ29" s="721"/>
      <c r="CR29" s="680">
        <v>1757197</v>
      </c>
      <c r="CS29" s="699"/>
      <c r="CT29" s="699"/>
      <c r="CU29" s="699"/>
      <c r="CV29" s="699"/>
      <c r="CW29" s="699"/>
      <c r="CX29" s="699"/>
      <c r="CY29" s="700"/>
      <c r="CZ29" s="683">
        <v>13.1</v>
      </c>
      <c r="DA29" s="701"/>
      <c r="DB29" s="701"/>
      <c r="DC29" s="702"/>
      <c r="DD29" s="686">
        <v>1703403</v>
      </c>
      <c r="DE29" s="699"/>
      <c r="DF29" s="699"/>
      <c r="DG29" s="699"/>
      <c r="DH29" s="699"/>
      <c r="DI29" s="699"/>
      <c r="DJ29" s="699"/>
      <c r="DK29" s="700"/>
      <c r="DL29" s="686">
        <v>1703403</v>
      </c>
      <c r="DM29" s="699"/>
      <c r="DN29" s="699"/>
      <c r="DO29" s="699"/>
      <c r="DP29" s="699"/>
      <c r="DQ29" s="699"/>
      <c r="DR29" s="699"/>
      <c r="DS29" s="699"/>
      <c r="DT29" s="699"/>
      <c r="DU29" s="699"/>
      <c r="DV29" s="700"/>
      <c r="DW29" s="683">
        <v>23.3</v>
      </c>
      <c r="DX29" s="701"/>
      <c r="DY29" s="701"/>
      <c r="DZ29" s="701"/>
      <c r="EA29" s="701"/>
      <c r="EB29" s="701"/>
      <c r="EC29" s="722"/>
    </row>
    <row r="30" spans="2:133" ht="11.25" customHeight="1" x14ac:dyDescent="0.15">
      <c r="B30" s="677" t="s">
        <v>306</v>
      </c>
      <c r="C30" s="678"/>
      <c r="D30" s="678"/>
      <c r="E30" s="678"/>
      <c r="F30" s="678"/>
      <c r="G30" s="678"/>
      <c r="H30" s="678"/>
      <c r="I30" s="678"/>
      <c r="J30" s="678"/>
      <c r="K30" s="678"/>
      <c r="L30" s="678"/>
      <c r="M30" s="678"/>
      <c r="N30" s="678"/>
      <c r="O30" s="678"/>
      <c r="P30" s="678"/>
      <c r="Q30" s="679"/>
      <c r="R30" s="680">
        <v>7791</v>
      </c>
      <c r="S30" s="681"/>
      <c r="T30" s="681"/>
      <c r="U30" s="681"/>
      <c r="V30" s="681"/>
      <c r="W30" s="681"/>
      <c r="X30" s="681"/>
      <c r="Y30" s="682"/>
      <c r="Z30" s="713">
        <v>0.1</v>
      </c>
      <c r="AA30" s="713"/>
      <c r="AB30" s="713"/>
      <c r="AC30" s="713"/>
      <c r="AD30" s="714" t="s">
        <v>174</v>
      </c>
      <c r="AE30" s="714"/>
      <c r="AF30" s="714"/>
      <c r="AG30" s="714"/>
      <c r="AH30" s="714"/>
      <c r="AI30" s="714"/>
      <c r="AJ30" s="714"/>
      <c r="AK30" s="714"/>
      <c r="AL30" s="683" t="s">
        <v>245</v>
      </c>
      <c r="AM30" s="684"/>
      <c r="AN30" s="684"/>
      <c r="AO30" s="715"/>
      <c r="AP30" s="741" t="s">
        <v>223</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1702864</v>
      </c>
      <c r="CS30" s="681"/>
      <c r="CT30" s="681"/>
      <c r="CU30" s="681"/>
      <c r="CV30" s="681"/>
      <c r="CW30" s="681"/>
      <c r="CX30" s="681"/>
      <c r="CY30" s="682"/>
      <c r="CZ30" s="683">
        <v>12.7</v>
      </c>
      <c r="DA30" s="701"/>
      <c r="DB30" s="701"/>
      <c r="DC30" s="702"/>
      <c r="DD30" s="686">
        <v>1654773</v>
      </c>
      <c r="DE30" s="681"/>
      <c r="DF30" s="681"/>
      <c r="DG30" s="681"/>
      <c r="DH30" s="681"/>
      <c r="DI30" s="681"/>
      <c r="DJ30" s="681"/>
      <c r="DK30" s="682"/>
      <c r="DL30" s="686">
        <v>1654773</v>
      </c>
      <c r="DM30" s="681"/>
      <c r="DN30" s="681"/>
      <c r="DO30" s="681"/>
      <c r="DP30" s="681"/>
      <c r="DQ30" s="681"/>
      <c r="DR30" s="681"/>
      <c r="DS30" s="681"/>
      <c r="DT30" s="681"/>
      <c r="DU30" s="681"/>
      <c r="DV30" s="682"/>
      <c r="DW30" s="683">
        <v>22.6</v>
      </c>
      <c r="DX30" s="701"/>
      <c r="DY30" s="701"/>
      <c r="DZ30" s="701"/>
      <c r="EA30" s="701"/>
      <c r="EB30" s="701"/>
      <c r="EC30" s="722"/>
    </row>
    <row r="31" spans="2:133" ht="11.25" customHeight="1" x14ac:dyDescent="0.15">
      <c r="B31" s="677" t="s">
        <v>310</v>
      </c>
      <c r="C31" s="678"/>
      <c r="D31" s="678"/>
      <c r="E31" s="678"/>
      <c r="F31" s="678"/>
      <c r="G31" s="678"/>
      <c r="H31" s="678"/>
      <c r="I31" s="678"/>
      <c r="J31" s="678"/>
      <c r="K31" s="678"/>
      <c r="L31" s="678"/>
      <c r="M31" s="678"/>
      <c r="N31" s="678"/>
      <c r="O31" s="678"/>
      <c r="P31" s="678"/>
      <c r="Q31" s="679"/>
      <c r="R31" s="680">
        <v>2792068</v>
      </c>
      <c r="S31" s="681"/>
      <c r="T31" s="681"/>
      <c r="U31" s="681"/>
      <c r="V31" s="681"/>
      <c r="W31" s="681"/>
      <c r="X31" s="681"/>
      <c r="Y31" s="682"/>
      <c r="Z31" s="713">
        <v>19.399999999999999</v>
      </c>
      <c r="AA31" s="713"/>
      <c r="AB31" s="713"/>
      <c r="AC31" s="713"/>
      <c r="AD31" s="714" t="s">
        <v>174</v>
      </c>
      <c r="AE31" s="714"/>
      <c r="AF31" s="714"/>
      <c r="AG31" s="714"/>
      <c r="AH31" s="714"/>
      <c r="AI31" s="714"/>
      <c r="AJ31" s="714"/>
      <c r="AK31" s="714"/>
      <c r="AL31" s="683" t="s">
        <v>174</v>
      </c>
      <c r="AM31" s="684"/>
      <c r="AN31" s="684"/>
      <c r="AO31" s="715"/>
      <c r="AP31" s="756" t="s">
        <v>311</v>
      </c>
      <c r="AQ31" s="757"/>
      <c r="AR31" s="757"/>
      <c r="AS31" s="757"/>
      <c r="AT31" s="762" t="s">
        <v>312</v>
      </c>
      <c r="AU31" s="231"/>
      <c r="AV31" s="231"/>
      <c r="AW31" s="231"/>
      <c r="AX31" s="746" t="s">
        <v>188</v>
      </c>
      <c r="AY31" s="747"/>
      <c r="AZ31" s="747"/>
      <c r="BA31" s="747"/>
      <c r="BB31" s="747"/>
      <c r="BC31" s="747"/>
      <c r="BD31" s="747"/>
      <c r="BE31" s="747"/>
      <c r="BF31" s="748"/>
      <c r="BG31" s="749">
        <v>99.1</v>
      </c>
      <c r="BH31" s="750"/>
      <c r="BI31" s="750"/>
      <c r="BJ31" s="750"/>
      <c r="BK31" s="750"/>
      <c r="BL31" s="750"/>
      <c r="BM31" s="751">
        <v>97.8</v>
      </c>
      <c r="BN31" s="750"/>
      <c r="BO31" s="750"/>
      <c r="BP31" s="750"/>
      <c r="BQ31" s="752"/>
      <c r="BR31" s="749">
        <v>99.1</v>
      </c>
      <c r="BS31" s="750"/>
      <c r="BT31" s="750"/>
      <c r="BU31" s="750"/>
      <c r="BV31" s="750"/>
      <c r="BW31" s="750"/>
      <c r="BX31" s="751">
        <v>97.6</v>
      </c>
      <c r="BY31" s="750"/>
      <c r="BZ31" s="750"/>
      <c r="CA31" s="750"/>
      <c r="CB31" s="752"/>
      <c r="CD31" s="767"/>
      <c r="CE31" s="768"/>
      <c r="CF31" s="719" t="s">
        <v>313</v>
      </c>
      <c r="CG31" s="720"/>
      <c r="CH31" s="720"/>
      <c r="CI31" s="720"/>
      <c r="CJ31" s="720"/>
      <c r="CK31" s="720"/>
      <c r="CL31" s="720"/>
      <c r="CM31" s="720"/>
      <c r="CN31" s="720"/>
      <c r="CO31" s="720"/>
      <c r="CP31" s="720"/>
      <c r="CQ31" s="721"/>
      <c r="CR31" s="680">
        <v>54333</v>
      </c>
      <c r="CS31" s="699"/>
      <c r="CT31" s="699"/>
      <c r="CU31" s="699"/>
      <c r="CV31" s="699"/>
      <c r="CW31" s="699"/>
      <c r="CX31" s="699"/>
      <c r="CY31" s="700"/>
      <c r="CZ31" s="683">
        <v>0.4</v>
      </c>
      <c r="DA31" s="701"/>
      <c r="DB31" s="701"/>
      <c r="DC31" s="702"/>
      <c r="DD31" s="686">
        <v>48630</v>
      </c>
      <c r="DE31" s="699"/>
      <c r="DF31" s="699"/>
      <c r="DG31" s="699"/>
      <c r="DH31" s="699"/>
      <c r="DI31" s="699"/>
      <c r="DJ31" s="699"/>
      <c r="DK31" s="700"/>
      <c r="DL31" s="686">
        <v>48630</v>
      </c>
      <c r="DM31" s="699"/>
      <c r="DN31" s="699"/>
      <c r="DO31" s="699"/>
      <c r="DP31" s="699"/>
      <c r="DQ31" s="699"/>
      <c r="DR31" s="699"/>
      <c r="DS31" s="699"/>
      <c r="DT31" s="699"/>
      <c r="DU31" s="699"/>
      <c r="DV31" s="700"/>
      <c r="DW31" s="683">
        <v>0.7</v>
      </c>
      <c r="DX31" s="701"/>
      <c r="DY31" s="701"/>
      <c r="DZ31" s="701"/>
      <c r="EA31" s="701"/>
      <c r="EB31" s="701"/>
      <c r="EC31" s="722"/>
    </row>
    <row r="32" spans="2:133" ht="11.25" customHeight="1" x14ac:dyDescent="0.15">
      <c r="B32" s="771" t="s">
        <v>314</v>
      </c>
      <c r="C32" s="772"/>
      <c r="D32" s="772"/>
      <c r="E32" s="772"/>
      <c r="F32" s="772"/>
      <c r="G32" s="772"/>
      <c r="H32" s="772"/>
      <c r="I32" s="772"/>
      <c r="J32" s="772"/>
      <c r="K32" s="772"/>
      <c r="L32" s="772"/>
      <c r="M32" s="772"/>
      <c r="N32" s="772"/>
      <c r="O32" s="772"/>
      <c r="P32" s="772"/>
      <c r="Q32" s="773"/>
      <c r="R32" s="680" t="s">
        <v>245</v>
      </c>
      <c r="S32" s="681"/>
      <c r="T32" s="681"/>
      <c r="U32" s="681"/>
      <c r="V32" s="681"/>
      <c r="W32" s="681"/>
      <c r="X32" s="681"/>
      <c r="Y32" s="682"/>
      <c r="Z32" s="713" t="s">
        <v>137</v>
      </c>
      <c r="AA32" s="713"/>
      <c r="AB32" s="713"/>
      <c r="AC32" s="713"/>
      <c r="AD32" s="714" t="s">
        <v>174</v>
      </c>
      <c r="AE32" s="714"/>
      <c r="AF32" s="714"/>
      <c r="AG32" s="714"/>
      <c r="AH32" s="714"/>
      <c r="AI32" s="714"/>
      <c r="AJ32" s="714"/>
      <c r="AK32" s="714"/>
      <c r="AL32" s="683" t="s">
        <v>137</v>
      </c>
      <c r="AM32" s="684"/>
      <c r="AN32" s="684"/>
      <c r="AO32" s="715"/>
      <c r="AP32" s="758"/>
      <c r="AQ32" s="759"/>
      <c r="AR32" s="759"/>
      <c r="AS32" s="759"/>
      <c r="AT32" s="763"/>
      <c r="AU32" s="230" t="s">
        <v>315</v>
      </c>
      <c r="AV32" s="230"/>
      <c r="AW32" s="230"/>
      <c r="AX32" s="677" t="s">
        <v>316</v>
      </c>
      <c r="AY32" s="678"/>
      <c r="AZ32" s="678"/>
      <c r="BA32" s="678"/>
      <c r="BB32" s="678"/>
      <c r="BC32" s="678"/>
      <c r="BD32" s="678"/>
      <c r="BE32" s="678"/>
      <c r="BF32" s="679"/>
      <c r="BG32" s="753">
        <v>99.1</v>
      </c>
      <c r="BH32" s="699"/>
      <c r="BI32" s="699"/>
      <c r="BJ32" s="699"/>
      <c r="BK32" s="699"/>
      <c r="BL32" s="699"/>
      <c r="BM32" s="684">
        <v>98.9</v>
      </c>
      <c r="BN32" s="745"/>
      <c r="BO32" s="745"/>
      <c r="BP32" s="745"/>
      <c r="BQ32" s="726"/>
      <c r="BR32" s="753">
        <v>99.7</v>
      </c>
      <c r="BS32" s="699"/>
      <c r="BT32" s="699"/>
      <c r="BU32" s="699"/>
      <c r="BV32" s="699"/>
      <c r="BW32" s="699"/>
      <c r="BX32" s="684">
        <v>98.7</v>
      </c>
      <c r="BY32" s="745"/>
      <c r="BZ32" s="745"/>
      <c r="CA32" s="745"/>
      <c r="CB32" s="726"/>
      <c r="CD32" s="769"/>
      <c r="CE32" s="770"/>
      <c r="CF32" s="719" t="s">
        <v>317</v>
      </c>
      <c r="CG32" s="720"/>
      <c r="CH32" s="720"/>
      <c r="CI32" s="720"/>
      <c r="CJ32" s="720"/>
      <c r="CK32" s="720"/>
      <c r="CL32" s="720"/>
      <c r="CM32" s="720"/>
      <c r="CN32" s="720"/>
      <c r="CO32" s="720"/>
      <c r="CP32" s="720"/>
      <c r="CQ32" s="721"/>
      <c r="CR32" s="680" t="s">
        <v>174</v>
      </c>
      <c r="CS32" s="681"/>
      <c r="CT32" s="681"/>
      <c r="CU32" s="681"/>
      <c r="CV32" s="681"/>
      <c r="CW32" s="681"/>
      <c r="CX32" s="681"/>
      <c r="CY32" s="682"/>
      <c r="CZ32" s="683" t="s">
        <v>245</v>
      </c>
      <c r="DA32" s="701"/>
      <c r="DB32" s="701"/>
      <c r="DC32" s="702"/>
      <c r="DD32" s="686" t="s">
        <v>245</v>
      </c>
      <c r="DE32" s="681"/>
      <c r="DF32" s="681"/>
      <c r="DG32" s="681"/>
      <c r="DH32" s="681"/>
      <c r="DI32" s="681"/>
      <c r="DJ32" s="681"/>
      <c r="DK32" s="682"/>
      <c r="DL32" s="686" t="s">
        <v>137</v>
      </c>
      <c r="DM32" s="681"/>
      <c r="DN32" s="681"/>
      <c r="DO32" s="681"/>
      <c r="DP32" s="681"/>
      <c r="DQ32" s="681"/>
      <c r="DR32" s="681"/>
      <c r="DS32" s="681"/>
      <c r="DT32" s="681"/>
      <c r="DU32" s="681"/>
      <c r="DV32" s="682"/>
      <c r="DW32" s="683" t="s">
        <v>137</v>
      </c>
      <c r="DX32" s="701"/>
      <c r="DY32" s="701"/>
      <c r="DZ32" s="701"/>
      <c r="EA32" s="701"/>
      <c r="EB32" s="701"/>
      <c r="EC32" s="722"/>
    </row>
    <row r="33" spans="2:133" ht="11.25" customHeight="1" x14ac:dyDescent="0.15">
      <c r="B33" s="677" t="s">
        <v>318</v>
      </c>
      <c r="C33" s="678"/>
      <c r="D33" s="678"/>
      <c r="E33" s="678"/>
      <c r="F33" s="678"/>
      <c r="G33" s="678"/>
      <c r="H33" s="678"/>
      <c r="I33" s="678"/>
      <c r="J33" s="678"/>
      <c r="K33" s="678"/>
      <c r="L33" s="678"/>
      <c r="M33" s="678"/>
      <c r="N33" s="678"/>
      <c r="O33" s="678"/>
      <c r="P33" s="678"/>
      <c r="Q33" s="679"/>
      <c r="R33" s="680">
        <v>919438</v>
      </c>
      <c r="S33" s="681"/>
      <c r="T33" s="681"/>
      <c r="U33" s="681"/>
      <c r="V33" s="681"/>
      <c r="W33" s="681"/>
      <c r="X33" s="681"/>
      <c r="Y33" s="682"/>
      <c r="Z33" s="713">
        <v>6.4</v>
      </c>
      <c r="AA33" s="713"/>
      <c r="AB33" s="713"/>
      <c r="AC33" s="713"/>
      <c r="AD33" s="714" t="s">
        <v>245</v>
      </c>
      <c r="AE33" s="714"/>
      <c r="AF33" s="714"/>
      <c r="AG33" s="714"/>
      <c r="AH33" s="714"/>
      <c r="AI33" s="714"/>
      <c r="AJ33" s="714"/>
      <c r="AK33" s="714"/>
      <c r="AL33" s="683" t="s">
        <v>245</v>
      </c>
      <c r="AM33" s="684"/>
      <c r="AN33" s="684"/>
      <c r="AO33" s="715"/>
      <c r="AP33" s="760"/>
      <c r="AQ33" s="761"/>
      <c r="AR33" s="761"/>
      <c r="AS33" s="761"/>
      <c r="AT33" s="764"/>
      <c r="AU33" s="232"/>
      <c r="AV33" s="232"/>
      <c r="AW33" s="232"/>
      <c r="AX33" s="661" t="s">
        <v>319</v>
      </c>
      <c r="AY33" s="662"/>
      <c r="AZ33" s="662"/>
      <c r="BA33" s="662"/>
      <c r="BB33" s="662"/>
      <c r="BC33" s="662"/>
      <c r="BD33" s="662"/>
      <c r="BE33" s="662"/>
      <c r="BF33" s="663"/>
      <c r="BG33" s="744">
        <v>98.7</v>
      </c>
      <c r="BH33" s="665"/>
      <c r="BI33" s="665"/>
      <c r="BJ33" s="665"/>
      <c r="BK33" s="665"/>
      <c r="BL33" s="665"/>
      <c r="BM33" s="707">
        <v>96.5</v>
      </c>
      <c r="BN33" s="665"/>
      <c r="BO33" s="665"/>
      <c r="BP33" s="665"/>
      <c r="BQ33" s="709"/>
      <c r="BR33" s="744">
        <v>98.4</v>
      </c>
      <c r="BS33" s="665"/>
      <c r="BT33" s="665"/>
      <c r="BU33" s="665"/>
      <c r="BV33" s="665"/>
      <c r="BW33" s="665"/>
      <c r="BX33" s="707">
        <v>96.1</v>
      </c>
      <c r="BY33" s="665"/>
      <c r="BZ33" s="665"/>
      <c r="CA33" s="665"/>
      <c r="CB33" s="709"/>
      <c r="CD33" s="719" t="s">
        <v>320</v>
      </c>
      <c r="CE33" s="720"/>
      <c r="CF33" s="720"/>
      <c r="CG33" s="720"/>
      <c r="CH33" s="720"/>
      <c r="CI33" s="720"/>
      <c r="CJ33" s="720"/>
      <c r="CK33" s="720"/>
      <c r="CL33" s="720"/>
      <c r="CM33" s="720"/>
      <c r="CN33" s="720"/>
      <c r="CO33" s="720"/>
      <c r="CP33" s="720"/>
      <c r="CQ33" s="721"/>
      <c r="CR33" s="680">
        <v>7264063</v>
      </c>
      <c r="CS33" s="699"/>
      <c r="CT33" s="699"/>
      <c r="CU33" s="699"/>
      <c r="CV33" s="699"/>
      <c r="CW33" s="699"/>
      <c r="CX33" s="699"/>
      <c r="CY33" s="700"/>
      <c r="CZ33" s="683">
        <v>54</v>
      </c>
      <c r="DA33" s="701"/>
      <c r="DB33" s="701"/>
      <c r="DC33" s="702"/>
      <c r="DD33" s="686">
        <v>4782597</v>
      </c>
      <c r="DE33" s="699"/>
      <c r="DF33" s="699"/>
      <c r="DG33" s="699"/>
      <c r="DH33" s="699"/>
      <c r="DI33" s="699"/>
      <c r="DJ33" s="699"/>
      <c r="DK33" s="700"/>
      <c r="DL33" s="686">
        <v>2596514</v>
      </c>
      <c r="DM33" s="699"/>
      <c r="DN33" s="699"/>
      <c r="DO33" s="699"/>
      <c r="DP33" s="699"/>
      <c r="DQ33" s="699"/>
      <c r="DR33" s="699"/>
      <c r="DS33" s="699"/>
      <c r="DT33" s="699"/>
      <c r="DU33" s="699"/>
      <c r="DV33" s="700"/>
      <c r="DW33" s="683">
        <v>35.5</v>
      </c>
      <c r="DX33" s="701"/>
      <c r="DY33" s="701"/>
      <c r="DZ33" s="701"/>
      <c r="EA33" s="701"/>
      <c r="EB33" s="701"/>
      <c r="EC33" s="722"/>
    </row>
    <row r="34" spans="2:133" ht="11.25" customHeight="1" x14ac:dyDescent="0.15">
      <c r="B34" s="677" t="s">
        <v>321</v>
      </c>
      <c r="C34" s="678"/>
      <c r="D34" s="678"/>
      <c r="E34" s="678"/>
      <c r="F34" s="678"/>
      <c r="G34" s="678"/>
      <c r="H34" s="678"/>
      <c r="I34" s="678"/>
      <c r="J34" s="678"/>
      <c r="K34" s="678"/>
      <c r="L34" s="678"/>
      <c r="M34" s="678"/>
      <c r="N34" s="678"/>
      <c r="O34" s="678"/>
      <c r="P34" s="678"/>
      <c r="Q34" s="679"/>
      <c r="R34" s="680">
        <v>75158</v>
      </c>
      <c r="S34" s="681"/>
      <c r="T34" s="681"/>
      <c r="U34" s="681"/>
      <c r="V34" s="681"/>
      <c r="W34" s="681"/>
      <c r="X34" s="681"/>
      <c r="Y34" s="682"/>
      <c r="Z34" s="713">
        <v>0.5</v>
      </c>
      <c r="AA34" s="713"/>
      <c r="AB34" s="713"/>
      <c r="AC34" s="713"/>
      <c r="AD34" s="714" t="s">
        <v>137</v>
      </c>
      <c r="AE34" s="714"/>
      <c r="AF34" s="714"/>
      <c r="AG34" s="714"/>
      <c r="AH34" s="714"/>
      <c r="AI34" s="714"/>
      <c r="AJ34" s="714"/>
      <c r="AK34" s="714"/>
      <c r="AL34" s="683" t="s">
        <v>174</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2099931</v>
      </c>
      <c r="CS34" s="681"/>
      <c r="CT34" s="681"/>
      <c r="CU34" s="681"/>
      <c r="CV34" s="681"/>
      <c r="CW34" s="681"/>
      <c r="CX34" s="681"/>
      <c r="CY34" s="682"/>
      <c r="CZ34" s="683">
        <v>15.6</v>
      </c>
      <c r="DA34" s="701"/>
      <c r="DB34" s="701"/>
      <c r="DC34" s="702"/>
      <c r="DD34" s="686">
        <v>1522183</v>
      </c>
      <c r="DE34" s="681"/>
      <c r="DF34" s="681"/>
      <c r="DG34" s="681"/>
      <c r="DH34" s="681"/>
      <c r="DI34" s="681"/>
      <c r="DJ34" s="681"/>
      <c r="DK34" s="682"/>
      <c r="DL34" s="686">
        <v>1248037</v>
      </c>
      <c r="DM34" s="681"/>
      <c r="DN34" s="681"/>
      <c r="DO34" s="681"/>
      <c r="DP34" s="681"/>
      <c r="DQ34" s="681"/>
      <c r="DR34" s="681"/>
      <c r="DS34" s="681"/>
      <c r="DT34" s="681"/>
      <c r="DU34" s="681"/>
      <c r="DV34" s="682"/>
      <c r="DW34" s="683">
        <v>17</v>
      </c>
      <c r="DX34" s="701"/>
      <c r="DY34" s="701"/>
      <c r="DZ34" s="701"/>
      <c r="EA34" s="701"/>
      <c r="EB34" s="701"/>
      <c r="EC34" s="722"/>
    </row>
    <row r="35" spans="2:133" ht="11.25" customHeight="1" x14ac:dyDescent="0.15">
      <c r="B35" s="677" t="s">
        <v>323</v>
      </c>
      <c r="C35" s="678"/>
      <c r="D35" s="678"/>
      <c r="E35" s="678"/>
      <c r="F35" s="678"/>
      <c r="G35" s="678"/>
      <c r="H35" s="678"/>
      <c r="I35" s="678"/>
      <c r="J35" s="678"/>
      <c r="K35" s="678"/>
      <c r="L35" s="678"/>
      <c r="M35" s="678"/>
      <c r="N35" s="678"/>
      <c r="O35" s="678"/>
      <c r="P35" s="678"/>
      <c r="Q35" s="679"/>
      <c r="R35" s="680">
        <v>20324</v>
      </c>
      <c r="S35" s="681"/>
      <c r="T35" s="681"/>
      <c r="U35" s="681"/>
      <c r="V35" s="681"/>
      <c r="W35" s="681"/>
      <c r="X35" s="681"/>
      <c r="Y35" s="682"/>
      <c r="Z35" s="713">
        <v>0.1</v>
      </c>
      <c r="AA35" s="713"/>
      <c r="AB35" s="713"/>
      <c r="AC35" s="713"/>
      <c r="AD35" s="714" t="s">
        <v>174</v>
      </c>
      <c r="AE35" s="714"/>
      <c r="AF35" s="714"/>
      <c r="AG35" s="714"/>
      <c r="AH35" s="714"/>
      <c r="AI35" s="714"/>
      <c r="AJ35" s="714"/>
      <c r="AK35" s="714"/>
      <c r="AL35" s="683" t="s">
        <v>174</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230058</v>
      </c>
      <c r="CS35" s="699"/>
      <c r="CT35" s="699"/>
      <c r="CU35" s="699"/>
      <c r="CV35" s="699"/>
      <c r="CW35" s="699"/>
      <c r="CX35" s="699"/>
      <c r="CY35" s="700"/>
      <c r="CZ35" s="683">
        <v>1.7</v>
      </c>
      <c r="DA35" s="701"/>
      <c r="DB35" s="701"/>
      <c r="DC35" s="702"/>
      <c r="DD35" s="686">
        <v>110782</v>
      </c>
      <c r="DE35" s="699"/>
      <c r="DF35" s="699"/>
      <c r="DG35" s="699"/>
      <c r="DH35" s="699"/>
      <c r="DI35" s="699"/>
      <c r="DJ35" s="699"/>
      <c r="DK35" s="700"/>
      <c r="DL35" s="686">
        <v>91307</v>
      </c>
      <c r="DM35" s="699"/>
      <c r="DN35" s="699"/>
      <c r="DO35" s="699"/>
      <c r="DP35" s="699"/>
      <c r="DQ35" s="699"/>
      <c r="DR35" s="699"/>
      <c r="DS35" s="699"/>
      <c r="DT35" s="699"/>
      <c r="DU35" s="699"/>
      <c r="DV35" s="700"/>
      <c r="DW35" s="683">
        <v>1.2</v>
      </c>
      <c r="DX35" s="701"/>
      <c r="DY35" s="701"/>
      <c r="DZ35" s="701"/>
      <c r="EA35" s="701"/>
      <c r="EB35" s="701"/>
      <c r="EC35" s="722"/>
    </row>
    <row r="36" spans="2:133" ht="11.25" customHeight="1" x14ac:dyDescent="0.15">
      <c r="B36" s="677" t="s">
        <v>327</v>
      </c>
      <c r="C36" s="678"/>
      <c r="D36" s="678"/>
      <c r="E36" s="678"/>
      <c r="F36" s="678"/>
      <c r="G36" s="678"/>
      <c r="H36" s="678"/>
      <c r="I36" s="678"/>
      <c r="J36" s="678"/>
      <c r="K36" s="678"/>
      <c r="L36" s="678"/>
      <c r="M36" s="678"/>
      <c r="N36" s="678"/>
      <c r="O36" s="678"/>
      <c r="P36" s="678"/>
      <c r="Q36" s="679"/>
      <c r="R36" s="680">
        <v>1610399</v>
      </c>
      <c r="S36" s="681"/>
      <c r="T36" s="681"/>
      <c r="U36" s="681"/>
      <c r="V36" s="681"/>
      <c r="W36" s="681"/>
      <c r="X36" s="681"/>
      <c r="Y36" s="682"/>
      <c r="Z36" s="713">
        <v>11.2</v>
      </c>
      <c r="AA36" s="713"/>
      <c r="AB36" s="713"/>
      <c r="AC36" s="713"/>
      <c r="AD36" s="714" t="s">
        <v>245</v>
      </c>
      <c r="AE36" s="714"/>
      <c r="AF36" s="714"/>
      <c r="AG36" s="714"/>
      <c r="AH36" s="714"/>
      <c r="AI36" s="714"/>
      <c r="AJ36" s="714"/>
      <c r="AK36" s="714"/>
      <c r="AL36" s="683" t="s">
        <v>174</v>
      </c>
      <c r="AM36" s="684"/>
      <c r="AN36" s="684"/>
      <c r="AO36" s="715"/>
      <c r="AP36" s="235"/>
      <c r="AQ36" s="732" t="s">
        <v>328</v>
      </c>
      <c r="AR36" s="733"/>
      <c r="AS36" s="733"/>
      <c r="AT36" s="733"/>
      <c r="AU36" s="733"/>
      <c r="AV36" s="733"/>
      <c r="AW36" s="733"/>
      <c r="AX36" s="733"/>
      <c r="AY36" s="734"/>
      <c r="AZ36" s="735">
        <v>1773126</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125039</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3782974</v>
      </c>
      <c r="CS36" s="681"/>
      <c r="CT36" s="681"/>
      <c r="CU36" s="681"/>
      <c r="CV36" s="681"/>
      <c r="CW36" s="681"/>
      <c r="CX36" s="681"/>
      <c r="CY36" s="682"/>
      <c r="CZ36" s="683">
        <v>28.1</v>
      </c>
      <c r="DA36" s="701"/>
      <c r="DB36" s="701"/>
      <c r="DC36" s="702"/>
      <c r="DD36" s="686">
        <v>2187188</v>
      </c>
      <c r="DE36" s="681"/>
      <c r="DF36" s="681"/>
      <c r="DG36" s="681"/>
      <c r="DH36" s="681"/>
      <c r="DI36" s="681"/>
      <c r="DJ36" s="681"/>
      <c r="DK36" s="682"/>
      <c r="DL36" s="686">
        <v>695401</v>
      </c>
      <c r="DM36" s="681"/>
      <c r="DN36" s="681"/>
      <c r="DO36" s="681"/>
      <c r="DP36" s="681"/>
      <c r="DQ36" s="681"/>
      <c r="DR36" s="681"/>
      <c r="DS36" s="681"/>
      <c r="DT36" s="681"/>
      <c r="DU36" s="681"/>
      <c r="DV36" s="682"/>
      <c r="DW36" s="683">
        <v>9.5</v>
      </c>
      <c r="DX36" s="701"/>
      <c r="DY36" s="701"/>
      <c r="DZ36" s="701"/>
      <c r="EA36" s="701"/>
      <c r="EB36" s="701"/>
      <c r="EC36" s="722"/>
    </row>
    <row r="37" spans="2:133" ht="11.25" customHeight="1" x14ac:dyDescent="0.15">
      <c r="B37" s="677" t="s">
        <v>331</v>
      </c>
      <c r="C37" s="678"/>
      <c r="D37" s="678"/>
      <c r="E37" s="678"/>
      <c r="F37" s="678"/>
      <c r="G37" s="678"/>
      <c r="H37" s="678"/>
      <c r="I37" s="678"/>
      <c r="J37" s="678"/>
      <c r="K37" s="678"/>
      <c r="L37" s="678"/>
      <c r="M37" s="678"/>
      <c r="N37" s="678"/>
      <c r="O37" s="678"/>
      <c r="P37" s="678"/>
      <c r="Q37" s="679"/>
      <c r="R37" s="680">
        <v>236156</v>
      </c>
      <c r="S37" s="681"/>
      <c r="T37" s="681"/>
      <c r="U37" s="681"/>
      <c r="V37" s="681"/>
      <c r="W37" s="681"/>
      <c r="X37" s="681"/>
      <c r="Y37" s="682"/>
      <c r="Z37" s="713">
        <v>1.6</v>
      </c>
      <c r="AA37" s="713"/>
      <c r="AB37" s="713"/>
      <c r="AC37" s="713"/>
      <c r="AD37" s="714" t="s">
        <v>174</v>
      </c>
      <c r="AE37" s="714"/>
      <c r="AF37" s="714"/>
      <c r="AG37" s="714"/>
      <c r="AH37" s="714"/>
      <c r="AI37" s="714"/>
      <c r="AJ37" s="714"/>
      <c r="AK37" s="714"/>
      <c r="AL37" s="683" t="s">
        <v>174</v>
      </c>
      <c r="AM37" s="684"/>
      <c r="AN37" s="684"/>
      <c r="AO37" s="715"/>
      <c r="AQ37" s="723" t="s">
        <v>332</v>
      </c>
      <c r="AR37" s="724"/>
      <c r="AS37" s="724"/>
      <c r="AT37" s="724"/>
      <c r="AU37" s="724"/>
      <c r="AV37" s="724"/>
      <c r="AW37" s="724"/>
      <c r="AX37" s="724"/>
      <c r="AY37" s="725"/>
      <c r="AZ37" s="680">
        <v>720968</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107235</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367038</v>
      </c>
      <c r="CS37" s="699"/>
      <c r="CT37" s="699"/>
      <c r="CU37" s="699"/>
      <c r="CV37" s="699"/>
      <c r="CW37" s="699"/>
      <c r="CX37" s="699"/>
      <c r="CY37" s="700"/>
      <c r="CZ37" s="683">
        <v>2.7</v>
      </c>
      <c r="DA37" s="701"/>
      <c r="DB37" s="701"/>
      <c r="DC37" s="702"/>
      <c r="DD37" s="686">
        <v>358034</v>
      </c>
      <c r="DE37" s="699"/>
      <c r="DF37" s="699"/>
      <c r="DG37" s="699"/>
      <c r="DH37" s="699"/>
      <c r="DI37" s="699"/>
      <c r="DJ37" s="699"/>
      <c r="DK37" s="700"/>
      <c r="DL37" s="686">
        <v>351781</v>
      </c>
      <c r="DM37" s="699"/>
      <c r="DN37" s="699"/>
      <c r="DO37" s="699"/>
      <c r="DP37" s="699"/>
      <c r="DQ37" s="699"/>
      <c r="DR37" s="699"/>
      <c r="DS37" s="699"/>
      <c r="DT37" s="699"/>
      <c r="DU37" s="699"/>
      <c r="DV37" s="700"/>
      <c r="DW37" s="683">
        <v>4.8</v>
      </c>
      <c r="DX37" s="701"/>
      <c r="DY37" s="701"/>
      <c r="DZ37" s="701"/>
      <c r="EA37" s="701"/>
      <c r="EB37" s="701"/>
      <c r="EC37" s="722"/>
    </row>
    <row r="38" spans="2:133" ht="11.25" customHeight="1" x14ac:dyDescent="0.15">
      <c r="B38" s="677" t="s">
        <v>335</v>
      </c>
      <c r="C38" s="678"/>
      <c r="D38" s="678"/>
      <c r="E38" s="678"/>
      <c r="F38" s="678"/>
      <c r="G38" s="678"/>
      <c r="H38" s="678"/>
      <c r="I38" s="678"/>
      <c r="J38" s="678"/>
      <c r="K38" s="678"/>
      <c r="L38" s="678"/>
      <c r="M38" s="678"/>
      <c r="N38" s="678"/>
      <c r="O38" s="678"/>
      <c r="P38" s="678"/>
      <c r="Q38" s="679"/>
      <c r="R38" s="680">
        <v>181575</v>
      </c>
      <c r="S38" s="681"/>
      <c r="T38" s="681"/>
      <c r="U38" s="681"/>
      <c r="V38" s="681"/>
      <c r="W38" s="681"/>
      <c r="X38" s="681"/>
      <c r="Y38" s="682"/>
      <c r="Z38" s="713">
        <v>1.3</v>
      </c>
      <c r="AA38" s="713"/>
      <c r="AB38" s="713"/>
      <c r="AC38" s="713"/>
      <c r="AD38" s="714">
        <v>4332</v>
      </c>
      <c r="AE38" s="714"/>
      <c r="AF38" s="714"/>
      <c r="AG38" s="714"/>
      <c r="AH38" s="714"/>
      <c r="AI38" s="714"/>
      <c r="AJ38" s="714"/>
      <c r="AK38" s="714"/>
      <c r="AL38" s="683">
        <v>0.1</v>
      </c>
      <c r="AM38" s="684"/>
      <c r="AN38" s="684"/>
      <c r="AO38" s="715"/>
      <c r="AQ38" s="723" t="s">
        <v>336</v>
      </c>
      <c r="AR38" s="724"/>
      <c r="AS38" s="724"/>
      <c r="AT38" s="724"/>
      <c r="AU38" s="724"/>
      <c r="AV38" s="724"/>
      <c r="AW38" s="724"/>
      <c r="AX38" s="724"/>
      <c r="AY38" s="725"/>
      <c r="AZ38" s="680">
        <v>138976</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1760</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805182</v>
      </c>
      <c r="CS38" s="681"/>
      <c r="CT38" s="681"/>
      <c r="CU38" s="681"/>
      <c r="CV38" s="681"/>
      <c r="CW38" s="681"/>
      <c r="CX38" s="681"/>
      <c r="CY38" s="682"/>
      <c r="CZ38" s="683">
        <v>6</v>
      </c>
      <c r="DA38" s="701"/>
      <c r="DB38" s="701"/>
      <c r="DC38" s="702"/>
      <c r="DD38" s="686">
        <v>681197</v>
      </c>
      <c r="DE38" s="681"/>
      <c r="DF38" s="681"/>
      <c r="DG38" s="681"/>
      <c r="DH38" s="681"/>
      <c r="DI38" s="681"/>
      <c r="DJ38" s="681"/>
      <c r="DK38" s="682"/>
      <c r="DL38" s="686">
        <v>559489</v>
      </c>
      <c r="DM38" s="681"/>
      <c r="DN38" s="681"/>
      <c r="DO38" s="681"/>
      <c r="DP38" s="681"/>
      <c r="DQ38" s="681"/>
      <c r="DR38" s="681"/>
      <c r="DS38" s="681"/>
      <c r="DT38" s="681"/>
      <c r="DU38" s="681"/>
      <c r="DV38" s="682"/>
      <c r="DW38" s="683">
        <v>7.6</v>
      </c>
      <c r="DX38" s="701"/>
      <c r="DY38" s="701"/>
      <c r="DZ38" s="701"/>
      <c r="EA38" s="701"/>
      <c r="EB38" s="701"/>
      <c r="EC38" s="722"/>
    </row>
    <row r="39" spans="2:133" ht="11.25" customHeight="1" x14ac:dyDescent="0.15">
      <c r="B39" s="677" t="s">
        <v>339</v>
      </c>
      <c r="C39" s="678"/>
      <c r="D39" s="678"/>
      <c r="E39" s="678"/>
      <c r="F39" s="678"/>
      <c r="G39" s="678"/>
      <c r="H39" s="678"/>
      <c r="I39" s="678"/>
      <c r="J39" s="678"/>
      <c r="K39" s="678"/>
      <c r="L39" s="678"/>
      <c r="M39" s="678"/>
      <c r="N39" s="678"/>
      <c r="O39" s="678"/>
      <c r="P39" s="678"/>
      <c r="Q39" s="679"/>
      <c r="R39" s="680">
        <v>838115</v>
      </c>
      <c r="S39" s="681"/>
      <c r="T39" s="681"/>
      <c r="U39" s="681"/>
      <c r="V39" s="681"/>
      <c r="W39" s="681"/>
      <c r="X39" s="681"/>
      <c r="Y39" s="682"/>
      <c r="Z39" s="713">
        <v>5.8</v>
      </c>
      <c r="AA39" s="713"/>
      <c r="AB39" s="713"/>
      <c r="AC39" s="713"/>
      <c r="AD39" s="714" t="s">
        <v>174</v>
      </c>
      <c r="AE39" s="714"/>
      <c r="AF39" s="714"/>
      <c r="AG39" s="714"/>
      <c r="AH39" s="714"/>
      <c r="AI39" s="714"/>
      <c r="AJ39" s="714"/>
      <c r="AK39" s="714"/>
      <c r="AL39" s="683" t="s">
        <v>137</v>
      </c>
      <c r="AM39" s="684"/>
      <c r="AN39" s="684"/>
      <c r="AO39" s="715"/>
      <c r="AQ39" s="723" t="s">
        <v>340</v>
      </c>
      <c r="AR39" s="724"/>
      <c r="AS39" s="724"/>
      <c r="AT39" s="724"/>
      <c r="AU39" s="724"/>
      <c r="AV39" s="724"/>
      <c r="AW39" s="724"/>
      <c r="AX39" s="724"/>
      <c r="AY39" s="725"/>
      <c r="AZ39" s="680">
        <v>108000</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2670</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319765</v>
      </c>
      <c r="CS39" s="699"/>
      <c r="CT39" s="699"/>
      <c r="CU39" s="699"/>
      <c r="CV39" s="699"/>
      <c r="CW39" s="699"/>
      <c r="CX39" s="699"/>
      <c r="CY39" s="700"/>
      <c r="CZ39" s="683">
        <v>2.4</v>
      </c>
      <c r="DA39" s="701"/>
      <c r="DB39" s="701"/>
      <c r="DC39" s="702"/>
      <c r="DD39" s="686">
        <v>267794</v>
      </c>
      <c r="DE39" s="699"/>
      <c r="DF39" s="699"/>
      <c r="DG39" s="699"/>
      <c r="DH39" s="699"/>
      <c r="DI39" s="699"/>
      <c r="DJ39" s="699"/>
      <c r="DK39" s="700"/>
      <c r="DL39" s="686" t="s">
        <v>174</v>
      </c>
      <c r="DM39" s="699"/>
      <c r="DN39" s="699"/>
      <c r="DO39" s="699"/>
      <c r="DP39" s="699"/>
      <c r="DQ39" s="699"/>
      <c r="DR39" s="699"/>
      <c r="DS39" s="699"/>
      <c r="DT39" s="699"/>
      <c r="DU39" s="699"/>
      <c r="DV39" s="700"/>
      <c r="DW39" s="683" t="s">
        <v>137</v>
      </c>
      <c r="DX39" s="701"/>
      <c r="DY39" s="701"/>
      <c r="DZ39" s="701"/>
      <c r="EA39" s="701"/>
      <c r="EB39" s="701"/>
      <c r="EC39" s="722"/>
    </row>
    <row r="40" spans="2:133" ht="11.25" customHeight="1" x14ac:dyDescent="0.15">
      <c r="B40" s="677" t="s">
        <v>343</v>
      </c>
      <c r="C40" s="678"/>
      <c r="D40" s="678"/>
      <c r="E40" s="678"/>
      <c r="F40" s="678"/>
      <c r="G40" s="678"/>
      <c r="H40" s="678"/>
      <c r="I40" s="678"/>
      <c r="J40" s="678"/>
      <c r="K40" s="678"/>
      <c r="L40" s="678"/>
      <c r="M40" s="678"/>
      <c r="N40" s="678"/>
      <c r="O40" s="678"/>
      <c r="P40" s="678"/>
      <c r="Q40" s="679"/>
      <c r="R40" s="680" t="s">
        <v>137</v>
      </c>
      <c r="S40" s="681"/>
      <c r="T40" s="681"/>
      <c r="U40" s="681"/>
      <c r="V40" s="681"/>
      <c r="W40" s="681"/>
      <c r="X40" s="681"/>
      <c r="Y40" s="682"/>
      <c r="Z40" s="713" t="s">
        <v>174</v>
      </c>
      <c r="AA40" s="713"/>
      <c r="AB40" s="713"/>
      <c r="AC40" s="713"/>
      <c r="AD40" s="714" t="s">
        <v>174</v>
      </c>
      <c r="AE40" s="714"/>
      <c r="AF40" s="714"/>
      <c r="AG40" s="714"/>
      <c r="AH40" s="714"/>
      <c r="AI40" s="714"/>
      <c r="AJ40" s="714"/>
      <c r="AK40" s="714"/>
      <c r="AL40" s="683" t="s">
        <v>137</v>
      </c>
      <c r="AM40" s="684"/>
      <c r="AN40" s="684"/>
      <c r="AO40" s="715"/>
      <c r="AQ40" s="723" t="s">
        <v>344</v>
      </c>
      <c r="AR40" s="724"/>
      <c r="AS40" s="724"/>
      <c r="AT40" s="724"/>
      <c r="AU40" s="724"/>
      <c r="AV40" s="724"/>
      <c r="AW40" s="724"/>
      <c r="AX40" s="724"/>
      <c r="AY40" s="725"/>
      <c r="AZ40" s="680">
        <v>52474</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84</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26153</v>
      </c>
      <c r="CS40" s="681"/>
      <c r="CT40" s="681"/>
      <c r="CU40" s="681"/>
      <c r="CV40" s="681"/>
      <c r="CW40" s="681"/>
      <c r="CX40" s="681"/>
      <c r="CY40" s="682"/>
      <c r="CZ40" s="683">
        <v>0.2</v>
      </c>
      <c r="DA40" s="701"/>
      <c r="DB40" s="701"/>
      <c r="DC40" s="702"/>
      <c r="DD40" s="686">
        <v>13453</v>
      </c>
      <c r="DE40" s="681"/>
      <c r="DF40" s="681"/>
      <c r="DG40" s="681"/>
      <c r="DH40" s="681"/>
      <c r="DI40" s="681"/>
      <c r="DJ40" s="681"/>
      <c r="DK40" s="682"/>
      <c r="DL40" s="686">
        <v>2280</v>
      </c>
      <c r="DM40" s="681"/>
      <c r="DN40" s="681"/>
      <c r="DO40" s="681"/>
      <c r="DP40" s="681"/>
      <c r="DQ40" s="681"/>
      <c r="DR40" s="681"/>
      <c r="DS40" s="681"/>
      <c r="DT40" s="681"/>
      <c r="DU40" s="681"/>
      <c r="DV40" s="682"/>
      <c r="DW40" s="683">
        <v>0</v>
      </c>
      <c r="DX40" s="701"/>
      <c r="DY40" s="701"/>
      <c r="DZ40" s="701"/>
      <c r="EA40" s="701"/>
      <c r="EB40" s="701"/>
      <c r="EC40" s="722"/>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174</v>
      </c>
      <c r="S41" s="681"/>
      <c r="T41" s="681"/>
      <c r="U41" s="681"/>
      <c r="V41" s="681"/>
      <c r="W41" s="681"/>
      <c r="X41" s="681"/>
      <c r="Y41" s="682"/>
      <c r="Z41" s="713" t="s">
        <v>174</v>
      </c>
      <c r="AA41" s="713"/>
      <c r="AB41" s="713"/>
      <c r="AC41" s="713"/>
      <c r="AD41" s="714" t="s">
        <v>174</v>
      </c>
      <c r="AE41" s="714"/>
      <c r="AF41" s="714"/>
      <c r="AG41" s="714"/>
      <c r="AH41" s="714"/>
      <c r="AI41" s="714"/>
      <c r="AJ41" s="714"/>
      <c r="AK41" s="714"/>
      <c r="AL41" s="683" t="s">
        <v>137</v>
      </c>
      <c r="AM41" s="684"/>
      <c r="AN41" s="684"/>
      <c r="AO41" s="715"/>
      <c r="AQ41" s="723" t="s">
        <v>349</v>
      </c>
      <c r="AR41" s="724"/>
      <c r="AS41" s="724"/>
      <c r="AT41" s="724"/>
      <c r="AU41" s="724"/>
      <c r="AV41" s="724"/>
      <c r="AW41" s="724"/>
      <c r="AX41" s="724"/>
      <c r="AY41" s="725"/>
      <c r="AZ41" s="680">
        <v>186324</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t="s">
        <v>245</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245</v>
      </c>
      <c r="CS41" s="699"/>
      <c r="CT41" s="699"/>
      <c r="CU41" s="699"/>
      <c r="CV41" s="699"/>
      <c r="CW41" s="699"/>
      <c r="CX41" s="699"/>
      <c r="CY41" s="700"/>
      <c r="CZ41" s="683" t="s">
        <v>245</v>
      </c>
      <c r="DA41" s="701"/>
      <c r="DB41" s="701"/>
      <c r="DC41" s="702"/>
      <c r="DD41" s="686" t="s">
        <v>174</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239515</v>
      </c>
      <c r="S42" s="681"/>
      <c r="T42" s="681"/>
      <c r="U42" s="681"/>
      <c r="V42" s="681"/>
      <c r="W42" s="681"/>
      <c r="X42" s="681"/>
      <c r="Y42" s="682"/>
      <c r="Z42" s="713">
        <v>1.7</v>
      </c>
      <c r="AA42" s="713"/>
      <c r="AB42" s="713"/>
      <c r="AC42" s="713"/>
      <c r="AD42" s="714" t="s">
        <v>174</v>
      </c>
      <c r="AE42" s="714"/>
      <c r="AF42" s="714"/>
      <c r="AG42" s="714"/>
      <c r="AH42" s="714"/>
      <c r="AI42" s="714"/>
      <c r="AJ42" s="714"/>
      <c r="AK42" s="714"/>
      <c r="AL42" s="683" t="s">
        <v>174</v>
      </c>
      <c r="AM42" s="684"/>
      <c r="AN42" s="684"/>
      <c r="AO42" s="715"/>
      <c r="AQ42" s="716" t="s">
        <v>353</v>
      </c>
      <c r="AR42" s="717"/>
      <c r="AS42" s="717"/>
      <c r="AT42" s="717"/>
      <c r="AU42" s="717"/>
      <c r="AV42" s="717"/>
      <c r="AW42" s="717"/>
      <c r="AX42" s="717"/>
      <c r="AY42" s="718"/>
      <c r="AZ42" s="664">
        <v>566384</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383</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1860598</v>
      </c>
      <c r="CS42" s="681"/>
      <c r="CT42" s="681"/>
      <c r="CU42" s="681"/>
      <c r="CV42" s="681"/>
      <c r="CW42" s="681"/>
      <c r="CX42" s="681"/>
      <c r="CY42" s="682"/>
      <c r="CZ42" s="683">
        <v>13.8</v>
      </c>
      <c r="DA42" s="684"/>
      <c r="DB42" s="684"/>
      <c r="DC42" s="685"/>
      <c r="DD42" s="686">
        <v>1175151</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14381773</v>
      </c>
      <c r="S43" s="703"/>
      <c r="T43" s="703"/>
      <c r="U43" s="703"/>
      <c r="V43" s="703"/>
      <c r="W43" s="703"/>
      <c r="X43" s="703"/>
      <c r="Y43" s="704"/>
      <c r="Z43" s="705">
        <v>100</v>
      </c>
      <c r="AA43" s="705"/>
      <c r="AB43" s="705"/>
      <c r="AC43" s="705"/>
      <c r="AD43" s="706">
        <v>7083579</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46536</v>
      </c>
      <c r="CS43" s="699"/>
      <c r="CT43" s="699"/>
      <c r="CU43" s="699"/>
      <c r="CV43" s="699"/>
      <c r="CW43" s="699"/>
      <c r="CX43" s="699"/>
      <c r="CY43" s="700"/>
      <c r="CZ43" s="683">
        <v>0.3</v>
      </c>
      <c r="DA43" s="701"/>
      <c r="DB43" s="701"/>
      <c r="DC43" s="702"/>
      <c r="DD43" s="686">
        <v>46536</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305</v>
      </c>
      <c r="CE44" s="694"/>
      <c r="CF44" s="677" t="s">
        <v>358</v>
      </c>
      <c r="CG44" s="678"/>
      <c r="CH44" s="678"/>
      <c r="CI44" s="678"/>
      <c r="CJ44" s="678"/>
      <c r="CK44" s="678"/>
      <c r="CL44" s="678"/>
      <c r="CM44" s="678"/>
      <c r="CN44" s="678"/>
      <c r="CO44" s="678"/>
      <c r="CP44" s="678"/>
      <c r="CQ44" s="679"/>
      <c r="CR44" s="680">
        <v>1759849</v>
      </c>
      <c r="CS44" s="681"/>
      <c r="CT44" s="681"/>
      <c r="CU44" s="681"/>
      <c r="CV44" s="681"/>
      <c r="CW44" s="681"/>
      <c r="CX44" s="681"/>
      <c r="CY44" s="682"/>
      <c r="CZ44" s="683">
        <v>13.1</v>
      </c>
      <c r="DA44" s="684"/>
      <c r="DB44" s="684"/>
      <c r="DC44" s="685"/>
      <c r="DD44" s="686">
        <v>1143551</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535835</v>
      </c>
      <c r="CS45" s="699"/>
      <c r="CT45" s="699"/>
      <c r="CU45" s="699"/>
      <c r="CV45" s="699"/>
      <c r="CW45" s="699"/>
      <c r="CX45" s="699"/>
      <c r="CY45" s="700"/>
      <c r="CZ45" s="683">
        <v>4</v>
      </c>
      <c r="DA45" s="701"/>
      <c r="DB45" s="701"/>
      <c r="DC45" s="702"/>
      <c r="DD45" s="686">
        <v>168804</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1224014</v>
      </c>
      <c r="CS46" s="681"/>
      <c r="CT46" s="681"/>
      <c r="CU46" s="681"/>
      <c r="CV46" s="681"/>
      <c r="CW46" s="681"/>
      <c r="CX46" s="681"/>
      <c r="CY46" s="682"/>
      <c r="CZ46" s="683">
        <v>9.1</v>
      </c>
      <c r="DA46" s="684"/>
      <c r="DB46" s="684"/>
      <c r="DC46" s="685"/>
      <c r="DD46" s="686">
        <v>974747</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100749</v>
      </c>
      <c r="CS47" s="699"/>
      <c r="CT47" s="699"/>
      <c r="CU47" s="699"/>
      <c r="CV47" s="699"/>
      <c r="CW47" s="699"/>
      <c r="CX47" s="699"/>
      <c r="CY47" s="700"/>
      <c r="CZ47" s="683">
        <v>0.7</v>
      </c>
      <c r="DA47" s="701"/>
      <c r="DB47" s="701"/>
      <c r="DC47" s="702"/>
      <c r="DD47" s="686">
        <v>31600</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137</v>
      </c>
      <c r="CS48" s="681"/>
      <c r="CT48" s="681"/>
      <c r="CU48" s="681"/>
      <c r="CV48" s="681"/>
      <c r="CW48" s="681"/>
      <c r="CX48" s="681"/>
      <c r="CY48" s="682"/>
      <c r="CZ48" s="683" t="s">
        <v>245</v>
      </c>
      <c r="DA48" s="684"/>
      <c r="DB48" s="684"/>
      <c r="DC48" s="685"/>
      <c r="DD48" s="686" t="s">
        <v>137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13443579</v>
      </c>
      <c r="CS49" s="665"/>
      <c r="CT49" s="665"/>
      <c r="CU49" s="665"/>
      <c r="CV49" s="665"/>
      <c r="CW49" s="665"/>
      <c r="CX49" s="665"/>
      <c r="CY49" s="666"/>
      <c r="CZ49" s="667">
        <v>100</v>
      </c>
      <c r="DA49" s="668"/>
      <c r="DB49" s="668"/>
      <c r="DC49" s="669"/>
      <c r="DD49" s="670">
        <v>9609310</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ixFBk0gaz48UQoxVMeXZ7MT6NJMvNM9BfmZM+QYa5zgE7UQNJmFRWTzk0NOnBOdN2lnmE0VBJmBUUkr7cnbgiA==" saltValue="fYd1rZ39UF6W/7zyyidtx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43" zoomScale="70" zoomScaleNormal="70" zoomScaleSheetLayoutView="70" workbookViewId="0">
      <selection activeCell="AF68" sqref="AF68:AJ81"/>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389</v>
      </c>
      <c r="C7" s="1146"/>
      <c r="D7" s="1146"/>
      <c r="E7" s="1146"/>
      <c r="F7" s="1146"/>
      <c r="G7" s="1146"/>
      <c r="H7" s="1146"/>
      <c r="I7" s="1146"/>
      <c r="J7" s="1146"/>
      <c r="K7" s="1146"/>
      <c r="L7" s="1146"/>
      <c r="M7" s="1146"/>
      <c r="N7" s="1146"/>
      <c r="O7" s="1146"/>
      <c r="P7" s="1147"/>
      <c r="Q7" s="1199">
        <v>14371</v>
      </c>
      <c r="R7" s="1200"/>
      <c r="S7" s="1200"/>
      <c r="T7" s="1200"/>
      <c r="U7" s="1200"/>
      <c r="V7" s="1200">
        <v>13442</v>
      </c>
      <c r="W7" s="1200"/>
      <c r="X7" s="1200"/>
      <c r="Y7" s="1200"/>
      <c r="Z7" s="1200"/>
      <c r="AA7" s="1200">
        <v>929</v>
      </c>
      <c r="AB7" s="1200"/>
      <c r="AC7" s="1200"/>
      <c r="AD7" s="1200"/>
      <c r="AE7" s="1201"/>
      <c r="AF7" s="1202">
        <v>802</v>
      </c>
      <c r="AG7" s="1203"/>
      <c r="AH7" s="1203"/>
      <c r="AI7" s="1203"/>
      <c r="AJ7" s="1204"/>
      <c r="AK7" s="1186">
        <v>1608</v>
      </c>
      <c r="AL7" s="1187"/>
      <c r="AM7" s="1187"/>
      <c r="AN7" s="1187"/>
      <c r="AO7" s="1187"/>
      <c r="AP7" s="1187">
        <v>12608</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595</v>
      </c>
      <c r="BT7" s="1191"/>
      <c r="BU7" s="1191"/>
      <c r="BV7" s="1191"/>
      <c r="BW7" s="1191"/>
      <c r="BX7" s="1191"/>
      <c r="BY7" s="1191"/>
      <c r="BZ7" s="1191"/>
      <c r="CA7" s="1191"/>
      <c r="CB7" s="1191"/>
      <c r="CC7" s="1191"/>
      <c r="CD7" s="1191"/>
      <c r="CE7" s="1191"/>
      <c r="CF7" s="1191"/>
      <c r="CG7" s="1192"/>
      <c r="CH7" s="1183">
        <v>1</v>
      </c>
      <c r="CI7" s="1184"/>
      <c r="CJ7" s="1184"/>
      <c r="CK7" s="1184"/>
      <c r="CL7" s="1185"/>
      <c r="CM7" s="1183">
        <v>414</v>
      </c>
      <c r="CN7" s="1184"/>
      <c r="CO7" s="1184"/>
      <c r="CP7" s="1184"/>
      <c r="CQ7" s="1185"/>
      <c r="CR7" s="1183">
        <v>133</v>
      </c>
      <c r="CS7" s="1184"/>
      <c r="CT7" s="1184"/>
      <c r="CU7" s="1184"/>
      <c r="CV7" s="1185"/>
      <c r="CW7" s="1183">
        <v>8</v>
      </c>
      <c r="CX7" s="1184"/>
      <c r="CY7" s="1184"/>
      <c r="CZ7" s="1184"/>
      <c r="DA7" s="1185"/>
      <c r="DB7" s="1183" t="s">
        <v>607</v>
      </c>
      <c r="DC7" s="1184"/>
      <c r="DD7" s="1184"/>
      <c r="DE7" s="1184"/>
      <c r="DF7" s="1185"/>
      <c r="DG7" s="1183" t="s">
        <v>607</v>
      </c>
      <c r="DH7" s="1184"/>
      <c r="DI7" s="1184"/>
      <c r="DJ7" s="1184"/>
      <c r="DK7" s="1185"/>
      <c r="DL7" s="1183" t="s">
        <v>607</v>
      </c>
      <c r="DM7" s="1184"/>
      <c r="DN7" s="1184"/>
      <c r="DO7" s="1184"/>
      <c r="DP7" s="1185"/>
      <c r="DQ7" s="1183" t="s">
        <v>607</v>
      </c>
      <c r="DR7" s="1184"/>
      <c r="DS7" s="1184"/>
      <c r="DT7" s="1184"/>
      <c r="DU7" s="1185"/>
      <c r="DV7" s="1210"/>
      <c r="DW7" s="1211"/>
      <c r="DX7" s="1211"/>
      <c r="DY7" s="1211"/>
      <c r="DZ7" s="1212"/>
      <c r="EA7" s="256"/>
    </row>
    <row r="8" spans="1:131" s="257" customFormat="1" ht="26.25" customHeight="1" x14ac:dyDescent="0.15">
      <c r="A8" s="263">
        <v>2</v>
      </c>
      <c r="B8" s="1132" t="s">
        <v>390</v>
      </c>
      <c r="C8" s="1133"/>
      <c r="D8" s="1133"/>
      <c r="E8" s="1133"/>
      <c r="F8" s="1133"/>
      <c r="G8" s="1133"/>
      <c r="H8" s="1133"/>
      <c r="I8" s="1133"/>
      <c r="J8" s="1133"/>
      <c r="K8" s="1133"/>
      <c r="L8" s="1133"/>
      <c r="M8" s="1133"/>
      <c r="N8" s="1133"/>
      <c r="O8" s="1133"/>
      <c r="P8" s="1134"/>
      <c r="Q8" s="1138">
        <v>9</v>
      </c>
      <c r="R8" s="1139"/>
      <c r="S8" s="1139"/>
      <c r="T8" s="1139"/>
      <c r="U8" s="1139"/>
      <c r="V8" s="1139">
        <v>8</v>
      </c>
      <c r="W8" s="1139"/>
      <c r="X8" s="1139"/>
      <c r="Y8" s="1139"/>
      <c r="Z8" s="1139"/>
      <c r="AA8" s="1139">
        <v>1</v>
      </c>
      <c r="AB8" s="1139"/>
      <c r="AC8" s="1139"/>
      <c r="AD8" s="1139"/>
      <c r="AE8" s="1140"/>
      <c r="AF8" s="1114">
        <v>1</v>
      </c>
      <c r="AG8" s="1115"/>
      <c r="AH8" s="1115"/>
      <c r="AI8" s="1115"/>
      <c r="AJ8" s="1116"/>
      <c r="AK8" s="1181">
        <v>6</v>
      </c>
      <c r="AL8" s="1182"/>
      <c r="AM8" s="1182"/>
      <c r="AN8" s="1182"/>
      <c r="AO8" s="1182"/>
      <c r="AP8" s="1182">
        <v>12</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596</v>
      </c>
      <c r="BT8" s="1110"/>
      <c r="BU8" s="1110"/>
      <c r="BV8" s="1110"/>
      <c r="BW8" s="1110"/>
      <c r="BX8" s="1110"/>
      <c r="BY8" s="1110"/>
      <c r="BZ8" s="1110"/>
      <c r="CA8" s="1110"/>
      <c r="CB8" s="1110"/>
      <c r="CC8" s="1110"/>
      <c r="CD8" s="1110"/>
      <c r="CE8" s="1110"/>
      <c r="CF8" s="1110"/>
      <c r="CG8" s="1111"/>
      <c r="CH8" s="1084">
        <v>-2</v>
      </c>
      <c r="CI8" s="1085"/>
      <c r="CJ8" s="1085"/>
      <c r="CK8" s="1085"/>
      <c r="CL8" s="1086"/>
      <c r="CM8" s="1084">
        <v>27</v>
      </c>
      <c r="CN8" s="1085"/>
      <c r="CO8" s="1085"/>
      <c r="CP8" s="1085"/>
      <c r="CQ8" s="1086"/>
      <c r="CR8" s="1084">
        <v>1</v>
      </c>
      <c r="CS8" s="1085"/>
      <c r="CT8" s="1085"/>
      <c r="CU8" s="1085"/>
      <c r="CV8" s="1086"/>
      <c r="CW8" s="1084">
        <v>2</v>
      </c>
      <c r="CX8" s="1085"/>
      <c r="CY8" s="1085"/>
      <c r="CZ8" s="1085"/>
      <c r="DA8" s="1086"/>
      <c r="DB8" s="1084" t="s">
        <v>607</v>
      </c>
      <c r="DC8" s="1085"/>
      <c r="DD8" s="1085"/>
      <c r="DE8" s="1085"/>
      <c r="DF8" s="1086"/>
      <c r="DG8" s="1084" t="s">
        <v>607</v>
      </c>
      <c r="DH8" s="1085"/>
      <c r="DI8" s="1085"/>
      <c r="DJ8" s="1085"/>
      <c r="DK8" s="1086"/>
      <c r="DL8" s="1084" t="s">
        <v>607</v>
      </c>
      <c r="DM8" s="1085"/>
      <c r="DN8" s="1085"/>
      <c r="DO8" s="1085"/>
      <c r="DP8" s="1086"/>
      <c r="DQ8" s="1084" t="s">
        <v>607</v>
      </c>
      <c r="DR8" s="1085"/>
      <c r="DS8" s="1085"/>
      <c r="DT8" s="1085"/>
      <c r="DU8" s="1086"/>
      <c r="DV8" s="1087"/>
      <c r="DW8" s="1088"/>
      <c r="DX8" s="1088"/>
      <c r="DY8" s="1088"/>
      <c r="DZ8" s="1089"/>
      <c r="EA8" s="256"/>
    </row>
    <row r="9" spans="1:131" s="257" customFormat="1" ht="26.25" customHeight="1" x14ac:dyDescent="0.15">
      <c r="A9" s="263">
        <v>3</v>
      </c>
      <c r="B9" s="1132" t="s">
        <v>391</v>
      </c>
      <c r="C9" s="1133"/>
      <c r="D9" s="1133"/>
      <c r="E9" s="1133"/>
      <c r="F9" s="1133"/>
      <c r="G9" s="1133"/>
      <c r="H9" s="1133"/>
      <c r="I9" s="1133"/>
      <c r="J9" s="1133"/>
      <c r="K9" s="1133"/>
      <c r="L9" s="1133"/>
      <c r="M9" s="1133"/>
      <c r="N9" s="1133"/>
      <c r="O9" s="1133"/>
      <c r="P9" s="1134"/>
      <c r="Q9" s="1138">
        <v>11</v>
      </c>
      <c r="R9" s="1139"/>
      <c r="S9" s="1139"/>
      <c r="T9" s="1139"/>
      <c r="U9" s="1139"/>
      <c r="V9" s="1139">
        <v>2</v>
      </c>
      <c r="W9" s="1139"/>
      <c r="X9" s="1139"/>
      <c r="Y9" s="1139"/>
      <c r="Z9" s="1139"/>
      <c r="AA9" s="1139">
        <v>9</v>
      </c>
      <c r="AB9" s="1139"/>
      <c r="AC9" s="1139"/>
      <c r="AD9" s="1139"/>
      <c r="AE9" s="1140"/>
      <c r="AF9" s="1114">
        <v>9</v>
      </c>
      <c r="AG9" s="1115"/>
      <c r="AH9" s="1115"/>
      <c r="AI9" s="1115"/>
      <c r="AJ9" s="1116"/>
      <c r="AK9" s="1181" t="s">
        <v>607</v>
      </c>
      <c r="AL9" s="1182"/>
      <c r="AM9" s="1182"/>
      <c r="AN9" s="1182"/>
      <c r="AO9" s="1182"/>
      <c r="AP9" s="1182" t="s">
        <v>607</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597</v>
      </c>
      <c r="BT9" s="1110"/>
      <c r="BU9" s="1110"/>
      <c r="BV9" s="1110"/>
      <c r="BW9" s="1110"/>
      <c r="BX9" s="1110"/>
      <c r="BY9" s="1110"/>
      <c r="BZ9" s="1110"/>
      <c r="CA9" s="1110"/>
      <c r="CB9" s="1110"/>
      <c r="CC9" s="1110"/>
      <c r="CD9" s="1110"/>
      <c r="CE9" s="1110"/>
      <c r="CF9" s="1110"/>
      <c r="CG9" s="1111"/>
      <c r="CH9" s="1084">
        <v>6</v>
      </c>
      <c r="CI9" s="1085"/>
      <c r="CJ9" s="1085"/>
      <c r="CK9" s="1085"/>
      <c r="CL9" s="1086"/>
      <c r="CM9" s="1084">
        <v>6</v>
      </c>
      <c r="CN9" s="1085"/>
      <c r="CO9" s="1085"/>
      <c r="CP9" s="1085"/>
      <c r="CQ9" s="1086"/>
      <c r="CR9" s="1084">
        <v>3</v>
      </c>
      <c r="CS9" s="1085"/>
      <c r="CT9" s="1085"/>
      <c r="CU9" s="1085"/>
      <c r="CV9" s="1086"/>
      <c r="CW9" s="1084">
        <v>7</v>
      </c>
      <c r="CX9" s="1085"/>
      <c r="CY9" s="1085"/>
      <c r="CZ9" s="1085"/>
      <c r="DA9" s="1086"/>
      <c r="DB9" s="1084">
        <v>74</v>
      </c>
      <c r="DC9" s="1085"/>
      <c r="DD9" s="1085"/>
      <c r="DE9" s="1085"/>
      <c r="DF9" s="1086"/>
      <c r="DG9" s="1084" t="s">
        <v>607</v>
      </c>
      <c r="DH9" s="1085"/>
      <c r="DI9" s="1085"/>
      <c r="DJ9" s="1085"/>
      <c r="DK9" s="1086"/>
      <c r="DL9" s="1084" t="s">
        <v>607</v>
      </c>
      <c r="DM9" s="1085"/>
      <c r="DN9" s="1085"/>
      <c r="DO9" s="1085"/>
      <c r="DP9" s="1086"/>
      <c r="DQ9" s="1084" t="s">
        <v>607</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598</v>
      </c>
      <c r="BT10" s="1110"/>
      <c r="BU10" s="1110"/>
      <c r="BV10" s="1110"/>
      <c r="BW10" s="1110"/>
      <c r="BX10" s="1110"/>
      <c r="BY10" s="1110"/>
      <c r="BZ10" s="1110"/>
      <c r="CA10" s="1110"/>
      <c r="CB10" s="1110"/>
      <c r="CC10" s="1110"/>
      <c r="CD10" s="1110"/>
      <c r="CE10" s="1110"/>
      <c r="CF10" s="1110"/>
      <c r="CG10" s="1111"/>
      <c r="CH10" s="1084">
        <v>-13</v>
      </c>
      <c r="CI10" s="1085"/>
      <c r="CJ10" s="1085"/>
      <c r="CK10" s="1085"/>
      <c r="CL10" s="1086"/>
      <c r="CM10" s="1084">
        <v>-9</v>
      </c>
      <c r="CN10" s="1085"/>
      <c r="CO10" s="1085"/>
      <c r="CP10" s="1085"/>
      <c r="CQ10" s="1086"/>
      <c r="CR10" s="1084">
        <v>4</v>
      </c>
      <c r="CS10" s="1085"/>
      <c r="CT10" s="1085"/>
      <c r="CU10" s="1085"/>
      <c r="CV10" s="1086"/>
      <c r="CW10" s="1084">
        <v>4</v>
      </c>
      <c r="CX10" s="1085"/>
      <c r="CY10" s="1085"/>
      <c r="CZ10" s="1085"/>
      <c r="DA10" s="1086"/>
      <c r="DB10" s="1084" t="s">
        <v>607</v>
      </c>
      <c r="DC10" s="1085"/>
      <c r="DD10" s="1085"/>
      <c r="DE10" s="1085"/>
      <c r="DF10" s="1086"/>
      <c r="DG10" s="1084" t="s">
        <v>607</v>
      </c>
      <c r="DH10" s="1085"/>
      <c r="DI10" s="1085"/>
      <c r="DJ10" s="1085"/>
      <c r="DK10" s="1086"/>
      <c r="DL10" s="1084" t="s">
        <v>607</v>
      </c>
      <c r="DM10" s="1085"/>
      <c r="DN10" s="1085"/>
      <c r="DO10" s="1085"/>
      <c r="DP10" s="1086"/>
      <c r="DQ10" s="1084" t="s">
        <v>607</v>
      </c>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599</v>
      </c>
      <c r="BT11" s="1110"/>
      <c r="BU11" s="1110"/>
      <c r="BV11" s="1110"/>
      <c r="BW11" s="1110"/>
      <c r="BX11" s="1110"/>
      <c r="BY11" s="1110"/>
      <c r="BZ11" s="1110"/>
      <c r="CA11" s="1110"/>
      <c r="CB11" s="1110"/>
      <c r="CC11" s="1110"/>
      <c r="CD11" s="1110"/>
      <c r="CE11" s="1110"/>
      <c r="CF11" s="1110"/>
      <c r="CG11" s="1111"/>
      <c r="CH11" s="1084">
        <v>-3</v>
      </c>
      <c r="CI11" s="1085"/>
      <c r="CJ11" s="1085"/>
      <c r="CK11" s="1085"/>
      <c r="CL11" s="1086"/>
      <c r="CM11" s="1084">
        <v>110</v>
      </c>
      <c r="CN11" s="1085"/>
      <c r="CO11" s="1085"/>
      <c r="CP11" s="1085"/>
      <c r="CQ11" s="1086"/>
      <c r="CR11" s="1084">
        <v>61</v>
      </c>
      <c r="CS11" s="1085"/>
      <c r="CT11" s="1085"/>
      <c r="CU11" s="1085"/>
      <c r="CV11" s="1086"/>
      <c r="CW11" s="1084">
        <v>11</v>
      </c>
      <c r="CX11" s="1085"/>
      <c r="CY11" s="1085"/>
      <c r="CZ11" s="1085"/>
      <c r="DA11" s="1086"/>
      <c r="DB11" s="1084" t="s">
        <v>607</v>
      </c>
      <c r="DC11" s="1085"/>
      <c r="DD11" s="1085"/>
      <c r="DE11" s="1085"/>
      <c r="DF11" s="1086"/>
      <c r="DG11" s="1084" t="s">
        <v>607</v>
      </c>
      <c r="DH11" s="1085"/>
      <c r="DI11" s="1085"/>
      <c r="DJ11" s="1085"/>
      <c r="DK11" s="1086"/>
      <c r="DL11" s="1084" t="s">
        <v>607</v>
      </c>
      <c r="DM11" s="1085"/>
      <c r="DN11" s="1085"/>
      <c r="DO11" s="1085"/>
      <c r="DP11" s="1086"/>
      <c r="DQ11" s="1084" t="s">
        <v>607</v>
      </c>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t="s">
        <v>600</v>
      </c>
      <c r="BT12" s="1110"/>
      <c r="BU12" s="1110"/>
      <c r="BV12" s="1110"/>
      <c r="BW12" s="1110"/>
      <c r="BX12" s="1110"/>
      <c r="BY12" s="1110"/>
      <c r="BZ12" s="1110"/>
      <c r="CA12" s="1110"/>
      <c r="CB12" s="1110"/>
      <c r="CC12" s="1110"/>
      <c r="CD12" s="1110"/>
      <c r="CE12" s="1110"/>
      <c r="CF12" s="1110"/>
      <c r="CG12" s="1111"/>
      <c r="CH12" s="1084">
        <v>30</v>
      </c>
      <c r="CI12" s="1085"/>
      <c r="CJ12" s="1085"/>
      <c r="CK12" s="1085"/>
      <c r="CL12" s="1086"/>
      <c r="CM12" s="1084">
        <v>249</v>
      </c>
      <c r="CN12" s="1085"/>
      <c r="CO12" s="1085"/>
      <c r="CP12" s="1085"/>
      <c r="CQ12" s="1086"/>
      <c r="CR12" s="1084">
        <v>28</v>
      </c>
      <c r="CS12" s="1085"/>
      <c r="CT12" s="1085"/>
      <c r="CU12" s="1085"/>
      <c r="CV12" s="1086"/>
      <c r="CW12" s="1084" t="s">
        <v>607</v>
      </c>
      <c r="CX12" s="1085"/>
      <c r="CY12" s="1085"/>
      <c r="CZ12" s="1085"/>
      <c r="DA12" s="1086"/>
      <c r="DB12" s="1084" t="s">
        <v>607</v>
      </c>
      <c r="DC12" s="1085"/>
      <c r="DD12" s="1085"/>
      <c r="DE12" s="1085"/>
      <c r="DF12" s="1086"/>
      <c r="DG12" s="1084" t="s">
        <v>607</v>
      </c>
      <c r="DH12" s="1085"/>
      <c r="DI12" s="1085"/>
      <c r="DJ12" s="1085"/>
      <c r="DK12" s="1086"/>
      <c r="DL12" s="1084" t="s">
        <v>607</v>
      </c>
      <c r="DM12" s="1085"/>
      <c r="DN12" s="1085"/>
      <c r="DO12" s="1085"/>
      <c r="DP12" s="1086"/>
      <c r="DQ12" s="1084" t="s">
        <v>607</v>
      </c>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t="s">
        <v>601</v>
      </c>
      <c r="BT13" s="1110"/>
      <c r="BU13" s="1110"/>
      <c r="BV13" s="1110"/>
      <c r="BW13" s="1110"/>
      <c r="BX13" s="1110"/>
      <c r="BY13" s="1110"/>
      <c r="BZ13" s="1110"/>
      <c r="CA13" s="1110"/>
      <c r="CB13" s="1110"/>
      <c r="CC13" s="1110"/>
      <c r="CD13" s="1110"/>
      <c r="CE13" s="1110"/>
      <c r="CF13" s="1110"/>
      <c r="CG13" s="1111"/>
      <c r="CH13" s="1084">
        <v>1</v>
      </c>
      <c r="CI13" s="1085"/>
      <c r="CJ13" s="1085"/>
      <c r="CK13" s="1085"/>
      <c r="CL13" s="1086"/>
      <c r="CM13" s="1084">
        <v>51</v>
      </c>
      <c r="CN13" s="1085"/>
      <c r="CO13" s="1085"/>
      <c r="CP13" s="1085"/>
      <c r="CQ13" s="1086"/>
      <c r="CR13" s="1084">
        <v>50</v>
      </c>
      <c r="CS13" s="1085"/>
      <c r="CT13" s="1085"/>
      <c r="CU13" s="1085"/>
      <c r="CV13" s="1086"/>
      <c r="CW13" s="1084" t="s">
        <v>607</v>
      </c>
      <c r="CX13" s="1085"/>
      <c r="CY13" s="1085"/>
      <c r="CZ13" s="1085"/>
      <c r="DA13" s="1086"/>
      <c r="DB13" s="1084" t="s">
        <v>607</v>
      </c>
      <c r="DC13" s="1085"/>
      <c r="DD13" s="1085"/>
      <c r="DE13" s="1085"/>
      <c r="DF13" s="1086"/>
      <c r="DG13" s="1084" t="s">
        <v>607</v>
      </c>
      <c r="DH13" s="1085"/>
      <c r="DI13" s="1085"/>
      <c r="DJ13" s="1085"/>
      <c r="DK13" s="1086"/>
      <c r="DL13" s="1084" t="s">
        <v>607</v>
      </c>
      <c r="DM13" s="1085"/>
      <c r="DN13" s="1085"/>
      <c r="DO13" s="1085"/>
      <c r="DP13" s="1086"/>
      <c r="DQ13" s="1084" t="s">
        <v>607</v>
      </c>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393</v>
      </c>
      <c r="B23" s="1039" t="s">
        <v>394</v>
      </c>
      <c r="C23" s="1040"/>
      <c r="D23" s="1040"/>
      <c r="E23" s="1040"/>
      <c r="F23" s="1040"/>
      <c r="G23" s="1040"/>
      <c r="H23" s="1040"/>
      <c r="I23" s="1040"/>
      <c r="J23" s="1040"/>
      <c r="K23" s="1040"/>
      <c r="L23" s="1040"/>
      <c r="M23" s="1040"/>
      <c r="N23" s="1040"/>
      <c r="O23" s="1040"/>
      <c r="P23" s="1041"/>
      <c r="Q23" s="1163">
        <v>14387</v>
      </c>
      <c r="R23" s="1164"/>
      <c r="S23" s="1164"/>
      <c r="T23" s="1164"/>
      <c r="U23" s="1164"/>
      <c r="V23" s="1164">
        <v>13448</v>
      </c>
      <c r="W23" s="1164"/>
      <c r="X23" s="1164"/>
      <c r="Y23" s="1164"/>
      <c r="Z23" s="1164"/>
      <c r="AA23" s="1164">
        <v>938</v>
      </c>
      <c r="AB23" s="1164"/>
      <c r="AC23" s="1164"/>
      <c r="AD23" s="1164"/>
      <c r="AE23" s="1165"/>
      <c r="AF23" s="1166">
        <v>811</v>
      </c>
      <c r="AG23" s="1164"/>
      <c r="AH23" s="1164"/>
      <c r="AI23" s="1164"/>
      <c r="AJ23" s="1167"/>
      <c r="AK23" s="1168"/>
      <c r="AL23" s="1169"/>
      <c r="AM23" s="1169"/>
      <c r="AN23" s="1169"/>
      <c r="AO23" s="1169"/>
      <c r="AP23" s="1164">
        <v>12620</v>
      </c>
      <c r="AQ23" s="1164"/>
      <c r="AR23" s="1164"/>
      <c r="AS23" s="1164"/>
      <c r="AT23" s="1164"/>
      <c r="AU23" s="1170"/>
      <c r="AV23" s="1170"/>
      <c r="AW23" s="1170"/>
      <c r="AX23" s="1170"/>
      <c r="AY23" s="1171"/>
      <c r="AZ23" s="1160" t="s">
        <v>174</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372</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405</v>
      </c>
      <c r="C28" s="1146"/>
      <c r="D28" s="1146"/>
      <c r="E28" s="1146"/>
      <c r="F28" s="1146"/>
      <c r="G28" s="1146"/>
      <c r="H28" s="1146"/>
      <c r="I28" s="1146"/>
      <c r="J28" s="1146"/>
      <c r="K28" s="1146"/>
      <c r="L28" s="1146"/>
      <c r="M28" s="1146"/>
      <c r="N28" s="1146"/>
      <c r="O28" s="1146"/>
      <c r="P28" s="1147"/>
      <c r="Q28" s="1148">
        <v>1547</v>
      </c>
      <c r="R28" s="1149"/>
      <c r="S28" s="1149"/>
      <c r="T28" s="1149"/>
      <c r="U28" s="1149"/>
      <c r="V28" s="1149">
        <v>1422</v>
      </c>
      <c r="W28" s="1149"/>
      <c r="X28" s="1149"/>
      <c r="Y28" s="1149"/>
      <c r="Z28" s="1149"/>
      <c r="AA28" s="1149">
        <v>125</v>
      </c>
      <c r="AB28" s="1149"/>
      <c r="AC28" s="1149"/>
      <c r="AD28" s="1149"/>
      <c r="AE28" s="1150"/>
      <c r="AF28" s="1151">
        <v>125</v>
      </c>
      <c r="AG28" s="1149"/>
      <c r="AH28" s="1149"/>
      <c r="AI28" s="1149"/>
      <c r="AJ28" s="1152"/>
      <c r="AK28" s="1153">
        <v>137</v>
      </c>
      <c r="AL28" s="1141"/>
      <c r="AM28" s="1141"/>
      <c r="AN28" s="1141"/>
      <c r="AO28" s="1141"/>
      <c r="AP28" s="1141" t="s">
        <v>607</v>
      </c>
      <c r="AQ28" s="1141"/>
      <c r="AR28" s="1141"/>
      <c r="AS28" s="1141"/>
      <c r="AT28" s="1141"/>
      <c r="AU28" s="1141" t="s">
        <v>607</v>
      </c>
      <c r="AV28" s="1141"/>
      <c r="AW28" s="1141"/>
      <c r="AX28" s="1141"/>
      <c r="AY28" s="1141"/>
      <c r="AZ28" s="1142" t="s">
        <v>607</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406</v>
      </c>
      <c r="C29" s="1133"/>
      <c r="D29" s="1133"/>
      <c r="E29" s="1133"/>
      <c r="F29" s="1133"/>
      <c r="G29" s="1133"/>
      <c r="H29" s="1133"/>
      <c r="I29" s="1133"/>
      <c r="J29" s="1133"/>
      <c r="K29" s="1133"/>
      <c r="L29" s="1133"/>
      <c r="M29" s="1133"/>
      <c r="N29" s="1133"/>
      <c r="O29" s="1133"/>
      <c r="P29" s="1134"/>
      <c r="Q29" s="1138">
        <v>269</v>
      </c>
      <c r="R29" s="1139"/>
      <c r="S29" s="1139"/>
      <c r="T29" s="1139"/>
      <c r="U29" s="1139"/>
      <c r="V29" s="1139">
        <v>263</v>
      </c>
      <c r="W29" s="1139"/>
      <c r="X29" s="1139"/>
      <c r="Y29" s="1139"/>
      <c r="Z29" s="1139"/>
      <c r="AA29" s="1139">
        <v>6</v>
      </c>
      <c r="AB29" s="1139"/>
      <c r="AC29" s="1139"/>
      <c r="AD29" s="1139"/>
      <c r="AE29" s="1140"/>
      <c r="AF29" s="1114">
        <v>6</v>
      </c>
      <c r="AG29" s="1115"/>
      <c r="AH29" s="1115"/>
      <c r="AI29" s="1115"/>
      <c r="AJ29" s="1116"/>
      <c r="AK29" s="1075">
        <v>90</v>
      </c>
      <c r="AL29" s="1066"/>
      <c r="AM29" s="1066"/>
      <c r="AN29" s="1066"/>
      <c r="AO29" s="1066"/>
      <c r="AP29" s="1066">
        <v>26</v>
      </c>
      <c r="AQ29" s="1066"/>
      <c r="AR29" s="1066"/>
      <c r="AS29" s="1066"/>
      <c r="AT29" s="1066"/>
      <c r="AU29" s="1066" t="s">
        <v>607</v>
      </c>
      <c r="AV29" s="1066"/>
      <c r="AW29" s="1066"/>
      <c r="AX29" s="1066"/>
      <c r="AY29" s="1066"/>
      <c r="AZ29" s="1137" t="s">
        <v>607</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407</v>
      </c>
      <c r="C30" s="1133"/>
      <c r="D30" s="1133"/>
      <c r="E30" s="1133"/>
      <c r="F30" s="1133"/>
      <c r="G30" s="1133"/>
      <c r="H30" s="1133"/>
      <c r="I30" s="1133"/>
      <c r="J30" s="1133"/>
      <c r="K30" s="1133"/>
      <c r="L30" s="1133"/>
      <c r="M30" s="1133"/>
      <c r="N30" s="1133"/>
      <c r="O30" s="1133"/>
      <c r="P30" s="1134"/>
      <c r="Q30" s="1138">
        <v>1848</v>
      </c>
      <c r="R30" s="1139"/>
      <c r="S30" s="1139"/>
      <c r="T30" s="1139"/>
      <c r="U30" s="1139"/>
      <c r="V30" s="1139">
        <v>1651</v>
      </c>
      <c r="W30" s="1139"/>
      <c r="X30" s="1139"/>
      <c r="Y30" s="1139"/>
      <c r="Z30" s="1139"/>
      <c r="AA30" s="1139">
        <v>197</v>
      </c>
      <c r="AB30" s="1139"/>
      <c r="AC30" s="1139"/>
      <c r="AD30" s="1139"/>
      <c r="AE30" s="1140"/>
      <c r="AF30" s="1114">
        <v>197</v>
      </c>
      <c r="AG30" s="1115"/>
      <c r="AH30" s="1115"/>
      <c r="AI30" s="1115"/>
      <c r="AJ30" s="1116"/>
      <c r="AK30" s="1075">
        <v>289</v>
      </c>
      <c r="AL30" s="1066"/>
      <c r="AM30" s="1066"/>
      <c r="AN30" s="1066"/>
      <c r="AO30" s="1066"/>
      <c r="AP30" s="1066" t="s">
        <v>607</v>
      </c>
      <c r="AQ30" s="1066"/>
      <c r="AR30" s="1066"/>
      <c r="AS30" s="1066"/>
      <c r="AT30" s="1066"/>
      <c r="AU30" s="1066" t="s">
        <v>607</v>
      </c>
      <c r="AV30" s="1066"/>
      <c r="AW30" s="1066"/>
      <c r="AX30" s="1066"/>
      <c r="AY30" s="1066"/>
      <c r="AZ30" s="1137" t="s">
        <v>607</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408</v>
      </c>
      <c r="C31" s="1133"/>
      <c r="D31" s="1133"/>
      <c r="E31" s="1133"/>
      <c r="F31" s="1133"/>
      <c r="G31" s="1133"/>
      <c r="H31" s="1133"/>
      <c r="I31" s="1133"/>
      <c r="J31" s="1133"/>
      <c r="K31" s="1133"/>
      <c r="L31" s="1133"/>
      <c r="M31" s="1133"/>
      <c r="N31" s="1133"/>
      <c r="O31" s="1133"/>
      <c r="P31" s="1134"/>
      <c r="Q31" s="1138">
        <v>176</v>
      </c>
      <c r="R31" s="1139"/>
      <c r="S31" s="1139"/>
      <c r="T31" s="1139"/>
      <c r="U31" s="1139"/>
      <c r="V31" s="1139">
        <v>176</v>
      </c>
      <c r="W31" s="1139"/>
      <c r="X31" s="1139"/>
      <c r="Y31" s="1139"/>
      <c r="Z31" s="1139"/>
      <c r="AA31" s="1139">
        <v>0</v>
      </c>
      <c r="AB31" s="1139"/>
      <c r="AC31" s="1139"/>
      <c r="AD31" s="1139"/>
      <c r="AE31" s="1140"/>
      <c r="AF31" s="1114">
        <v>0</v>
      </c>
      <c r="AG31" s="1115"/>
      <c r="AH31" s="1115"/>
      <c r="AI31" s="1115"/>
      <c r="AJ31" s="1116"/>
      <c r="AK31" s="1075">
        <v>32</v>
      </c>
      <c r="AL31" s="1066"/>
      <c r="AM31" s="1066"/>
      <c r="AN31" s="1066"/>
      <c r="AO31" s="1066"/>
      <c r="AP31" s="1066" t="s">
        <v>607</v>
      </c>
      <c r="AQ31" s="1066"/>
      <c r="AR31" s="1066"/>
      <c r="AS31" s="1066"/>
      <c r="AT31" s="1066"/>
      <c r="AU31" s="1066" t="s">
        <v>607</v>
      </c>
      <c r="AV31" s="1066"/>
      <c r="AW31" s="1066"/>
      <c r="AX31" s="1066"/>
      <c r="AY31" s="1066"/>
      <c r="AZ31" s="1137" t="s">
        <v>607</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409</v>
      </c>
      <c r="C32" s="1133"/>
      <c r="D32" s="1133"/>
      <c r="E32" s="1133"/>
      <c r="F32" s="1133"/>
      <c r="G32" s="1133"/>
      <c r="H32" s="1133"/>
      <c r="I32" s="1133"/>
      <c r="J32" s="1133"/>
      <c r="K32" s="1133"/>
      <c r="L32" s="1133"/>
      <c r="M32" s="1133"/>
      <c r="N32" s="1133"/>
      <c r="O32" s="1133"/>
      <c r="P32" s="1134"/>
      <c r="Q32" s="1138">
        <v>1424</v>
      </c>
      <c r="R32" s="1139"/>
      <c r="S32" s="1139"/>
      <c r="T32" s="1139"/>
      <c r="U32" s="1139"/>
      <c r="V32" s="1139">
        <v>1445</v>
      </c>
      <c r="W32" s="1139"/>
      <c r="X32" s="1139"/>
      <c r="Y32" s="1139"/>
      <c r="Z32" s="1139"/>
      <c r="AA32" s="1139">
        <v>-21</v>
      </c>
      <c r="AB32" s="1139"/>
      <c r="AC32" s="1139"/>
      <c r="AD32" s="1139"/>
      <c r="AE32" s="1140"/>
      <c r="AF32" s="1114">
        <v>1712</v>
      </c>
      <c r="AG32" s="1115"/>
      <c r="AH32" s="1115"/>
      <c r="AI32" s="1115"/>
      <c r="AJ32" s="1116"/>
      <c r="AK32" s="1075">
        <v>108</v>
      </c>
      <c r="AL32" s="1066"/>
      <c r="AM32" s="1066"/>
      <c r="AN32" s="1066"/>
      <c r="AO32" s="1066"/>
      <c r="AP32" s="1066">
        <v>146</v>
      </c>
      <c r="AQ32" s="1066"/>
      <c r="AR32" s="1066"/>
      <c r="AS32" s="1066"/>
      <c r="AT32" s="1066"/>
      <c r="AU32" s="1066">
        <v>92</v>
      </c>
      <c r="AV32" s="1066"/>
      <c r="AW32" s="1066"/>
      <c r="AX32" s="1066"/>
      <c r="AY32" s="1066"/>
      <c r="AZ32" s="1137" t="s">
        <v>607</v>
      </c>
      <c r="BA32" s="1137"/>
      <c r="BB32" s="1137"/>
      <c r="BC32" s="1137"/>
      <c r="BD32" s="1137"/>
      <c r="BE32" s="1127" t="s">
        <v>410</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411</v>
      </c>
      <c r="C33" s="1133"/>
      <c r="D33" s="1133"/>
      <c r="E33" s="1133"/>
      <c r="F33" s="1133"/>
      <c r="G33" s="1133"/>
      <c r="H33" s="1133"/>
      <c r="I33" s="1133"/>
      <c r="J33" s="1133"/>
      <c r="K33" s="1133"/>
      <c r="L33" s="1133"/>
      <c r="M33" s="1133"/>
      <c r="N33" s="1133"/>
      <c r="O33" s="1133"/>
      <c r="P33" s="1134"/>
      <c r="Q33" s="1138">
        <v>582</v>
      </c>
      <c r="R33" s="1139"/>
      <c r="S33" s="1139"/>
      <c r="T33" s="1139"/>
      <c r="U33" s="1139"/>
      <c r="V33" s="1139">
        <v>553</v>
      </c>
      <c r="W33" s="1139"/>
      <c r="X33" s="1139"/>
      <c r="Y33" s="1139"/>
      <c r="Z33" s="1139"/>
      <c r="AA33" s="1139">
        <v>29</v>
      </c>
      <c r="AB33" s="1139"/>
      <c r="AC33" s="1139"/>
      <c r="AD33" s="1139"/>
      <c r="AE33" s="1140"/>
      <c r="AF33" s="1114">
        <v>697</v>
      </c>
      <c r="AG33" s="1115"/>
      <c r="AH33" s="1115"/>
      <c r="AI33" s="1115"/>
      <c r="AJ33" s="1116"/>
      <c r="AK33" s="1075">
        <v>137</v>
      </c>
      <c r="AL33" s="1066"/>
      <c r="AM33" s="1066"/>
      <c r="AN33" s="1066"/>
      <c r="AO33" s="1066"/>
      <c r="AP33" s="1066">
        <v>2943</v>
      </c>
      <c r="AQ33" s="1066"/>
      <c r="AR33" s="1066"/>
      <c r="AS33" s="1066"/>
      <c r="AT33" s="1066"/>
      <c r="AU33" s="1066">
        <v>847</v>
      </c>
      <c r="AV33" s="1066"/>
      <c r="AW33" s="1066"/>
      <c r="AX33" s="1066"/>
      <c r="AY33" s="1066"/>
      <c r="AZ33" s="1137" t="s">
        <v>607</v>
      </c>
      <c r="BA33" s="1137"/>
      <c r="BB33" s="1137"/>
      <c r="BC33" s="1137"/>
      <c r="BD33" s="1137"/>
      <c r="BE33" s="1127" t="s">
        <v>412</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413</v>
      </c>
      <c r="C34" s="1133"/>
      <c r="D34" s="1133"/>
      <c r="E34" s="1133"/>
      <c r="F34" s="1133"/>
      <c r="G34" s="1133"/>
      <c r="H34" s="1133"/>
      <c r="I34" s="1133"/>
      <c r="J34" s="1133"/>
      <c r="K34" s="1133"/>
      <c r="L34" s="1133"/>
      <c r="M34" s="1133"/>
      <c r="N34" s="1133"/>
      <c r="O34" s="1133"/>
      <c r="P34" s="1134"/>
      <c r="Q34" s="1138">
        <v>837</v>
      </c>
      <c r="R34" s="1139"/>
      <c r="S34" s="1139"/>
      <c r="T34" s="1139"/>
      <c r="U34" s="1139"/>
      <c r="V34" s="1139">
        <v>826</v>
      </c>
      <c r="W34" s="1139"/>
      <c r="X34" s="1139"/>
      <c r="Y34" s="1139"/>
      <c r="Z34" s="1139"/>
      <c r="AA34" s="1139">
        <v>11</v>
      </c>
      <c r="AB34" s="1139"/>
      <c r="AC34" s="1139"/>
      <c r="AD34" s="1139"/>
      <c r="AE34" s="1140"/>
      <c r="AF34" s="1114">
        <v>360</v>
      </c>
      <c r="AG34" s="1115"/>
      <c r="AH34" s="1115"/>
      <c r="AI34" s="1115"/>
      <c r="AJ34" s="1116"/>
      <c r="AK34" s="1075">
        <v>721</v>
      </c>
      <c r="AL34" s="1066"/>
      <c r="AM34" s="1066"/>
      <c r="AN34" s="1066"/>
      <c r="AO34" s="1066"/>
      <c r="AP34" s="1066">
        <v>6637</v>
      </c>
      <c r="AQ34" s="1066"/>
      <c r="AR34" s="1066"/>
      <c r="AS34" s="1066"/>
      <c r="AT34" s="1066"/>
      <c r="AU34" s="1066">
        <v>6219</v>
      </c>
      <c r="AV34" s="1066"/>
      <c r="AW34" s="1066"/>
      <c r="AX34" s="1066"/>
      <c r="AY34" s="1066"/>
      <c r="AZ34" s="1137" t="s">
        <v>607</v>
      </c>
      <c r="BA34" s="1137"/>
      <c r="BB34" s="1137"/>
      <c r="BC34" s="1137"/>
      <c r="BD34" s="1137"/>
      <c r="BE34" s="1127" t="s">
        <v>412</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414</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393</v>
      </c>
      <c r="B63" s="1039" t="s">
        <v>415</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3097</v>
      </c>
      <c r="AG63" s="1054"/>
      <c r="AH63" s="1054"/>
      <c r="AI63" s="1054"/>
      <c r="AJ63" s="1125"/>
      <c r="AK63" s="1126"/>
      <c r="AL63" s="1058"/>
      <c r="AM63" s="1058"/>
      <c r="AN63" s="1058"/>
      <c r="AO63" s="1058"/>
      <c r="AP63" s="1054">
        <v>9752</v>
      </c>
      <c r="AQ63" s="1054"/>
      <c r="AR63" s="1054"/>
      <c r="AS63" s="1054"/>
      <c r="AT63" s="1054"/>
      <c r="AU63" s="1054">
        <v>7158</v>
      </c>
      <c r="AV63" s="1054"/>
      <c r="AW63" s="1054"/>
      <c r="AX63" s="1054"/>
      <c r="AY63" s="1054"/>
      <c r="AZ63" s="1120"/>
      <c r="BA63" s="1120"/>
      <c r="BB63" s="1120"/>
      <c r="BC63" s="1120"/>
      <c r="BD63" s="1120"/>
      <c r="BE63" s="1055"/>
      <c r="BF63" s="1055"/>
      <c r="BG63" s="1055"/>
      <c r="BH63" s="1055"/>
      <c r="BI63" s="1056"/>
      <c r="BJ63" s="1121" t="s">
        <v>174</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417</v>
      </c>
      <c r="B66" s="1091"/>
      <c r="C66" s="1091"/>
      <c r="D66" s="1091"/>
      <c r="E66" s="1091"/>
      <c r="F66" s="1091"/>
      <c r="G66" s="1091"/>
      <c r="H66" s="1091"/>
      <c r="I66" s="1091"/>
      <c r="J66" s="1091"/>
      <c r="K66" s="1091"/>
      <c r="L66" s="1091"/>
      <c r="M66" s="1091"/>
      <c r="N66" s="1091"/>
      <c r="O66" s="1091"/>
      <c r="P66" s="1092"/>
      <c r="Q66" s="1096" t="s">
        <v>397</v>
      </c>
      <c r="R66" s="1097"/>
      <c r="S66" s="1097"/>
      <c r="T66" s="1097"/>
      <c r="U66" s="1098"/>
      <c r="V66" s="1096" t="s">
        <v>398</v>
      </c>
      <c r="W66" s="1097"/>
      <c r="X66" s="1097"/>
      <c r="Y66" s="1097"/>
      <c r="Z66" s="1098"/>
      <c r="AA66" s="1096" t="s">
        <v>418</v>
      </c>
      <c r="AB66" s="1097"/>
      <c r="AC66" s="1097"/>
      <c r="AD66" s="1097"/>
      <c r="AE66" s="1098"/>
      <c r="AF66" s="1102" t="s">
        <v>419</v>
      </c>
      <c r="AG66" s="1103"/>
      <c r="AH66" s="1103"/>
      <c r="AI66" s="1103"/>
      <c r="AJ66" s="1104"/>
      <c r="AK66" s="1096" t="s">
        <v>401</v>
      </c>
      <c r="AL66" s="1091"/>
      <c r="AM66" s="1091"/>
      <c r="AN66" s="1091"/>
      <c r="AO66" s="1092"/>
      <c r="AP66" s="1096" t="s">
        <v>402</v>
      </c>
      <c r="AQ66" s="1097"/>
      <c r="AR66" s="1097"/>
      <c r="AS66" s="1097"/>
      <c r="AT66" s="1098"/>
      <c r="AU66" s="1096" t="s">
        <v>420</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582</v>
      </c>
      <c r="C68" s="1081"/>
      <c r="D68" s="1081"/>
      <c r="E68" s="1081"/>
      <c r="F68" s="1081"/>
      <c r="G68" s="1081"/>
      <c r="H68" s="1081"/>
      <c r="I68" s="1081"/>
      <c r="J68" s="1081"/>
      <c r="K68" s="1081"/>
      <c r="L68" s="1081"/>
      <c r="M68" s="1081"/>
      <c r="N68" s="1081"/>
      <c r="O68" s="1081"/>
      <c r="P68" s="1082"/>
      <c r="Q68" s="1083">
        <v>6487</v>
      </c>
      <c r="R68" s="1077"/>
      <c r="S68" s="1077"/>
      <c r="T68" s="1077"/>
      <c r="U68" s="1077"/>
      <c r="V68" s="1077">
        <v>6236</v>
      </c>
      <c r="W68" s="1077"/>
      <c r="X68" s="1077"/>
      <c r="Y68" s="1077"/>
      <c r="Z68" s="1077"/>
      <c r="AA68" s="1077">
        <v>251</v>
      </c>
      <c r="AB68" s="1077"/>
      <c r="AC68" s="1077"/>
      <c r="AD68" s="1077"/>
      <c r="AE68" s="1077"/>
      <c r="AF68" s="1077">
        <v>251</v>
      </c>
      <c r="AG68" s="1077"/>
      <c r="AH68" s="1077"/>
      <c r="AI68" s="1077"/>
      <c r="AJ68" s="1077"/>
      <c r="AK68" s="1077">
        <v>366</v>
      </c>
      <c r="AL68" s="1077"/>
      <c r="AM68" s="1077"/>
      <c r="AN68" s="1077"/>
      <c r="AO68" s="1077"/>
      <c r="AP68" s="1077" t="s">
        <v>607</v>
      </c>
      <c r="AQ68" s="1077"/>
      <c r="AR68" s="1077"/>
      <c r="AS68" s="1077"/>
      <c r="AT68" s="1077"/>
      <c r="AU68" s="1077" t="s">
        <v>607</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583</v>
      </c>
      <c r="C69" s="1070"/>
      <c r="D69" s="1070"/>
      <c r="E69" s="1070"/>
      <c r="F69" s="1070"/>
      <c r="G69" s="1070"/>
      <c r="H69" s="1070"/>
      <c r="I69" s="1070"/>
      <c r="J69" s="1070"/>
      <c r="K69" s="1070"/>
      <c r="L69" s="1070"/>
      <c r="M69" s="1070"/>
      <c r="N69" s="1070"/>
      <c r="O69" s="1070"/>
      <c r="P69" s="1071"/>
      <c r="Q69" s="1072">
        <v>799</v>
      </c>
      <c r="R69" s="1066"/>
      <c r="S69" s="1066"/>
      <c r="T69" s="1066"/>
      <c r="U69" s="1066"/>
      <c r="V69" s="1066">
        <v>329</v>
      </c>
      <c r="W69" s="1066"/>
      <c r="X69" s="1066"/>
      <c r="Y69" s="1066"/>
      <c r="Z69" s="1066"/>
      <c r="AA69" s="1066">
        <v>470</v>
      </c>
      <c r="AB69" s="1066"/>
      <c r="AC69" s="1066"/>
      <c r="AD69" s="1066"/>
      <c r="AE69" s="1066"/>
      <c r="AF69" s="1066">
        <v>470</v>
      </c>
      <c r="AG69" s="1066"/>
      <c r="AH69" s="1066"/>
      <c r="AI69" s="1066"/>
      <c r="AJ69" s="1066"/>
      <c r="AK69" s="1066" t="s">
        <v>607</v>
      </c>
      <c r="AL69" s="1066"/>
      <c r="AM69" s="1066"/>
      <c r="AN69" s="1066"/>
      <c r="AO69" s="1066"/>
      <c r="AP69" s="1066" t="s">
        <v>607</v>
      </c>
      <c r="AQ69" s="1066"/>
      <c r="AR69" s="1066"/>
      <c r="AS69" s="1066"/>
      <c r="AT69" s="1066"/>
      <c r="AU69" s="1066" t="s">
        <v>607</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584</v>
      </c>
      <c r="C70" s="1070"/>
      <c r="D70" s="1070"/>
      <c r="E70" s="1070"/>
      <c r="F70" s="1070"/>
      <c r="G70" s="1070"/>
      <c r="H70" s="1070"/>
      <c r="I70" s="1070"/>
      <c r="J70" s="1070"/>
      <c r="K70" s="1070"/>
      <c r="L70" s="1070"/>
      <c r="M70" s="1070"/>
      <c r="N70" s="1070"/>
      <c r="O70" s="1070"/>
      <c r="P70" s="1071"/>
      <c r="Q70" s="1072">
        <v>228</v>
      </c>
      <c r="R70" s="1066"/>
      <c r="S70" s="1066"/>
      <c r="T70" s="1066"/>
      <c r="U70" s="1066"/>
      <c r="V70" s="1066">
        <v>214</v>
      </c>
      <c r="W70" s="1066"/>
      <c r="X70" s="1066"/>
      <c r="Y70" s="1066"/>
      <c r="Z70" s="1066"/>
      <c r="AA70" s="1066">
        <v>14</v>
      </c>
      <c r="AB70" s="1066"/>
      <c r="AC70" s="1066"/>
      <c r="AD70" s="1066"/>
      <c r="AE70" s="1066"/>
      <c r="AF70" s="1066">
        <v>14</v>
      </c>
      <c r="AG70" s="1066"/>
      <c r="AH70" s="1066"/>
      <c r="AI70" s="1066"/>
      <c r="AJ70" s="1066"/>
      <c r="AK70" s="1066">
        <v>221</v>
      </c>
      <c r="AL70" s="1066"/>
      <c r="AM70" s="1066"/>
      <c r="AN70" s="1066"/>
      <c r="AO70" s="1066"/>
      <c r="AP70" s="1066" t="s">
        <v>607</v>
      </c>
      <c r="AQ70" s="1066"/>
      <c r="AR70" s="1066"/>
      <c r="AS70" s="1066"/>
      <c r="AT70" s="1066"/>
      <c r="AU70" s="1066" t="s">
        <v>607</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585</v>
      </c>
      <c r="C71" s="1070"/>
      <c r="D71" s="1070"/>
      <c r="E71" s="1070"/>
      <c r="F71" s="1070"/>
      <c r="G71" s="1070"/>
      <c r="H71" s="1070"/>
      <c r="I71" s="1070"/>
      <c r="J71" s="1070"/>
      <c r="K71" s="1070"/>
      <c r="L71" s="1070"/>
      <c r="M71" s="1070"/>
      <c r="N71" s="1070"/>
      <c r="O71" s="1070"/>
      <c r="P71" s="1071"/>
      <c r="Q71" s="1072">
        <v>26</v>
      </c>
      <c r="R71" s="1066"/>
      <c r="S71" s="1066"/>
      <c r="T71" s="1066"/>
      <c r="U71" s="1066"/>
      <c r="V71" s="1066">
        <v>16</v>
      </c>
      <c r="W71" s="1066"/>
      <c r="X71" s="1066"/>
      <c r="Y71" s="1066"/>
      <c r="Z71" s="1066"/>
      <c r="AA71" s="1066">
        <v>11</v>
      </c>
      <c r="AB71" s="1066"/>
      <c r="AC71" s="1066"/>
      <c r="AD71" s="1066"/>
      <c r="AE71" s="1066"/>
      <c r="AF71" s="1066">
        <v>11</v>
      </c>
      <c r="AG71" s="1066"/>
      <c r="AH71" s="1066"/>
      <c r="AI71" s="1066"/>
      <c r="AJ71" s="1066"/>
      <c r="AK71" s="1066" t="s">
        <v>607</v>
      </c>
      <c r="AL71" s="1066"/>
      <c r="AM71" s="1066"/>
      <c r="AN71" s="1066"/>
      <c r="AO71" s="1066"/>
      <c r="AP71" s="1066" t="s">
        <v>607</v>
      </c>
      <c r="AQ71" s="1066"/>
      <c r="AR71" s="1066"/>
      <c r="AS71" s="1066"/>
      <c r="AT71" s="1066"/>
      <c r="AU71" s="1066" t="s">
        <v>607</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586</v>
      </c>
      <c r="C72" s="1070"/>
      <c r="D72" s="1070"/>
      <c r="E72" s="1070"/>
      <c r="F72" s="1070"/>
      <c r="G72" s="1070"/>
      <c r="H72" s="1070"/>
      <c r="I72" s="1070"/>
      <c r="J72" s="1070"/>
      <c r="K72" s="1070"/>
      <c r="L72" s="1070"/>
      <c r="M72" s="1070"/>
      <c r="N72" s="1070"/>
      <c r="O72" s="1070"/>
      <c r="P72" s="1071"/>
      <c r="Q72" s="1072">
        <v>72</v>
      </c>
      <c r="R72" s="1066"/>
      <c r="S72" s="1066"/>
      <c r="T72" s="1066"/>
      <c r="U72" s="1066"/>
      <c r="V72" s="1066">
        <v>69</v>
      </c>
      <c r="W72" s="1066"/>
      <c r="X72" s="1066"/>
      <c r="Y72" s="1066"/>
      <c r="Z72" s="1066"/>
      <c r="AA72" s="1066">
        <v>3</v>
      </c>
      <c r="AB72" s="1066"/>
      <c r="AC72" s="1066"/>
      <c r="AD72" s="1066"/>
      <c r="AE72" s="1066"/>
      <c r="AF72" s="1066">
        <v>3</v>
      </c>
      <c r="AG72" s="1066"/>
      <c r="AH72" s="1066"/>
      <c r="AI72" s="1066"/>
      <c r="AJ72" s="1066"/>
      <c r="AK72" s="1066" t="s">
        <v>607</v>
      </c>
      <c r="AL72" s="1066"/>
      <c r="AM72" s="1066"/>
      <c r="AN72" s="1066"/>
      <c r="AO72" s="1066"/>
      <c r="AP72" s="1066" t="s">
        <v>607</v>
      </c>
      <c r="AQ72" s="1066"/>
      <c r="AR72" s="1066"/>
      <c r="AS72" s="1066"/>
      <c r="AT72" s="1066"/>
      <c r="AU72" s="1066" t="s">
        <v>607</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587</v>
      </c>
      <c r="C73" s="1070"/>
      <c r="D73" s="1070"/>
      <c r="E73" s="1070"/>
      <c r="F73" s="1070"/>
      <c r="G73" s="1070"/>
      <c r="H73" s="1070"/>
      <c r="I73" s="1070"/>
      <c r="J73" s="1070"/>
      <c r="K73" s="1070"/>
      <c r="L73" s="1070"/>
      <c r="M73" s="1070"/>
      <c r="N73" s="1070"/>
      <c r="O73" s="1070"/>
      <c r="P73" s="1071"/>
      <c r="Q73" s="1072">
        <v>279667</v>
      </c>
      <c r="R73" s="1066"/>
      <c r="S73" s="1066"/>
      <c r="T73" s="1066"/>
      <c r="U73" s="1066"/>
      <c r="V73" s="1066">
        <v>279607</v>
      </c>
      <c r="W73" s="1066"/>
      <c r="X73" s="1066"/>
      <c r="Y73" s="1066"/>
      <c r="Z73" s="1066"/>
      <c r="AA73" s="1066">
        <v>60</v>
      </c>
      <c r="AB73" s="1066"/>
      <c r="AC73" s="1066"/>
      <c r="AD73" s="1066"/>
      <c r="AE73" s="1066"/>
      <c r="AF73" s="1066">
        <v>60</v>
      </c>
      <c r="AG73" s="1066"/>
      <c r="AH73" s="1066"/>
      <c r="AI73" s="1066"/>
      <c r="AJ73" s="1066"/>
      <c r="AK73" s="1066">
        <v>5298</v>
      </c>
      <c r="AL73" s="1066"/>
      <c r="AM73" s="1066"/>
      <c r="AN73" s="1066"/>
      <c r="AO73" s="1066"/>
      <c r="AP73" s="1066" t="s">
        <v>607</v>
      </c>
      <c r="AQ73" s="1066"/>
      <c r="AR73" s="1066"/>
      <c r="AS73" s="1066"/>
      <c r="AT73" s="1066"/>
      <c r="AU73" s="1066" t="s">
        <v>607</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588</v>
      </c>
      <c r="C74" s="1070"/>
      <c r="D74" s="1070"/>
      <c r="E74" s="1070"/>
      <c r="F74" s="1070"/>
      <c r="G74" s="1070"/>
      <c r="H74" s="1070"/>
      <c r="I74" s="1070"/>
      <c r="J74" s="1070"/>
      <c r="K74" s="1070"/>
      <c r="L74" s="1070"/>
      <c r="M74" s="1070"/>
      <c r="N74" s="1070"/>
      <c r="O74" s="1070"/>
      <c r="P74" s="1071"/>
      <c r="Q74" s="1072">
        <v>100</v>
      </c>
      <c r="R74" s="1066"/>
      <c r="S74" s="1066"/>
      <c r="T74" s="1066"/>
      <c r="U74" s="1066"/>
      <c r="V74" s="1066">
        <v>78</v>
      </c>
      <c r="W74" s="1066"/>
      <c r="X74" s="1066"/>
      <c r="Y74" s="1066"/>
      <c r="Z74" s="1066"/>
      <c r="AA74" s="1066">
        <v>21</v>
      </c>
      <c r="AB74" s="1066"/>
      <c r="AC74" s="1066"/>
      <c r="AD74" s="1066"/>
      <c r="AE74" s="1066"/>
      <c r="AF74" s="1066">
        <v>21</v>
      </c>
      <c r="AG74" s="1066"/>
      <c r="AH74" s="1066"/>
      <c r="AI74" s="1066"/>
      <c r="AJ74" s="1066"/>
      <c r="AK74" s="1066">
        <v>22</v>
      </c>
      <c r="AL74" s="1066"/>
      <c r="AM74" s="1066"/>
      <c r="AN74" s="1066"/>
      <c r="AO74" s="1066"/>
      <c r="AP74" s="1066" t="s">
        <v>607</v>
      </c>
      <c r="AQ74" s="1066"/>
      <c r="AR74" s="1066"/>
      <c r="AS74" s="1066"/>
      <c r="AT74" s="1066"/>
      <c r="AU74" s="1066" t="s">
        <v>607</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589</v>
      </c>
      <c r="C75" s="1070"/>
      <c r="D75" s="1070"/>
      <c r="E75" s="1070"/>
      <c r="F75" s="1070"/>
      <c r="G75" s="1070"/>
      <c r="H75" s="1070"/>
      <c r="I75" s="1070"/>
      <c r="J75" s="1070"/>
      <c r="K75" s="1070"/>
      <c r="L75" s="1070"/>
      <c r="M75" s="1070"/>
      <c r="N75" s="1070"/>
      <c r="O75" s="1070"/>
      <c r="P75" s="1071"/>
      <c r="Q75" s="1073">
        <v>6490</v>
      </c>
      <c r="R75" s="1074"/>
      <c r="S75" s="1074"/>
      <c r="T75" s="1074"/>
      <c r="U75" s="1075"/>
      <c r="V75" s="1076">
        <v>7195</v>
      </c>
      <c r="W75" s="1074"/>
      <c r="X75" s="1074"/>
      <c r="Y75" s="1074"/>
      <c r="Z75" s="1075"/>
      <c r="AA75" s="1076">
        <v>-705</v>
      </c>
      <c r="AB75" s="1074"/>
      <c r="AC75" s="1074"/>
      <c r="AD75" s="1074"/>
      <c r="AE75" s="1075"/>
      <c r="AF75" s="1076">
        <v>3561</v>
      </c>
      <c r="AG75" s="1074"/>
      <c r="AH75" s="1074"/>
      <c r="AI75" s="1074"/>
      <c r="AJ75" s="1075"/>
      <c r="AK75" s="1076" t="s">
        <v>607</v>
      </c>
      <c r="AL75" s="1074"/>
      <c r="AM75" s="1074"/>
      <c r="AN75" s="1074"/>
      <c r="AO75" s="1075"/>
      <c r="AP75" s="1076">
        <v>21684</v>
      </c>
      <c r="AQ75" s="1074"/>
      <c r="AR75" s="1074"/>
      <c r="AS75" s="1074"/>
      <c r="AT75" s="1075"/>
      <c r="AU75" s="1076" t="s">
        <v>609</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590</v>
      </c>
      <c r="C76" s="1070"/>
      <c r="D76" s="1070"/>
      <c r="E76" s="1070"/>
      <c r="F76" s="1070"/>
      <c r="G76" s="1070"/>
      <c r="H76" s="1070"/>
      <c r="I76" s="1070"/>
      <c r="J76" s="1070"/>
      <c r="K76" s="1070"/>
      <c r="L76" s="1070"/>
      <c r="M76" s="1070"/>
      <c r="N76" s="1070"/>
      <c r="O76" s="1070"/>
      <c r="P76" s="1071"/>
      <c r="Q76" s="1073">
        <v>35</v>
      </c>
      <c r="R76" s="1074"/>
      <c r="S76" s="1074"/>
      <c r="T76" s="1074"/>
      <c r="U76" s="1075"/>
      <c r="V76" s="1076">
        <v>29</v>
      </c>
      <c r="W76" s="1074"/>
      <c r="X76" s="1074"/>
      <c r="Y76" s="1074"/>
      <c r="Z76" s="1075"/>
      <c r="AA76" s="1076">
        <v>6</v>
      </c>
      <c r="AB76" s="1074"/>
      <c r="AC76" s="1074"/>
      <c r="AD76" s="1074"/>
      <c r="AE76" s="1075"/>
      <c r="AF76" s="1076">
        <v>6</v>
      </c>
      <c r="AG76" s="1074"/>
      <c r="AH76" s="1074"/>
      <c r="AI76" s="1074"/>
      <c r="AJ76" s="1075"/>
      <c r="AK76" s="1076" t="s">
        <v>607</v>
      </c>
      <c r="AL76" s="1074"/>
      <c r="AM76" s="1074"/>
      <c r="AN76" s="1074"/>
      <c r="AO76" s="1075"/>
      <c r="AP76" s="1076" t="s">
        <v>607</v>
      </c>
      <c r="AQ76" s="1074"/>
      <c r="AR76" s="1074"/>
      <c r="AS76" s="1074"/>
      <c r="AT76" s="1075"/>
      <c r="AU76" s="1076" t="s">
        <v>607</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591</v>
      </c>
      <c r="C77" s="1070"/>
      <c r="D77" s="1070"/>
      <c r="E77" s="1070"/>
      <c r="F77" s="1070"/>
      <c r="G77" s="1070"/>
      <c r="H77" s="1070"/>
      <c r="I77" s="1070"/>
      <c r="J77" s="1070"/>
      <c r="K77" s="1070"/>
      <c r="L77" s="1070"/>
      <c r="M77" s="1070"/>
      <c r="N77" s="1070"/>
      <c r="O77" s="1070"/>
      <c r="P77" s="1071"/>
      <c r="Q77" s="1073">
        <v>8</v>
      </c>
      <c r="R77" s="1074"/>
      <c r="S77" s="1074"/>
      <c r="T77" s="1074"/>
      <c r="U77" s="1075"/>
      <c r="V77" s="1076">
        <v>2</v>
      </c>
      <c r="W77" s="1074"/>
      <c r="X77" s="1074"/>
      <c r="Y77" s="1074"/>
      <c r="Z77" s="1075"/>
      <c r="AA77" s="1076">
        <v>6</v>
      </c>
      <c r="AB77" s="1074"/>
      <c r="AC77" s="1074"/>
      <c r="AD77" s="1074"/>
      <c r="AE77" s="1075"/>
      <c r="AF77" s="1076">
        <v>6</v>
      </c>
      <c r="AG77" s="1074"/>
      <c r="AH77" s="1074"/>
      <c r="AI77" s="1074"/>
      <c r="AJ77" s="1075"/>
      <c r="AK77" s="1076" t="s">
        <v>607</v>
      </c>
      <c r="AL77" s="1074"/>
      <c r="AM77" s="1074"/>
      <c r="AN77" s="1074"/>
      <c r="AO77" s="1075"/>
      <c r="AP77" s="1076" t="s">
        <v>607</v>
      </c>
      <c r="AQ77" s="1074"/>
      <c r="AR77" s="1074"/>
      <c r="AS77" s="1074"/>
      <c r="AT77" s="1075"/>
      <c r="AU77" s="1076" t="s">
        <v>607</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592</v>
      </c>
      <c r="C78" s="1070"/>
      <c r="D78" s="1070"/>
      <c r="E78" s="1070"/>
      <c r="F78" s="1070"/>
      <c r="G78" s="1070"/>
      <c r="H78" s="1070"/>
      <c r="I78" s="1070"/>
      <c r="J78" s="1070"/>
      <c r="K78" s="1070"/>
      <c r="L78" s="1070"/>
      <c r="M78" s="1070"/>
      <c r="N78" s="1070"/>
      <c r="O78" s="1070"/>
      <c r="P78" s="1071"/>
      <c r="Q78" s="1072">
        <v>1687</v>
      </c>
      <c r="R78" s="1066"/>
      <c r="S78" s="1066"/>
      <c r="T78" s="1066"/>
      <c r="U78" s="1066"/>
      <c r="V78" s="1066">
        <v>1573</v>
      </c>
      <c r="W78" s="1066"/>
      <c r="X78" s="1066"/>
      <c r="Y78" s="1066"/>
      <c r="Z78" s="1066"/>
      <c r="AA78" s="1066">
        <v>114</v>
      </c>
      <c r="AB78" s="1066"/>
      <c r="AC78" s="1066"/>
      <c r="AD78" s="1066"/>
      <c r="AE78" s="1066"/>
      <c r="AF78" s="1066">
        <v>114</v>
      </c>
      <c r="AG78" s="1066"/>
      <c r="AH78" s="1066"/>
      <c r="AI78" s="1066"/>
      <c r="AJ78" s="1066"/>
      <c r="AK78" s="1066" t="s">
        <v>607</v>
      </c>
      <c r="AL78" s="1066"/>
      <c r="AM78" s="1066"/>
      <c r="AN78" s="1066"/>
      <c r="AO78" s="1066"/>
      <c r="AP78" s="1066">
        <v>7046</v>
      </c>
      <c r="AQ78" s="1066"/>
      <c r="AR78" s="1066"/>
      <c r="AS78" s="1066"/>
      <c r="AT78" s="1066"/>
      <c r="AU78" s="1066">
        <v>611</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593</v>
      </c>
      <c r="C79" s="1070"/>
      <c r="D79" s="1070"/>
      <c r="E79" s="1070"/>
      <c r="F79" s="1070"/>
      <c r="G79" s="1070"/>
      <c r="H79" s="1070"/>
      <c r="I79" s="1070"/>
      <c r="J79" s="1070"/>
      <c r="K79" s="1070"/>
      <c r="L79" s="1070"/>
      <c r="M79" s="1070"/>
      <c r="N79" s="1070"/>
      <c r="O79" s="1070"/>
      <c r="P79" s="1071"/>
      <c r="Q79" s="1072">
        <v>2726</v>
      </c>
      <c r="R79" s="1066"/>
      <c r="S79" s="1066"/>
      <c r="T79" s="1066"/>
      <c r="U79" s="1066"/>
      <c r="V79" s="1066">
        <v>2606</v>
      </c>
      <c r="W79" s="1066"/>
      <c r="X79" s="1066"/>
      <c r="Y79" s="1066"/>
      <c r="Z79" s="1066"/>
      <c r="AA79" s="1066">
        <v>120</v>
      </c>
      <c r="AB79" s="1066"/>
      <c r="AC79" s="1066"/>
      <c r="AD79" s="1066"/>
      <c r="AE79" s="1066"/>
      <c r="AF79" s="1066">
        <v>119</v>
      </c>
      <c r="AG79" s="1066"/>
      <c r="AH79" s="1066"/>
      <c r="AI79" s="1066"/>
      <c r="AJ79" s="1066"/>
      <c r="AK79" s="1066">
        <v>8</v>
      </c>
      <c r="AL79" s="1066"/>
      <c r="AM79" s="1066"/>
      <c r="AN79" s="1066"/>
      <c r="AO79" s="1066"/>
      <c r="AP79" s="1066">
        <v>1821</v>
      </c>
      <c r="AQ79" s="1066"/>
      <c r="AR79" s="1066"/>
      <c r="AS79" s="1066"/>
      <c r="AT79" s="1066"/>
      <c r="AU79" s="1066">
        <v>132</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t="s">
        <v>594</v>
      </c>
      <c r="C80" s="1070"/>
      <c r="D80" s="1070"/>
      <c r="E80" s="1070"/>
      <c r="F80" s="1070"/>
      <c r="G80" s="1070"/>
      <c r="H80" s="1070"/>
      <c r="I80" s="1070"/>
      <c r="J80" s="1070"/>
      <c r="K80" s="1070"/>
      <c r="L80" s="1070"/>
      <c r="M80" s="1070"/>
      <c r="N80" s="1070"/>
      <c r="O80" s="1070"/>
      <c r="P80" s="1071"/>
      <c r="Q80" s="1072">
        <v>530</v>
      </c>
      <c r="R80" s="1066"/>
      <c r="S80" s="1066"/>
      <c r="T80" s="1066"/>
      <c r="U80" s="1066"/>
      <c r="V80" s="1066">
        <v>457</v>
      </c>
      <c r="W80" s="1066"/>
      <c r="X80" s="1066"/>
      <c r="Y80" s="1066"/>
      <c r="Z80" s="1066"/>
      <c r="AA80" s="1066">
        <v>73</v>
      </c>
      <c r="AB80" s="1066"/>
      <c r="AC80" s="1066"/>
      <c r="AD80" s="1066"/>
      <c r="AE80" s="1066"/>
      <c r="AF80" s="1066">
        <v>73</v>
      </c>
      <c r="AG80" s="1066"/>
      <c r="AH80" s="1066"/>
      <c r="AI80" s="1066"/>
      <c r="AJ80" s="1066"/>
      <c r="AK80" s="1066" t="s">
        <v>607</v>
      </c>
      <c r="AL80" s="1066"/>
      <c r="AM80" s="1066"/>
      <c r="AN80" s="1066"/>
      <c r="AO80" s="1066"/>
      <c r="AP80" s="1066">
        <v>2335</v>
      </c>
      <c r="AQ80" s="1066"/>
      <c r="AR80" s="1066"/>
      <c r="AS80" s="1066"/>
      <c r="AT80" s="1066"/>
      <c r="AU80" s="1066">
        <v>233</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393</v>
      </c>
      <c r="B88" s="1039" t="s">
        <v>421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4709</v>
      </c>
      <c r="AG88" s="1054"/>
      <c r="AH88" s="1054"/>
      <c r="AI88" s="1054"/>
      <c r="AJ88" s="1054"/>
      <c r="AK88" s="1058"/>
      <c r="AL88" s="1058"/>
      <c r="AM88" s="1058"/>
      <c r="AN88" s="1058"/>
      <c r="AO88" s="1058"/>
      <c r="AP88" s="1054">
        <v>32886</v>
      </c>
      <c r="AQ88" s="1054"/>
      <c r="AR88" s="1054"/>
      <c r="AS88" s="1054"/>
      <c r="AT88" s="1054"/>
      <c r="AU88" s="1054">
        <v>976</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422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280</v>
      </c>
      <c r="CS102" s="1046"/>
      <c r="CT102" s="1046"/>
      <c r="CU102" s="1046"/>
      <c r="CV102" s="1047"/>
      <c r="CW102" s="1045">
        <v>32</v>
      </c>
      <c r="CX102" s="1046"/>
      <c r="CY102" s="1046"/>
      <c r="CZ102" s="1046"/>
      <c r="DA102" s="1047"/>
      <c r="DB102" s="1045">
        <v>74</v>
      </c>
      <c r="DC102" s="1046"/>
      <c r="DD102" s="1046"/>
      <c r="DE102" s="1046"/>
      <c r="DF102" s="1047"/>
      <c r="DG102" s="1045" t="s">
        <v>608</v>
      </c>
      <c r="DH102" s="1046"/>
      <c r="DI102" s="1046"/>
      <c r="DJ102" s="1046"/>
      <c r="DK102" s="1047"/>
      <c r="DL102" s="1045" t="s">
        <v>608</v>
      </c>
      <c r="DM102" s="1046"/>
      <c r="DN102" s="1046"/>
      <c r="DO102" s="1046"/>
      <c r="DP102" s="1047"/>
      <c r="DQ102" s="1045" t="s">
        <v>608</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430</v>
      </c>
      <c r="AB109" s="989"/>
      <c r="AC109" s="989"/>
      <c r="AD109" s="989"/>
      <c r="AE109" s="990"/>
      <c r="AF109" s="991" t="s">
        <v>431</v>
      </c>
      <c r="AG109" s="989"/>
      <c r="AH109" s="989"/>
      <c r="AI109" s="989"/>
      <c r="AJ109" s="990"/>
      <c r="AK109" s="991" t="s">
        <v>307</v>
      </c>
      <c r="AL109" s="989"/>
      <c r="AM109" s="989"/>
      <c r="AN109" s="989"/>
      <c r="AO109" s="990"/>
      <c r="AP109" s="991" t="s">
        <v>432</v>
      </c>
      <c r="AQ109" s="989"/>
      <c r="AR109" s="989"/>
      <c r="AS109" s="989"/>
      <c r="AT109" s="1020"/>
      <c r="AU109" s="988" t="s">
        <v>429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430</v>
      </c>
      <c r="BR109" s="989"/>
      <c r="BS109" s="989"/>
      <c r="BT109" s="989"/>
      <c r="BU109" s="990"/>
      <c r="BV109" s="991" t="s">
        <v>431</v>
      </c>
      <c r="BW109" s="989"/>
      <c r="BX109" s="989"/>
      <c r="BY109" s="989"/>
      <c r="BZ109" s="990"/>
      <c r="CA109" s="991" t="s">
        <v>307</v>
      </c>
      <c r="CB109" s="989"/>
      <c r="CC109" s="989"/>
      <c r="CD109" s="989"/>
      <c r="CE109" s="990"/>
      <c r="CF109" s="1027" t="s">
        <v>432</v>
      </c>
      <c r="CG109" s="1027"/>
      <c r="CH109" s="1027"/>
      <c r="CI109" s="1027"/>
      <c r="CJ109" s="1027"/>
      <c r="CK109" s="991" t="s">
        <v>433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430</v>
      </c>
      <c r="DH109" s="989"/>
      <c r="DI109" s="989"/>
      <c r="DJ109" s="989"/>
      <c r="DK109" s="990"/>
      <c r="DL109" s="991" t="s">
        <v>431</v>
      </c>
      <c r="DM109" s="989"/>
      <c r="DN109" s="989"/>
      <c r="DO109" s="989"/>
      <c r="DP109" s="990"/>
      <c r="DQ109" s="991" t="s">
        <v>307</v>
      </c>
      <c r="DR109" s="989"/>
      <c r="DS109" s="989"/>
      <c r="DT109" s="989"/>
      <c r="DU109" s="990"/>
      <c r="DV109" s="991" t="s">
        <v>432</v>
      </c>
      <c r="DW109" s="989"/>
      <c r="DX109" s="989"/>
      <c r="DY109" s="989"/>
      <c r="DZ109" s="1020"/>
    </row>
    <row r="110" spans="1:131" s="248" customFormat="1" ht="26.25" customHeight="1" x14ac:dyDescent="0.15">
      <c r="A110" s="891" t="s">
        <v>434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1704929</v>
      </c>
      <c r="AB110" s="982"/>
      <c r="AC110" s="982"/>
      <c r="AD110" s="982"/>
      <c r="AE110" s="983"/>
      <c r="AF110" s="984">
        <v>1661907</v>
      </c>
      <c r="AG110" s="982"/>
      <c r="AH110" s="982"/>
      <c r="AI110" s="982"/>
      <c r="AJ110" s="983"/>
      <c r="AK110" s="984">
        <v>1757197</v>
      </c>
      <c r="AL110" s="982"/>
      <c r="AM110" s="982"/>
      <c r="AN110" s="982"/>
      <c r="AO110" s="983"/>
      <c r="AP110" s="985">
        <v>32.200000000000003</v>
      </c>
      <c r="AQ110" s="986"/>
      <c r="AR110" s="986"/>
      <c r="AS110" s="986"/>
      <c r="AT110" s="987"/>
      <c r="AU110" s="1021" t="s">
        <v>73</v>
      </c>
      <c r="AV110" s="1022"/>
      <c r="AW110" s="1022"/>
      <c r="AX110" s="1022"/>
      <c r="AY110" s="1022"/>
      <c r="AZ110" s="947" t="s">
        <v>435</v>
      </c>
      <c r="BA110" s="892"/>
      <c r="BB110" s="892"/>
      <c r="BC110" s="892"/>
      <c r="BD110" s="892"/>
      <c r="BE110" s="892"/>
      <c r="BF110" s="892"/>
      <c r="BG110" s="892"/>
      <c r="BH110" s="892"/>
      <c r="BI110" s="892"/>
      <c r="BJ110" s="892"/>
      <c r="BK110" s="892"/>
      <c r="BL110" s="892"/>
      <c r="BM110" s="892"/>
      <c r="BN110" s="892"/>
      <c r="BO110" s="892"/>
      <c r="BP110" s="893"/>
      <c r="BQ110" s="948">
        <v>14194660</v>
      </c>
      <c r="BR110" s="929"/>
      <c r="BS110" s="929"/>
      <c r="BT110" s="929"/>
      <c r="BU110" s="929"/>
      <c r="BV110" s="929">
        <v>13484286</v>
      </c>
      <c r="BW110" s="929"/>
      <c r="BX110" s="929"/>
      <c r="BY110" s="929"/>
      <c r="BZ110" s="929"/>
      <c r="CA110" s="929">
        <v>12619537</v>
      </c>
      <c r="CB110" s="929"/>
      <c r="CC110" s="929"/>
      <c r="CD110" s="929"/>
      <c r="CE110" s="929"/>
      <c r="CF110" s="953">
        <v>230.9</v>
      </c>
      <c r="CG110" s="954"/>
      <c r="CH110" s="954"/>
      <c r="CI110" s="954"/>
      <c r="CJ110" s="954"/>
      <c r="CK110" s="1017" t="s">
        <v>436</v>
      </c>
      <c r="CL110" s="903"/>
      <c r="CM110" s="978" t="s">
        <v>437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438</v>
      </c>
      <c r="DH110" s="929"/>
      <c r="DI110" s="929"/>
      <c r="DJ110" s="929"/>
      <c r="DK110" s="929"/>
      <c r="DL110" s="929" t="s">
        <v>438</v>
      </c>
      <c r="DM110" s="929"/>
      <c r="DN110" s="929"/>
      <c r="DO110" s="929"/>
      <c r="DP110" s="929"/>
      <c r="DQ110" s="929" t="s">
        <v>438</v>
      </c>
      <c r="DR110" s="929"/>
      <c r="DS110" s="929"/>
      <c r="DT110" s="929"/>
      <c r="DU110" s="929"/>
      <c r="DV110" s="930" t="s">
        <v>174</v>
      </c>
      <c r="DW110" s="930"/>
      <c r="DX110" s="930"/>
      <c r="DY110" s="930"/>
      <c r="DZ110" s="931"/>
    </row>
    <row r="111" spans="1:131" s="248" customFormat="1" ht="26.25" customHeight="1" x14ac:dyDescent="0.15">
      <c r="A111" s="858" t="s">
        <v>439</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438</v>
      </c>
      <c r="AB111" s="1010"/>
      <c r="AC111" s="1010"/>
      <c r="AD111" s="1010"/>
      <c r="AE111" s="1011"/>
      <c r="AF111" s="1012" t="s">
        <v>438</v>
      </c>
      <c r="AG111" s="1010"/>
      <c r="AH111" s="1010"/>
      <c r="AI111" s="1010"/>
      <c r="AJ111" s="1011"/>
      <c r="AK111" s="1012" t="s">
        <v>174</v>
      </c>
      <c r="AL111" s="1010"/>
      <c r="AM111" s="1010"/>
      <c r="AN111" s="1010"/>
      <c r="AO111" s="1011"/>
      <c r="AP111" s="1013" t="s">
        <v>174</v>
      </c>
      <c r="AQ111" s="1014"/>
      <c r="AR111" s="1014"/>
      <c r="AS111" s="1014"/>
      <c r="AT111" s="1015"/>
      <c r="AU111" s="1023"/>
      <c r="AV111" s="1024"/>
      <c r="AW111" s="1024"/>
      <c r="AX111" s="1024"/>
      <c r="AY111" s="1024"/>
      <c r="AZ111" s="899" t="s">
        <v>440</v>
      </c>
      <c r="BA111" s="834"/>
      <c r="BB111" s="834"/>
      <c r="BC111" s="834"/>
      <c r="BD111" s="834"/>
      <c r="BE111" s="834"/>
      <c r="BF111" s="834"/>
      <c r="BG111" s="834"/>
      <c r="BH111" s="834"/>
      <c r="BI111" s="834"/>
      <c r="BJ111" s="834"/>
      <c r="BK111" s="834"/>
      <c r="BL111" s="834"/>
      <c r="BM111" s="834"/>
      <c r="BN111" s="834"/>
      <c r="BO111" s="834"/>
      <c r="BP111" s="835"/>
      <c r="BQ111" s="900">
        <v>2672342</v>
      </c>
      <c r="BR111" s="901"/>
      <c r="BS111" s="901"/>
      <c r="BT111" s="901"/>
      <c r="BU111" s="901"/>
      <c r="BV111" s="901">
        <v>2718523</v>
      </c>
      <c r="BW111" s="901"/>
      <c r="BX111" s="901"/>
      <c r="BY111" s="901"/>
      <c r="BZ111" s="901"/>
      <c r="CA111" s="901">
        <v>2364015</v>
      </c>
      <c r="CB111" s="901"/>
      <c r="CC111" s="901"/>
      <c r="CD111" s="901"/>
      <c r="CE111" s="901"/>
      <c r="CF111" s="962">
        <v>43.3</v>
      </c>
      <c r="CG111" s="963"/>
      <c r="CH111" s="963"/>
      <c r="CI111" s="963"/>
      <c r="CJ111" s="963"/>
      <c r="CK111" s="1018"/>
      <c r="CL111" s="905"/>
      <c r="CM111" s="908" t="s">
        <v>441</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174</v>
      </c>
      <c r="DH111" s="901"/>
      <c r="DI111" s="901"/>
      <c r="DJ111" s="901"/>
      <c r="DK111" s="901"/>
      <c r="DL111" s="901" t="s">
        <v>438</v>
      </c>
      <c r="DM111" s="901"/>
      <c r="DN111" s="901"/>
      <c r="DO111" s="901"/>
      <c r="DP111" s="901"/>
      <c r="DQ111" s="901" t="s">
        <v>438</v>
      </c>
      <c r="DR111" s="901"/>
      <c r="DS111" s="901"/>
      <c r="DT111" s="901"/>
      <c r="DU111" s="901"/>
      <c r="DV111" s="878" t="s">
        <v>174</v>
      </c>
      <c r="DW111" s="878"/>
      <c r="DX111" s="878"/>
      <c r="DY111" s="878"/>
      <c r="DZ111" s="879"/>
    </row>
    <row r="112" spans="1:131" s="248" customFormat="1" ht="26.25" customHeight="1" x14ac:dyDescent="0.15">
      <c r="A112" s="1003" t="s">
        <v>442</v>
      </c>
      <c r="B112" s="1004"/>
      <c r="C112" s="834" t="s">
        <v>443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174</v>
      </c>
      <c r="AB112" s="864"/>
      <c r="AC112" s="864"/>
      <c r="AD112" s="864"/>
      <c r="AE112" s="865"/>
      <c r="AF112" s="866" t="s">
        <v>174</v>
      </c>
      <c r="AG112" s="864"/>
      <c r="AH112" s="864"/>
      <c r="AI112" s="864"/>
      <c r="AJ112" s="865"/>
      <c r="AK112" s="866" t="s">
        <v>444</v>
      </c>
      <c r="AL112" s="864"/>
      <c r="AM112" s="864"/>
      <c r="AN112" s="864"/>
      <c r="AO112" s="865"/>
      <c r="AP112" s="911" t="s">
        <v>438</v>
      </c>
      <c r="AQ112" s="912"/>
      <c r="AR112" s="912"/>
      <c r="AS112" s="912"/>
      <c r="AT112" s="913"/>
      <c r="AU112" s="1023"/>
      <c r="AV112" s="1024"/>
      <c r="AW112" s="1024"/>
      <c r="AX112" s="1024"/>
      <c r="AY112" s="1024"/>
      <c r="AZ112" s="899" t="s">
        <v>445</v>
      </c>
      <c r="BA112" s="834"/>
      <c r="BB112" s="834"/>
      <c r="BC112" s="834"/>
      <c r="BD112" s="834"/>
      <c r="BE112" s="834"/>
      <c r="BF112" s="834"/>
      <c r="BG112" s="834"/>
      <c r="BH112" s="834"/>
      <c r="BI112" s="834"/>
      <c r="BJ112" s="834"/>
      <c r="BK112" s="834"/>
      <c r="BL112" s="834"/>
      <c r="BM112" s="834"/>
      <c r="BN112" s="834"/>
      <c r="BO112" s="834"/>
      <c r="BP112" s="835"/>
      <c r="BQ112" s="900">
        <v>8422241</v>
      </c>
      <c r="BR112" s="901"/>
      <c r="BS112" s="901"/>
      <c r="BT112" s="901"/>
      <c r="BU112" s="901"/>
      <c r="BV112" s="901">
        <v>8300746</v>
      </c>
      <c r="BW112" s="901"/>
      <c r="BX112" s="901"/>
      <c r="BY112" s="901"/>
      <c r="BZ112" s="901"/>
      <c r="CA112" s="901">
        <v>7165156</v>
      </c>
      <c r="CB112" s="901"/>
      <c r="CC112" s="901"/>
      <c r="CD112" s="901"/>
      <c r="CE112" s="901"/>
      <c r="CF112" s="962">
        <v>131.1</v>
      </c>
      <c r="CG112" s="963"/>
      <c r="CH112" s="963"/>
      <c r="CI112" s="963"/>
      <c r="CJ112" s="963"/>
      <c r="CK112" s="1018"/>
      <c r="CL112" s="905"/>
      <c r="CM112" s="908" t="s">
        <v>446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444</v>
      </c>
      <c r="DH112" s="901"/>
      <c r="DI112" s="901"/>
      <c r="DJ112" s="901"/>
      <c r="DK112" s="901"/>
      <c r="DL112" s="901" t="s">
        <v>438</v>
      </c>
      <c r="DM112" s="901"/>
      <c r="DN112" s="901"/>
      <c r="DO112" s="901"/>
      <c r="DP112" s="901"/>
      <c r="DQ112" s="901" t="s">
        <v>444</v>
      </c>
      <c r="DR112" s="901"/>
      <c r="DS112" s="901"/>
      <c r="DT112" s="901"/>
      <c r="DU112" s="901"/>
      <c r="DV112" s="878" t="s">
        <v>444</v>
      </c>
      <c r="DW112" s="878"/>
      <c r="DX112" s="878"/>
      <c r="DY112" s="878"/>
      <c r="DZ112" s="879"/>
    </row>
    <row r="113" spans="1:130" s="248" customFormat="1" ht="26.25" customHeight="1" x14ac:dyDescent="0.15">
      <c r="A113" s="1005"/>
      <c r="B113" s="1006"/>
      <c r="C113" s="834" t="s">
        <v>447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594899</v>
      </c>
      <c r="AB113" s="1010"/>
      <c r="AC113" s="1010"/>
      <c r="AD113" s="1010"/>
      <c r="AE113" s="1011"/>
      <c r="AF113" s="1012">
        <v>592729</v>
      </c>
      <c r="AG113" s="1010"/>
      <c r="AH113" s="1010"/>
      <c r="AI113" s="1010"/>
      <c r="AJ113" s="1011"/>
      <c r="AK113" s="1012">
        <v>577944</v>
      </c>
      <c r="AL113" s="1010"/>
      <c r="AM113" s="1010"/>
      <c r="AN113" s="1010"/>
      <c r="AO113" s="1011"/>
      <c r="AP113" s="1013">
        <v>10.6</v>
      </c>
      <c r="AQ113" s="1014"/>
      <c r="AR113" s="1014"/>
      <c r="AS113" s="1014"/>
      <c r="AT113" s="1015"/>
      <c r="AU113" s="1023"/>
      <c r="AV113" s="1024"/>
      <c r="AW113" s="1024"/>
      <c r="AX113" s="1024"/>
      <c r="AY113" s="1024"/>
      <c r="AZ113" s="899" t="s">
        <v>448</v>
      </c>
      <c r="BA113" s="834"/>
      <c r="BB113" s="834"/>
      <c r="BC113" s="834"/>
      <c r="BD113" s="834"/>
      <c r="BE113" s="834"/>
      <c r="BF113" s="834"/>
      <c r="BG113" s="834"/>
      <c r="BH113" s="834"/>
      <c r="BI113" s="834"/>
      <c r="BJ113" s="834"/>
      <c r="BK113" s="834"/>
      <c r="BL113" s="834"/>
      <c r="BM113" s="834"/>
      <c r="BN113" s="834"/>
      <c r="BO113" s="834"/>
      <c r="BP113" s="835"/>
      <c r="BQ113" s="900">
        <v>1133765</v>
      </c>
      <c r="BR113" s="901"/>
      <c r="BS113" s="901"/>
      <c r="BT113" s="901"/>
      <c r="BU113" s="901"/>
      <c r="BV113" s="901">
        <v>1059661</v>
      </c>
      <c r="BW113" s="901"/>
      <c r="BX113" s="901"/>
      <c r="BY113" s="901"/>
      <c r="BZ113" s="901"/>
      <c r="CA113" s="901">
        <v>976643</v>
      </c>
      <c r="CB113" s="901"/>
      <c r="CC113" s="901"/>
      <c r="CD113" s="901"/>
      <c r="CE113" s="901"/>
      <c r="CF113" s="962">
        <v>17.899999999999999</v>
      </c>
      <c r="CG113" s="963"/>
      <c r="CH113" s="963"/>
      <c r="CI113" s="963"/>
      <c r="CJ113" s="963"/>
      <c r="CK113" s="1018"/>
      <c r="CL113" s="905"/>
      <c r="CM113" s="908" t="s">
        <v>449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174</v>
      </c>
      <c r="DH113" s="864"/>
      <c r="DI113" s="864"/>
      <c r="DJ113" s="864"/>
      <c r="DK113" s="865"/>
      <c r="DL113" s="866" t="s">
        <v>438</v>
      </c>
      <c r="DM113" s="864"/>
      <c r="DN113" s="864"/>
      <c r="DO113" s="864"/>
      <c r="DP113" s="865"/>
      <c r="DQ113" s="866" t="s">
        <v>174</v>
      </c>
      <c r="DR113" s="864"/>
      <c r="DS113" s="864"/>
      <c r="DT113" s="864"/>
      <c r="DU113" s="865"/>
      <c r="DV113" s="911" t="s">
        <v>174</v>
      </c>
      <c r="DW113" s="912"/>
      <c r="DX113" s="912"/>
      <c r="DY113" s="912"/>
      <c r="DZ113" s="913"/>
    </row>
    <row r="114" spans="1:130" s="248" customFormat="1" ht="26.25" customHeight="1" x14ac:dyDescent="0.15">
      <c r="A114" s="1005"/>
      <c r="B114" s="1006"/>
      <c r="C114" s="834" t="s">
        <v>450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55911</v>
      </c>
      <c r="AB114" s="864"/>
      <c r="AC114" s="864"/>
      <c r="AD114" s="864"/>
      <c r="AE114" s="865"/>
      <c r="AF114" s="866">
        <v>87997</v>
      </c>
      <c r="AG114" s="864"/>
      <c r="AH114" s="864"/>
      <c r="AI114" s="864"/>
      <c r="AJ114" s="865"/>
      <c r="AK114" s="866">
        <v>99002</v>
      </c>
      <c r="AL114" s="864"/>
      <c r="AM114" s="864"/>
      <c r="AN114" s="864"/>
      <c r="AO114" s="865"/>
      <c r="AP114" s="911">
        <v>1.8</v>
      </c>
      <c r="AQ114" s="912"/>
      <c r="AR114" s="912"/>
      <c r="AS114" s="912"/>
      <c r="AT114" s="913"/>
      <c r="AU114" s="1023"/>
      <c r="AV114" s="1024"/>
      <c r="AW114" s="1024"/>
      <c r="AX114" s="1024"/>
      <c r="AY114" s="1024"/>
      <c r="AZ114" s="899" t="s">
        <v>451</v>
      </c>
      <c r="BA114" s="834"/>
      <c r="BB114" s="834"/>
      <c r="BC114" s="834"/>
      <c r="BD114" s="834"/>
      <c r="BE114" s="834"/>
      <c r="BF114" s="834"/>
      <c r="BG114" s="834"/>
      <c r="BH114" s="834"/>
      <c r="BI114" s="834"/>
      <c r="BJ114" s="834"/>
      <c r="BK114" s="834"/>
      <c r="BL114" s="834"/>
      <c r="BM114" s="834"/>
      <c r="BN114" s="834"/>
      <c r="BO114" s="834"/>
      <c r="BP114" s="835"/>
      <c r="BQ114" s="900">
        <v>1199310</v>
      </c>
      <c r="BR114" s="901"/>
      <c r="BS114" s="901"/>
      <c r="BT114" s="901"/>
      <c r="BU114" s="901"/>
      <c r="BV114" s="901">
        <v>998356</v>
      </c>
      <c r="BW114" s="901"/>
      <c r="BX114" s="901"/>
      <c r="BY114" s="901"/>
      <c r="BZ114" s="901"/>
      <c r="CA114" s="901">
        <v>967923</v>
      </c>
      <c r="CB114" s="901"/>
      <c r="CC114" s="901"/>
      <c r="CD114" s="901"/>
      <c r="CE114" s="901"/>
      <c r="CF114" s="962">
        <v>17.7</v>
      </c>
      <c r="CG114" s="963"/>
      <c r="CH114" s="963"/>
      <c r="CI114" s="963"/>
      <c r="CJ114" s="963"/>
      <c r="CK114" s="1018"/>
      <c r="CL114" s="905"/>
      <c r="CM114" s="908" t="s">
        <v>452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438</v>
      </c>
      <c r="DH114" s="864"/>
      <c r="DI114" s="864"/>
      <c r="DJ114" s="864"/>
      <c r="DK114" s="865"/>
      <c r="DL114" s="866" t="s">
        <v>438</v>
      </c>
      <c r="DM114" s="864"/>
      <c r="DN114" s="864"/>
      <c r="DO114" s="864"/>
      <c r="DP114" s="865"/>
      <c r="DQ114" s="866" t="s">
        <v>438</v>
      </c>
      <c r="DR114" s="864"/>
      <c r="DS114" s="864"/>
      <c r="DT114" s="864"/>
      <c r="DU114" s="865"/>
      <c r="DV114" s="911" t="s">
        <v>174</v>
      </c>
      <c r="DW114" s="912"/>
      <c r="DX114" s="912"/>
      <c r="DY114" s="912"/>
      <c r="DZ114" s="913"/>
    </row>
    <row r="115" spans="1:130" s="248" customFormat="1" ht="26.25" customHeight="1" x14ac:dyDescent="0.15">
      <c r="A115" s="1005"/>
      <c r="B115" s="1006"/>
      <c r="C115" s="834" t="s">
        <v>453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807</v>
      </c>
      <c r="AB115" s="1010"/>
      <c r="AC115" s="1010"/>
      <c r="AD115" s="1010"/>
      <c r="AE115" s="1011"/>
      <c r="AF115" s="1012">
        <v>2957</v>
      </c>
      <c r="AG115" s="1010"/>
      <c r="AH115" s="1010"/>
      <c r="AI115" s="1010"/>
      <c r="AJ115" s="1011"/>
      <c r="AK115" s="1012">
        <v>3962</v>
      </c>
      <c r="AL115" s="1010"/>
      <c r="AM115" s="1010"/>
      <c r="AN115" s="1010"/>
      <c r="AO115" s="1011"/>
      <c r="AP115" s="1013">
        <v>0.1</v>
      </c>
      <c r="AQ115" s="1014"/>
      <c r="AR115" s="1014"/>
      <c r="AS115" s="1014"/>
      <c r="AT115" s="1015"/>
      <c r="AU115" s="1023"/>
      <c r="AV115" s="1024"/>
      <c r="AW115" s="1024"/>
      <c r="AX115" s="1024"/>
      <c r="AY115" s="1024"/>
      <c r="AZ115" s="899" t="s">
        <v>454</v>
      </c>
      <c r="BA115" s="834"/>
      <c r="BB115" s="834"/>
      <c r="BC115" s="834"/>
      <c r="BD115" s="834"/>
      <c r="BE115" s="834"/>
      <c r="BF115" s="834"/>
      <c r="BG115" s="834"/>
      <c r="BH115" s="834"/>
      <c r="BI115" s="834"/>
      <c r="BJ115" s="834"/>
      <c r="BK115" s="834"/>
      <c r="BL115" s="834"/>
      <c r="BM115" s="834"/>
      <c r="BN115" s="834"/>
      <c r="BO115" s="834"/>
      <c r="BP115" s="835"/>
      <c r="BQ115" s="900" t="s">
        <v>174</v>
      </c>
      <c r="BR115" s="901"/>
      <c r="BS115" s="901"/>
      <c r="BT115" s="901"/>
      <c r="BU115" s="901"/>
      <c r="BV115" s="901" t="s">
        <v>438</v>
      </c>
      <c r="BW115" s="901"/>
      <c r="BX115" s="901"/>
      <c r="BY115" s="901"/>
      <c r="BZ115" s="901"/>
      <c r="CA115" s="901" t="s">
        <v>174</v>
      </c>
      <c r="CB115" s="901"/>
      <c r="CC115" s="901"/>
      <c r="CD115" s="901"/>
      <c r="CE115" s="901"/>
      <c r="CF115" s="962" t="s">
        <v>174</v>
      </c>
      <c r="CG115" s="963"/>
      <c r="CH115" s="963"/>
      <c r="CI115" s="963"/>
      <c r="CJ115" s="963"/>
      <c r="CK115" s="1018"/>
      <c r="CL115" s="905"/>
      <c r="CM115" s="899" t="s">
        <v>455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444</v>
      </c>
      <c r="DH115" s="864"/>
      <c r="DI115" s="864"/>
      <c r="DJ115" s="864"/>
      <c r="DK115" s="865"/>
      <c r="DL115" s="866" t="s">
        <v>438</v>
      </c>
      <c r="DM115" s="864"/>
      <c r="DN115" s="864"/>
      <c r="DO115" s="864"/>
      <c r="DP115" s="865"/>
      <c r="DQ115" s="866" t="s">
        <v>444</v>
      </c>
      <c r="DR115" s="864"/>
      <c r="DS115" s="864"/>
      <c r="DT115" s="864"/>
      <c r="DU115" s="865"/>
      <c r="DV115" s="911" t="s">
        <v>174</v>
      </c>
      <c r="DW115" s="912"/>
      <c r="DX115" s="912"/>
      <c r="DY115" s="912"/>
      <c r="DZ115" s="913"/>
    </row>
    <row r="116" spans="1:130" s="248" customFormat="1" ht="26.25" customHeight="1" x14ac:dyDescent="0.15">
      <c r="A116" s="1007"/>
      <c r="B116" s="1008"/>
      <c r="C116" s="967" t="s">
        <v>456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438</v>
      </c>
      <c r="AB116" s="864"/>
      <c r="AC116" s="864"/>
      <c r="AD116" s="864"/>
      <c r="AE116" s="865"/>
      <c r="AF116" s="866" t="s">
        <v>174</v>
      </c>
      <c r="AG116" s="864"/>
      <c r="AH116" s="864"/>
      <c r="AI116" s="864"/>
      <c r="AJ116" s="865"/>
      <c r="AK116" s="866" t="s">
        <v>444</v>
      </c>
      <c r="AL116" s="864"/>
      <c r="AM116" s="864"/>
      <c r="AN116" s="864"/>
      <c r="AO116" s="865"/>
      <c r="AP116" s="911" t="s">
        <v>444</v>
      </c>
      <c r="AQ116" s="912"/>
      <c r="AR116" s="912"/>
      <c r="AS116" s="912"/>
      <c r="AT116" s="913"/>
      <c r="AU116" s="1023"/>
      <c r="AV116" s="1024"/>
      <c r="AW116" s="1024"/>
      <c r="AX116" s="1024"/>
      <c r="AY116" s="1024"/>
      <c r="AZ116" s="950" t="s">
        <v>457</v>
      </c>
      <c r="BA116" s="951"/>
      <c r="BB116" s="951"/>
      <c r="BC116" s="951"/>
      <c r="BD116" s="951"/>
      <c r="BE116" s="951"/>
      <c r="BF116" s="951"/>
      <c r="BG116" s="951"/>
      <c r="BH116" s="951"/>
      <c r="BI116" s="951"/>
      <c r="BJ116" s="951"/>
      <c r="BK116" s="951"/>
      <c r="BL116" s="951"/>
      <c r="BM116" s="951"/>
      <c r="BN116" s="951"/>
      <c r="BO116" s="951"/>
      <c r="BP116" s="952"/>
      <c r="BQ116" s="900" t="s">
        <v>438</v>
      </c>
      <c r="BR116" s="901"/>
      <c r="BS116" s="901"/>
      <c r="BT116" s="901"/>
      <c r="BU116" s="901"/>
      <c r="BV116" s="901" t="s">
        <v>174</v>
      </c>
      <c r="BW116" s="901"/>
      <c r="BX116" s="901"/>
      <c r="BY116" s="901"/>
      <c r="BZ116" s="901"/>
      <c r="CA116" s="901" t="s">
        <v>174</v>
      </c>
      <c r="CB116" s="901"/>
      <c r="CC116" s="901"/>
      <c r="CD116" s="901"/>
      <c r="CE116" s="901"/>
      <c r="CF116" s="962" t="s">
        <v>444</v>
      </c>
      <c r="CG116" s="963"/>
      <c r="CH116" s="963"/>
      <c r="CI116" s="963"/>
      <c r="CJ116" s="963"/>
      <c r="CK116" s="1018"/>
      <c r="CL116" s="905"/>
      <c r="CM116" s="908" t="s">
        <v>458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438</v>
      </c>
      <c r="DH116" s="864"/>
      <c r="DI116" s="864"/>
      <c r="DJ116" s="864"/>
      <c r="DK116" s="865"/>
      <c r="DL116" s="866" t="s">
        <v>438</v>
      </c>
      <c r="DM116" s="864"/>
      <c r="DN116" s="864"/>
      <c r="DO116" s="864"/>
      <c r="DP116" s="865"/>
      <c r="DQ116" s="866" t="s">
        <v>174</v>
      </c>
      <c r="DR116" s="864"/>
      <c r="DS116" s="864"/>
      <c r="DT116" s="864"/>
      <c r="DU116" s="865"/>
      <c r="DV116" s="911" t="s">
        <v>438</v>
      </c>
      <c r="DW116" s="912"/>
      <c r="DX116" s="912"/>
      <c r="DY116" s="912"/>
      <c r="DZ116" s="913"/>
    </row>
    <row r="117" spans="1:130" s="248" customFormat="1" ht="26.25" customHeight="1" x14ac:dyDescent="0.15">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459</v>
      </c>
      <c r="Z117" s="990"/>
      <c r="AA117" s="995">
        <v>2356546</v>
      </c>
      <c r="AB117" s="996"/>
      <c r="AC117" s="996"/>
      <c r="AD117" s="996"/>
      <c r="AE117" s="997"/>
      <c r="AF117" s="998">
        <v>2345590</v>
      </c>
      <c r="AG117" s="996"/>
      <c r="AH117" s="996"/>
      <c r="AI117" s="996"/>
      <c r="AJ117" s="997"/>
      <c r="AK117" s="998">
        <v>2438105</v>
      </c>
      <c r="AL117" s="996"/>
      <c r="AM117" s="996"/>
      <c r="AN117" s="996"/>
      <c r="AO117" s="997"/>
      <c r="AP117" s="999"/>
      <c r="AQ117" s="1000"/>
      <c r="AR117" s="1000"/>
      <c r="AS117" s="1000"/>
      <c r="AT117" s="1001"/>
      <c r="AU117" s="1023"/>
      <c r="AV117" s="1024"/>
      <c r="AW117" s="1024"/>
      <c r="AX117" s="1024"/>
      <c r="AY117" s="1024"/>
      <c r="AZ117" s="950" t="s">
        <v>460</v>
      </c>
      <c r="BA117" s="951"/>
      <c r="BB117" s="951"/>
      <c r="BC117" s="951"/>
      <c r="BD117" s="951"/>
      <c r="BE117" s="951"/>
      <c r="BF117" s="951"/>
      <c r="BG117" s="951"/>
      <c r="BH117" s="951"/>
      <c r="BI117" s="951"/>
      <c r="BJ117" s="951"/>
      <c r="BK117" s="951"/>
      <c r="BL117" s="951"/>
      <c r="BM117" s="951"/>
      <c r="BN117" s="951"/>
      <c r="BO117" s="951"/>
      <c r="BP117" s="952"/>
      <c r="BQ117" s="900" t="s">
        <v>438</v>
      </c>
      <c r="BR117" s="901"/>
      <c r="BS117" s="901"/>
      <c r="BT117" s="901"/>
      <c r="BU117" s="901"/>
      <c r="BV117" s="901" t="s">
        <v>438</v>
      </c>
      <c r="BW117" s="901"/>
      <c r="BX117" s="901"/>
      <c r="BY117" s="901"/>
      <c r="BZ117" s="901"/>
      <c r="CA117" s="901" t="s">
        <v>438</v>
      </c>
      <c r="CB117" s="901"/>
      <c r="CC117" s="901"/>
      <c r="CD117" s="901"/>
      <c r="CE117" s="901"/>
      <c r="CF117" s="962" t="s">
        <v>438</v>
      </c>
      <c r="CG117" s="963"/>
      <c r="CH117" s="963"/>
      <c r="CI117" s="963"/>
      <c r="CJ117" s="963"/>
      <c r="CK117" s="1018"/>
      <c r="CL117" s="905"/>
      <c r="CM117" s="908" t="s">
        <v>461</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438</v>
      </c>
      <c r="DH117" s="864"/>
      <c r="DI117" s="864"/>
      <c r="DJ117" s="864"/>
      <c r="DK117" s="865"/>
      <c r="DL117" s="866" t="s">
        <v>438</v>
      </c>
      <c r="DM117" s="864"/>
      <c r="DN117" s="864"/>
      <c r="DO117" s="864"/>
      <c r="DP117" s="865"/>
      <c r="DQ117" s="866" t="s">
        <v>438</v>
      </c>
      <c r="DR117" s="864"/>
      <c r="DS117" s="864"/>
      <c r="DT117" s="864"/>
      <c r="DU117" s="865"/>
      <c r="DV117" s="911" t="s">
        <v>438</v>
      </c>
      <c r="DW117" s="912"/>
      <c r="DX117" s="912"/>
      <c r="DY117" s="912"/>
      <c r="DZ117" s="913"/>
    </row>
    <row r="118" spans="1:130" s="248" customFormat="1" ht="26.25" customHeight="1" x14ac:dyDescent="0.15">
      <c r="A118" s="988" t="s">
        <v>433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430</v>
      </c>
      <c r="AB118" s="989"/>
      <c r="AC118" s="989"/>
      <c r="AD118" s="989"/>
      <c r="AE118" s="990"/>
      <c r="AF118" s="991" t="s">
        <v>431</v>
      </c>
      <c r="AG118" s="989"/>
      <c r="AH118" s="989"/>
      <c r="AI118" s="989"/>
      <c r="AJ118" s="990"/>
      <c r="AK118" s="991" t="s">
        <v>307</v>
      </c>
      <c r="AL118" s="989"/>
      <c r="AM118" s="989"/>
      <c r="AN118" s="989"/>
      <c r="AO118" s="990"/>
      <c r="AP118" s="992" t="s">
        <v>432</v>
      </c>
      <c r="AQ118" s="993"/>
      <c r="AR118" s="993"/>
      <c r="AS118" s="993"/>
      <c r="AT118" s="994"/>
      <c r="AU118" s="1023"/>
      <c r="AV118" s="1024"/>
      <c r="AW118" s="1024"/>
      <c r="AX118" s="1024"/>
      <c r="AY118" s="1024"/>
      <c r="AZ118" s="966" t="s">
        <v>462</v>
      </c>
      <c r="BA118" s="967"/>
      <c r="BB118" s="967"/>
      <c r="BC118" s="967"/>
      <c r="BD118" s="967"/>
      <c r="BE118" s="967"/>
      <c r="BF118" s="967"/>
      <c r="BG118" s="967"/>
      <c r="BH118" s="967"/>
      <c r="BI118" s="967"/>
      <c r="BJ118" s="967"/>
      <c r="BK118" s="967"/>
      <c r="BL118" s="967"/>
      <c r="BM118" s="967"/>
      <c r="BN118" s="967"/>
      <c r="BO118" s="967"/>
      <c r="BP118" s="968"/>
      <c r="BQ118" s="969" t="s">
        <v>174</v>
      </c>
      <c r="BR118" s="932"/>
      <c r="BS118" s="932"/>
      <c r="BT118" s="932"/>
      <c r="BU118" s="932"/>
      <c r="BV118" s="932" t="s">
        <v>174</v>
      </c>
      <c r="BW118" s="932"/>
      <c r="BX118" s="932"/>
      <c r="BY118" s="932"/>
      <c r="BZ118" s="932"/>
      <c r="CA118" s="932" t="s">
        <v>174</v>
      </c>
      <c r="CB118" s="932"/>
      <c r="CC118" s="932"/>
      <c r="CD118" s="932"/>
      <c r="CE118" s="932"/>
      <c r="CF118" s="962" t="s">
        <v>174</v>
      </c>
      <c r="CG118" s="963"/>
      <c r="CH118" s="963"/>
      <c r="CI118" s="963"/>
      <c r="CJ118" s="963"/>
      <c r="CK118" s="1018"/>
      <c r="CL118" s="905"/>
      <c r="CM118" s="908" t="s">
        <v>463</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464</v>
      </c>
      <c r="DH118" s="864"/>
      <c r="DI118" s="864"/>
      <c r="DJ118" s="864"/>
      <c r="DK118" s="865"/>
      <c r="DL118" s="866" t="s">
        <v>174</v>
      </c>
      <c r="DM118" s="864"/>
      <c r="DN118" s="864"/>
      <c r="DO118" s="864"/>
      <c r="DP118" s="865"/>
      <c r="DQ118" s="866" t="s">
        <v>174</v>
      </c>
      <c r="DR118" s="864"/>
      <c r="DS118" s="864"/>
      <c r="DT118" s="864"/>
      <c r="DU118" s="865"/>
      <c r="DV118" s="911" t="s">
        <v>174</v>
      </c>
      <c r="DW118" s="912"/>
      <c r="DX118" s="912"/>
      <c r="DY118" s="912"/>
      <c r="DZ118" s="913"/>
    </row>
    <row r="119" spans="1:130" s="248" customFormat="1" ht="26.25" customHeight="1" x14ac:dyDescent="0.15">
      <c r="A119" s="902" t="s">
        <v>436</v>
      </c>
      <c r="B119" s="903"/>
      <c r="C119" s="978" t="s">
        <v>437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174</v>
      </c>
      <c r="AB119" s="982"/>
      <c r="AC119" s="982"/>
      <c r="AD119" s="982"/>
      <c r="AE119" s="983"/>
      <c r="AF119" s="984" t="s">
        <v>174</v>
      </c>
      <c r="AG119" s="982"/>
      <c r="AH119" s="982"/>
      <c r="AI119" s="982"/>
      <c r="AJ119" s="983"/>
      <c r="AK119" s="984" t="s">
        <v>174</v>
      </c>
      <c r="AL119" s="982"/>
      <c r="AM119" s="982"/>
      <c r="AN119" s="982"/>
      <c r="AO119" s="983"/>
      <c r="AP119" s="985" t="s">
        <v>174</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465</v>
      </c>
      <c r="BP119" s="965"/>
      <c r="BQ119" s="969">
        <v>27622318</v>
      </c>
      <c r="BR119" s="932"/>
      <c r="BS119" s="932"/>
      <c r="BT119" s="932"/>
      <c r="BU119" s="932"/>
      <c r="BV119" s="932">
        <v>26561572</v>
      </c>
      <c r="BW119" s="932"/>
      <c r="BX119" s="932"/>
      <c r="BY119" s="932"/>
      <c r="BZ119" s="932"/>
      <c r="CA119" s="932">
        <v>24093274</v>
      </c>
      <c r="CB119" s="932"/>
      <c r="CC119" s="932"/>
      <c r="CD119" s="932"/>
      <c r="CE119" s="932"/>
      <c r="CF119" s="830"/>
      <c r="CG119" s="831"/>
      <c r="CH119" s="831"/>
      <c r="CI119" s="831"/>
      <c r="CJ119" s="921"/>
      <c r="CK119" s="1019"/>
      <c r="CL119" s="907"/>
      <c r="CM119" s="925" t="s">
        <v>466</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2672342</v>
      </c>
      <c r="DH119" s="847"/>
      <c r="DI119" s="847"/>
      <c r="DJ119" s="847"/>
      <c r="DK119" s="848"/>
      <c r="DL119" s="849">
        <v>2718523</v>
      </c>
      <c r="DM119" s="847"/>
      <c r="DN119" s="847"/>
      <c r="DO119" s="847"/>
      <c r="DP119" s="848"/>
      <c r="DQ119" s="849">
        <v>2364015</v>
      </c>
      <c r="DR119" s="847"/>
      <c r="DS119" s="847"/>
      <c r="DT119" s="847"/>
      <c r="DU119" s="848"/>
      <c r="DV119" s="935">
        <v>43.3</v>
      </c>
      <c r="DW119" s="936"/>
      <c r="DX119" s="936"/>
      <c r="DY119" s="936"/>
      <c r="DZ119" s="937"/>
    </row>
    <row r="120" spans="1:130" s="248" customFormat="1" ht="26.25" customHeight="1" x14ac:dyDescent="0.15">
      <c r="A120" s="904"/>
      <c r="B120" s="905"/>
      <c r="C120" s="908" t="s">
        <v>441</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174</v>
      </c>
      <c r="AB120" s="864"/>
      <c r="AC120" s="864"/>
      <c r="AD120" s="864"/>
      <c r="AE120" s="865"/>
      <c r="AF120" s="866" t="s">
        <v>174</v>
      </c>
      <c r="AG120" s="864"/>
      <c r="AH120" s="864"/>
      <c r="AI120" s="864"/>
      <c r="AJ120" s="865"/>
      <c r="AK120" s="866" t="s">
        <v>174</v>
      </c>
      <c r="AL120" s="864"/>
      <c r="AM120" s="864"/>
      <c r="AN120" s="864"/>
      <c r="AO120" s="865"/>
      <c r="AP120" s="911" t="s">
        <v>174</v>
      </c>
      <c r="AQ120" s="912"/>
      <c r="AR120" s="912"/>
      <c r="AS120" s="912"/>
      <c r="AT120" s="913"/>
      <c r="AU120" s="970" t="s">
        <v>467</v>
      </c>
      <c r="AV120" s="971"/>
      <c r="AW120" s="971"/>
      <c r="AX120" s="971"/>
      <c r="AY120" s="972"/>
      <c r="AZ120" s="947" t="s">
        <v>468</v>
      </c>
      <c r="BA120" s="892"/>
      <c r="BB120" s="892"/>
      <c r="BC120" s="892"/>
      <c r="BD120" s="892"/>
      <c r="BE120" s="892"/>
      <c r="BF120" s="892"/>
      <c r="BG120" s="892"/>
      <c r="BH120" s="892"/>
      <c r="BI120" s="892"/>
      <c r="BJ120" s="892"/>
      <c r="BK120" s="892"/>
      <c r="BL120" s="892"/>
      <c r="BM120" s="892"/>
      <c r="BN120" s="892"/>
      <c r="BO120" s="892"/>
      <c r="BP120" s="893"/>
      <c r="BQ120" s="948">
        <v>8715805</v>
      </c>
      <c r="BR120" s="929"/>
      <c r="BS120" s="929"/>
      <c r="BT120" s="929"/>
      <c r="BU120" s="929"/>
      <c r="BV120" s="929">
        <v>8533341</v>
      </c>
      <c r="BW120" s="929"/>
      <c r="BX120" s="929"/>
      <c r="BY120" s="929"/>
      <c r="BZ120" s="929"/>
      <c r="CA120" s="929">
        <v>7569576</v>
      </c>
      <c r="CB120" s="929"/>
      <c r="CC120" s="929"/>
      <c r="CD120" s="929"/>
      <c r="CE120" s="929"/>
      <c r="CF120" s="953">
        <v>138.5</v>
      </c>
      <c r="CG120" s="954"/>
      <c r="CH120" s="954"/>
      <c r="CI120" s="954"/>
      <c r="CJ120" s="954"/>
      <c r="CK120" s="955" t="s">
        <v>469</v>
      </c>
      <c r="CL120" s="939"/>
      <c r="CM120" s="939"/>
      <c r="CN120" s="939"/>
      <c r="CO120" s="940"/>
      <c r="CP120" s="959" t="s">
        <v>470</v>
      </c>
      <c r="CQ120" s="960"/>
      <c r="CR120" s="960"/>
      <c r="CS120" s="960"/>
      <c r="CT120" s="960"/>
      <c r="CU120" s="960"/>
      <c r="CV120" s="960"/>
      <c r="CW120" s="960"/>
      <c r="CX120" s="960"/>
      <c r="CY120" s="960"/>
      <c r="CZ120" s="960"/>
      <c r="DA120" s="960"/>
      <c r="DB120" s="960"/>
      <c r="DC120" s="960"/>
      <c r="DD120" s="960"/>
      <c r="DE120" s="960"/>
      <c r="DF120" s="961"/>
      <c r="DG120" s="948">
        <v>6621598</v>
      </c>
      <c r="DH120" s="929"/>
      <c r="DI120" s="929"/>
      <c r="DJ120" s="929"/>
      <c r="DK120" s="929"/>
      <c r="DL120" s="929">
        <v>6525923</v>
      </c>
      <c r="DM120" s="929"/>
      <c r="DN120" s="929"/>
      <c r="DO120" s="929"/>
      <c r="DP120" s="929"/>
      <c r="DQ120" s="929">
        <v>6218988</v>
      </c>
      <c r="DR120" s="929"/>
      <c r="DS120" s="929"/>
      <c r="DT120" s="929"/>
      <c r="DU120" s="929"/>
      <c r="DV120" s="930">
        <v>113.8</v>
      </c>
      <c r="DW120" s="930"/>
      <c r="DX120" s="930"/>
      <c r="DY120" s="930"/>
      <c r="DZ120" s="931"/>
    </row>
    <row r="121" spans="1:130" s="248" customFormat="1" ht="26.25" customHeight="1" x14ac:dyDescent="0.15">
      <c r="A121" s="904"/>
      <c r="B121" s="905"/>
      <c r="C121" s="950" t="s">
        <v>471</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174</v>
      </c>
      <c r="AB121" s="864"/>
      <c r="AC121" s="864"/>
      <c r="AD121" s="864"/>
      <c r="AE121" s="865"/>
      <c r="AF121" s="866" t="s">
        <v>174</v>
      </c>
      <c r="AG121" s="864"/>
      <c r="AH121" s="864"/>
      <c r="AI121" s="864"/>
      <c r="AJ121" s="865"/>
      <c r="AK121" s="866" t="s">
        <v>174</v>
      </c>
      <c r="AL121" s="864"/>
      <c r="AM121" s="864"/>
      <c r="AN121" s="864"/>
      <c r="AO121" s="865"/>
      <c r="AP121" s="911" t="s">
        <v>472</v>
      </c>
      <c r="AQ121" s="912"/>
      <c r="AR121" s="912"/>
      <c r="AS121" s="912"/>
      <c r="AT121" s="913"/>
      <c r="AU121" s="973"/>
      <c r="AV121" s="974"/>
      <c r="AW121" s="974"/>
      <c r="AX121" s="974"/>
      <c r="AY121" s="975"/>
      <c r="AZ121" s="899" t="s">
        <v>473</v>
      </c>
      <c r="BA121" s="834"/>
      <c r="BB121" s="834"/>
      <c r="BC121" s="834"/>
      <c r="BD121" s="834"/>
      <c r="BE121" s="834"/>
      <c r="BF121" s="834"/>
      <c r="BG121" s="834"/>
      <c r="BH121" s="834"/>
      <c r="BI121" s="834"/>
      <c r="BJ121" s="834"/>
      <c r="BK121" s="834"/>
      <c r="BL121" s="834"/>
      <c r="BM121" s="834"/>
      <c r="BN121" s="834"/>
      <c r="BO121" s="834"/>
      <c r="BP121" s="835"/>
      <c r="BQ121" s="900">
        <v>400184</v>
      </c>
      <c r="BR121" s="901"/>
      <c r="BS121" s="901"/>
      <c r="BT121" s="901"/>
      <c r="BU121" s="901"/>
      <c r="BV121" s="901">
        <v>343994</v>
      </c>
      <c r="BW121" s="901"/>
      <c r="BX121" s="901"/>
      <c r="BY121" s="901"/>
      <c r="BZ121" s="901"/>
      <c r="CA121" s="901">
        <v>293826</v>
      </c>
      <c r="CB121" s="901"/>
      <c r="CC121" s="901"/>
      <c r="CD121" s="901"/>
      <c r="CE121" s="901"/>
      <c r="CF121" s="962">
        <v>5.4</v>
      </c>
      <c r="CG121" s="963"/>
      <c r="CH121" s="963"/>
      <c r="CI121" s="963"/>
      <c r="CJ121" s="963"/>
      <c r="CK121" s="956"/>
      <c r="CL121" s="942"/>
      <c r="CM121" s="942"/>
      <c r="CN121" s="942"/>
      <c r="CO121" s="943"/>
      <c r="CP121" s="922" t="s">
        <v>474</v>
      </c>
      <c r="CQ121" s="923"/>
      <c r="CR121" s="923"/>
      <c r="CS121" s="923"/>
      <c r="CT121" s="923"/>
      <c r="CU121" s="923"/>
      <c r="CV121" s="923"/>
      <c r="CW121" s="923"/>
      <c r="CX121" s="923"/>
      <c r="CY121" s="923"/>
      <c r="CZ121" s="923"/>
      <c r="DA121" s="923"/>
      <c r="DB121" s="923"/>
      <c r="DC121" s="923"/>
      <c r="DD121" s="923"/>
      <c r="DE121" s="923"/>
      <c r="DF121" s="924"/>
      <c r="DG121" s="900">
        <v>1685863</v>
      </c>
      <c r="DH121" s="901"/>
      <c r="DI121" s="901"/>
      <c r="DJ121" s="901"/>
      <c r="DK121" s="901"/>
      <c r="DL121" s="901">
        <v>1675388</v>
      </c>
      <c r="DM121" s="901"/>
      <c r="DN121" s="901"/>
      <c r="DO121" s="901"/>
      <c r="DP121" s="901"/>
      <c r="DQ121" s="901">
        <v>847495</v>
      </c>
      <c r="DR121" s="901"/>
      <c r="DS121" s="901"/>
      <c r="DT121" s="901"/>
      <c r="DU121" s="901"/>
      <c r="DV121" s="878">
        <v>15.5</v>
      </c>
      <c r="DW121" s="878"/>
      <c r="DX121" s="878"/>
      <c r="DY121" s="878"/>
      <c r="DZ121" s="879"/>
    </row>
    <row r="122" spans="1:130" s="248" customFormat="1" ht="26.25" customHeight="1" x14ac:dyDescent="0.15">
      <c r="A122" s="904"/>
      <c r="B122" s="905"/>
      <c r="C122" s="908" t="s">
        <v>452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174</v>
      </c>
      <c r="AB122" s="864"/>
      <c r="AC122" s="864"/>
      <c r="AD122" s="864"/>
      <c r="AE122" s="865"/>
      <c r="AF122" s="866" t="s">
        <v>174</v>
      </c>
      <c r="AG122" s="864"/>
      <c r="AH122" s="864"/>
      <c r="AI122" s="864"/>
      <c r="AJ122" s="865"/>
      <c r="AK122" s="866" t="s">
        <v>174</v>
      </c>
      <c r="AL122" s="864"/>
      <c r="AM122" s="864"/>
      <c r="AN122" s="864"/>
      <c r="AO122" s="865"/>
      <c r="AP122" s="911" t="s">
        <v>174</v>
      </c>
      <c r="AQ122" s="912"/>
      <c r="AR122" s="912"/>
      <c r="AS122" s="912"/>
      <c r="AT122" s="913"/>
      <c r="AU122" s="973"/>
      <c r="AV122" s="974"/>
      <c r="AW122" s="974"/>
      <c r="AX122" s="974"/>
      <c r="AY122" s="975"/>
      <c r="AZ122" s="966" t="s">
        <v>475</v>
      </c>
      <c r="BA122" s="967"/>
      <c r="BB122" s="967"/>
      <c r="BC122" s="967"/>
      <c r="BD122" s="967"/>
      <c r="BE122" s="967"/>
      <c r="BF122" s="967"/>
      <c r="BG122" s="967"/>
      <c r="BH122" s="967"/>
      <c r="BI122" s="967"/>
      <c r="BJ122" s="967"/>
      <c r="BK122" s="967"/>
      <c r="BL122" s="967"/>
      <c r="BM122" s="967"/>
      <c r="BN122" s="967"/>
      <c r="BO122" s="967"/>
      <c r="BP122" s="968"/>
      <c r="BQ122" s="969">
        <v>14568221</v>
      </c>
      <c r="BR122" s="932"/>
      <c r="BS122" s="932"/>
      <c r="BT122" s="932"/>
      <c r="BU122" s="932"/>
      <c r="BV122" s="932">
        <v>13487045</v>
      </c>
      <c r="BW122" s="932"/>
      <c r="BX122" s="932"/>
      <c r="BY122" s="932"/>
      <c r="BZ122" s="932"/>
      <c r="CA122" s="932">
        <v>13064986</v>
      </c>
      <c r="CB122" s="932"/>
      <c r="CC122" s="932"/>
      <c r="CD122" s="932"/>
      <c r="CE122" s="932"/>
      <c r="CF122" s="933">
        <v>239.1</v>
      </c>
      <c r="CG122" s="934"/>
      <c r="CH122" s="934"/>
      <c r="CI122" s="934"/>
      <c r="CJ122" s="934"/>
      <c r="CK122" s="956"/>
      <c r="CL122" s="942"/>
      <c r="CM122" s="942"/>
      <c r="CN122" s="942"/>
      <c r="CO122" s="943"/>
      <c r="CP122" s="922" t="s">
        <v>476</v>
      </c>
      <c r="CQ122" s="923"/>
      <c r="CR122" s="923"/>
      <c r="CS122" s="923"/>
      <c r="CT122" s="923"/>
      <c r="CU122" s="923"/>
      <c r="CV122" s="923"/>
      <c r="CW122" s="923"/>
      <c r="CX122" s="923"/>
      <c r="CY122" s="923"/>
      <c r="CZ122" s="923"/>
      <c r="DA122" s="923"/>
      <c r="DB122" s="923"/>
      <c r="DC122" s="923"/>
      <c r="DD122" s="923"/>
      <c r="DE122" s="923"/>
      <c r="DF122" s="924"/>
      <c r="DG122" s="900">
        <v>108775</v>
      </c>
      <c r="DH122" s="901"/>
      <c r="DI122" s="901"/>
      <c r="DJ122" s="901"/>
      <c r="DK122" s="901"/>
      <c r="DL122" s="901">
        <v>92718</v>
      </c>
      <c r="DM122" s="901"/>
      <c r="DN122" s="901"/>
      <c r="DO122" s="901"/>
      <c r="DP122" s="901"/>
      <c r="DQ122" s="901">
        <v>91926</v>
      </c>
      <c r="DR122" s="901"/>
      <c r="DS122" s="901"/>
      <c r="DT122" s="901"/>
      <c r="DU122" s="901"/>
      <c r="DV122" s="878">
        <v>1.7</v>
      </c>
      <c r="DW122" s="878"/>
      <c r="DX122" s="878"/>
      <c r="DY122" s="878"/>
      <c r="DZ122" s="879"/>
    </row>
    <row r="123" spans="1:130" s="248" customFormat="1" ht="26.25" customHeight="1" x14ac:dyDescent="0.15">
      <c r="A123" s="904"/>
      <c r="B123" s="905"/>
      <c r="C123" s="908" t="s">
        <v>458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174</v>
      </c>
      <c r="AB123" s="864"/>
      <c r="AC123" s="864"/>
      <c r="AD123" s="864"/>
      <c r="AE123" s="865"/>
      <c r="AF123" s="866" t="s">
        <v>174</v>
      </c>
      <c r="AG123" s="864"/>
      <c r="AH123" s="864"/>
      <c r="AI123" s="864"/>
      <c r="AJ123" s="865"/>
      <c r="AK123" s="866" t="s">
        <v>174</v>
      </c>
      <c r="AL123" s="864"/>
      <c r="AM123" s="864"/>
      <c r="AN123" s="864"/>
      <c r="AO123" s="865"/>
      <c r="AP123" s="911" t="s">
        <v>174</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477</v>
      </c>
      <c r="BP123" s="965"/>
      <c r="BQ123" s="919">
        <v>23684210</v>
      </c>
      <c r="BR123" s="920"/>
      <c r="BS123" s="920"/>
      <c r="BT123" s="920"/>
      <c r="BU123" s="920"/>
      <c r="BV123" s="920">
        <v>22364380</v>
      </c>
      <c r="BW123" s="920"/>
      <c r="BX123" s="920"/>
      <c r="BY123" s="920"/>
      <c r="BZ123" s="920"/>
      <c r="CA123" s="920">
        <v>20928388</v>
      </c>
      <c r="CB123" s="920"/>
      <c r="CC123" s="920"/>
      <c r="CD123" s="920"/>
      <c r="CE123" s="920"/>
      <c r="CF123" s="830"/>
      <c r="CG123" s="831"/>
      <c r="CH123" s="831"/>
      <c r="CI123" s="831"/>
      <c r="CJ123" s="921"/>
      <c r="CK123" s="956"/>
      <c r="CL123" s="942"/>
      <c r="CM123" s="942"/>
      <c r="CN123" s="942"/>
      <c r="CO123" s="943"/>
      <c r="CP123" s="922" t="s">
        <v>406</v>
      </c>
      <c r="CQ123" s="923"/>
      <c r="CR123" s="923"/>
      <c r="CS123" s="923"/>
      <c r="CT123" s="923"/>
      <c r="CU123" s="923"/>
      <c r="CV123" s="923"/>
      <c r="CW123" s="923"/>
      <c r="CX123" s="923"/>
      <c r="CY123" s="923"/>
      <c r="CZ123" s="923"/>
      <c r="DA123" s="923"/>
      <c r="DB123" s="923"/>
      <c r="DC123" s="923"/>
      <c r="DD123" s="923"/>
      <c r="DE123" s="923"/>
      <c r="DF123" s="924"/>
      <c r="DG123" s="863">
        <v>6005</v>
      </c>
      <c r="DH123" s="864"/>
      <c r="DI123" s="864"/>
      <c r="DJ123" s="864"/>
      <c r="DK123" s="865"/>
      <c r="DL123" s="866">
        <v>6717</v>
      </c>
      <c r="DM123" s="864"/>
      <c r="DN123" s="864"/>
      <c r="DO123" s="864"/>
      <c r="DP123" s="865"/>
      <c r="DQ123" s="866">
        <v>6747</v>
      </c>
      <c r="DR123" s="864"/>
      <c r="DS123" s="864"/>
      <c r="DT123" s="864"/>
      <c r="DU123" s="865"/>
      <c r="DV123" s="911">
        <v>0.1</v>
      </c>
      <c r="DW123" s="912"/>
      <c r="DX123" s="912"/>
      <c r="DY123" s="912"/>
      <c r="DZ123" s="913"/>
    </row>
    <row r="124" spans="1:130" s="248" customFormat="1" ht="26.25" customHeight="1" thickBot="1" x14ac:dyDescent="0.2">
      <c r="A124" s="904"/>
      <c r="B124" s="905"/>
      <c r="C124" s="908" t="s">
        <v>461</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174</v>
      </c>
      <c r="AB124" s="864"/>
      <c r="AC124" s="864"/>
      <c r="AD124" s="864"/>
      <c r="AE124" s="865"/>
      <c r="AF124" s="866" t="s">
        <v>174</v>
      </c>
      <c r="AG124" s="864"/>
      <c r="AH124" s="864"/>
      <c r="AI124" s="864"/>
      <c r="AJ124" s="865"/>
      <c r="AK124" s="866" t="s">
        <v>472</v>
      </c>
      <c r="AL124" s="864"/>
      <c r="AM124" s="864"/>
      <c r="AN124" s="864"/>
      <c r="AO124" s="865"/>
      <c r="AP124" s="911" t="s">
        <v>174</v>
      </c>
      <c r="AQ124" s="912"/>
      <c r="AR124" s="912"/>
      <c r="AS124" s="912"/>
      <c r="AT124" s="913"/>
      <c r="AU124" s="914" t="s">
        <v>478</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74.599999999999994</v>
      </c>
      <c r="BR124" s="918"/>
      <c r="BS124" s="918"/>
      <c r="BT124" s="918"/>
      <c r="BU124" s="918"/>
      <c r="BV124" s="918">
        <v>80.2</v>
      </c>
      <c r="BW124" s="918"/>
      <c r="BX124" s="918"/>
      <c r="BY124" s="918"/>
      <c r="BZ124" s="918"/>
      <c r="CA124" s="918">
        <v>57.9</v>
      </c>
      <c r="CB124" s="918"/>
      <c r="CC124" s="918"/>
      <c r="CD124" s="918"/>
      <c r="CE124" s="918"/>
      <c r="CF124" s="808"/>
      <c r="CG124" s="809"/>
      <c r="CH124" s="809"/>
      <c r="CI124" s="809"/>
      <c r="CJ124" s="949"/>
      <c r="CK124" s="957"/>
      <c r="CL124" s="957"/>
      <c r="CM124" s="957"/>
      <c r="CN124" s="957"/>
      <c r="CO124" s="958"/>
      <c r="CP124" s="922" t="s">
        <v>479</v>
      </c>
      <c r="CQ124" s="923"/>
      <c r="CR124" s="923"/>
      <c r="CS124" s="923"/>
      <c r="CT124" s="923"/>
      <c r="CU124" s="923"/>
      <c r="CV124" s="923"/>
      <c r="CW124" s="923"/>
      <c r="CX124" s="923"/>
      <c r="CY124" s="923"/>
      <c r="CZ124" s="923"/>
      <c r="DA124" s="923"/>
      <c r="DB124" s="923"/>
      <c r="DC124" s="923"/>
      <c r="DD124" s="923"/>
      <c r="DE124" s="923"/>
      <c r="DF124" s="924"/>
      <c r="DG124" s="846" t="s">
        <v>174</v>
      </c>
      <c r="DH124" s="847"/>
      <c r="DI124" s="847"/>
      <c r="DJ124" s="847"/>
      <c r="DK124" s="848"/>
      <c r="DL124" s="849" t="s">
        <v>464</v>
      </c>
      <c r="DM124" s="847"/>
      <c r="DN124" s="847"/>
      <c r="DO124" s="847"/>
      <c r="DP124" s="848"/>
      <c r="DQ124" s="849" t="s">
        <v>472</v>
      </c>
      <c r="DR124" s="847"/>
      <c r="DS124" s="847"/>
      <c r="DT124" s="847"/>
      <c r="DU124" s="848"/>
      <c r="DV124" s="935" t="s">
        <v>174</v>
      </c>
      <c r="DW124" s="936"/>
      <c r="DX124" s="936"/>
      <c r="DY124" s="936"/>
      <c r="DZ124" s="937"/>
    </row>
    <row r="125" spans="1:130" s="248" customFormat="1" ht="26.25" customHeight="1" x14ac:dyDescent="0.15">
      <c r="A125" s="904"/>
      <c r="B125" s="905"/>
      <c r="C125" s="908" t="s">
        <v>463</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174</v>
      </c>
      <c r="AB125" s="864"/>
      <c r="AC125" s="864"/>
      <c r="AD125" s="864"/>
      <c r="AE125" s="865"/>
      <c r="AF125" s="866" t="s">
        <v>174</v>
      </c>
      <c r="AG125" s="864"/>
      <c r="AH125" s="864"/>
      <c r="AI125" s="864"/>
      <c r="AJ125" s="865"/>
      <c r="AK125" s="866" t="s">
        <v>174</v>
      </c>
      <c r="AL125" s="864"/>
      <c r="AM125" s="864"/>
      <c r="AN125" s="864"/>
      <c r="AO125" s="865"/>
      <c r="AP125" s="911" t="s">
        <v>174</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480</v>
      </c>
      <c r="CL125" s="939"/>
      <c r="CM125" s="939"/>
      <c r="CN125" s="939"/>
      <c r="CO125" s="940"/>
      <c r="CP125" s="947" t="s">
        <v>481</v>
      </c>
      <c r="CQ125" s="892"/>
      <c r="CR125" s="892"/>
      <c r="CS125" s="892"/>
      <c r="CT125" s="892"/>
      <c r="CU125" s="892"/>
      <c r="CV125" s="892"/>
      <c r="CW125" s="892"/>
      <c r="CX125" s="892"/>
      <c r="CY125" s="892"/>
      <c r="CZ125" s="892"/>
      <c r="DA125" s="892"/>
      <c r="DB125" s="892"/>
      <c r="DC125" s="892"/>
      <c r="DD125" s="892"/>
      <c r="DE125" s="892"/>
      <c r="DF125" s="893"/>
      <c r="DG125" s="948" t="s">
        <v>174</v>
      </c>
      <c r="DH125" s="929"/>
      <c r="DI125" s="929"/>
      <c r="DJ125" s="929"/>
      <c r="DK125" s="929"/>
      <c r="DL125" s="929" t="s">
        <v>174</v>
      </c>
      <c r="DM125" s="929"/>
      <c r="DN125" s="929"/>
      <c r="DO125" s="929"/>
      <c r="DP125" s="929"/>
      <c r="DQ125" s="929" t="s">
        <v>174</v>
      </c>
      <c r="DR125" s="929"/>
      <c r="DS125" s="929"/>
      <c r="DT125" s="929"/>
      <c r="DU125" s="929"/>
      <c r="DV125" s="930" t="s">
        <v>174</v>
      </c>
      <c r="DW125" s="930"/>
      <c r="DX125" s="930"/>
      <c r="DY125" s="930"/>
      <c r="DZ125" s="931"/>
    </row>
    <row r="126" spans="1:130" s="248" customFormat="1" ht="26.25" customHeight="1" thickBot="1" x14ac:dyDescent="0.2">
      <c r="A126" s="904"/>
      <c r="B126" s="905"/>
      <c r="C126" s="908" t="s">
        <v>466</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734</v>
      </c>
      <c r="AB126" s="864"/>
      <c r="AC126" s="864"/>
      <c r="AD126" s="864"/>
      <c r="AE126" s="865"/>
      <c r="AF126" s="866">
        <v>2893</v>
      </c>
      <c r="AG126" s="864"/>
      <c r="AH126" s="864"/>
      <c r="AI126" s="864"/>
      <c r="AJ126" s="865"/>
      <c r="AK126" s="866">
        <v>3908</v>
      </c>
      <c r="AL126" s="864"/>
      <c r="AM126" s="864"/>
      <c r="AN126" s="864"/>
      <c r="AO126" s="865"/>
      <c r="AP126" s="911">
        <v>0.1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482</v>
      </c>
      <c r="CQ126" s="834"/>
      <c r="CR126" s="834"/>
      <c r="CS126" s="834"/>
      <c r="CT126" s="834"/>
      <c r="CU126" s="834"/>
      <c r="CV126" s="834"/>
      <c r="CW126" s="834"/>
      <c r="CX126" s="834"/>
      <c r="CY126" s="834"/>
      <c r="CZ126" s="834"/>
      <c r="DA126" s="834"/>
      <c r="DB126" s="834"/>
      <c r="DC126" s="834"/>
      <c r="DD126" s="834"/>
      <c r="DE126" s="834"/>
      <c r="DF126" s="835"/>
      <c r="DG126" s="900" t="s">
        <v>174</v>
      </c>
      <c r="DH126" s="901"/>
      <c r="DI126" s="901"/>
      <c r="DJ126" s="901"/>
      <c r="DK126" s="901"/>
      <c r="DL126" s="901" t="s">
        <v>174</v>
      </c>
      <c r="DM126" s="901"/>
      <c r="DN126" s="901"/>
      <c r="DO126" s="901"/>
      <c r="DP126" s="901"/>
      <c r="DQ126" s="901" t="s">
        <v>174</v>
      </c>
      <c r="DR126" s="901"/>
      <c r="DS126" s="901"/>
      <c r="DT126" s="901"/>
      <c r="DU126" s="901"/>
      <c r="DV126" s="878" t="s">
        <v>464</v>
      </c>
      <c r="DW126" s="878"/>
      <c r="DX126" s="878"/>
      <c r="DY126" s="878"/>
      <c r="DZ126" s="879"/>
    </row>
    <row r="127" spans="1:130" s="248" customFormat="1" ht="26.25" customHeight="1" x14ac:dyDescent="0.15">
      <c r="A127" s="906"/>
      <c r="B127" s="907"/>
      <c r="C127" s="925" t="s">
        <v>483</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73</v>
      </c>
      <c r="AB127" s="864"/>
      <c r="AC127" s="864"/>
      <c r="AD127" s="864"/>
      <c r="AE127" s="865"/>
      <c r="AF127" s="866">
        <v>64</v>
      </c>
      <c r="AG127" s="864"/>
      <c r="AH127" s="864"/>
      <c r="AI127" s="864"/>
      <c r="AJ127" s="865"/>
      <c r="AK127" s="866">
        <v>54</v>
      </c>
      <c r="AL127" s="864"/>
      <c r="AM127" s="864"/>
      <c r="AN127" s="864"/>
      <c r="AO127" s="865"/>
      <c r="AP127" s="911">
        <v>0</v>
      </c>
      <c r="AQ127" s="912"/>
      <c r="AR127" s="912"/>
      <c r="AS127" s="912"/>
      <c r="AT127" s="913"/>
      <c r="AU127" s="284"/>
      <c r="AV127" s="284"/>
      <c r="AW127" s="284"/>
      <c r="AX127" s="928" t="s">
        <v>484</v>
      </c>
      <c r="AY127" s="896"/>
      <c r="AZ127" s="896"/>
      <c r="BA127" s="896"/>
      <c r="BB127" s="896"/>
      <c r="BC127" s="896"/>
      <c r="BD127" s="896"/>
      <c r="BE127" s="897"/>
      <c r="BF127" s="895" t="s">
        <v>485</v>
      </c>
      <c r="BG127" s="896"/>
      <c r="BH127" s="896"/>
      <c r="BI127" s="896"/>
      <c r="BJ127" s="896"/>
      <c r="BK127" s="896"/>
      <c r="BL127" s="897"/>
      <c r="BM127" s="895" t="s">
        <v>486</v>
      </c>
      <c r="BN127" s="896"/>
      <c r="BO127" s="896"/>
      <c r="BP127" s="896"/>
      <c r="BQ127" s="896"/>
      <c r="BR127" s="896"/>
      <c r="BS127" s="897"/>
      <c r="BT127" s="895" t="s">
        <v>487</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488</v>
      </c>
      <c r="CQ127" s="834"/>
      <c r="CR127" s="834"/>
      <c r="CS127" s="834"/>
      <c r="CT127" s="834"/>
      <c r="CU127" s="834"/>
      <c r="CV127" s="834"/>
      <c r="CW127" s="834"/>
      <c r="CX127" s="834"/>
      <c r="CY127" s="834"/>
      <c r="CZ127" s="834"/>
      <c r="DA127" s="834"/>
      <c r="DB127" s="834"/>
      <c r="DC127" s="834"/>
      <c r="DD127" s="834"/>
      <c r="DE127" s="834"/>
      <c r="DF127" s="835"/>
      <c r="DG127" s="900" t="s">
        <v>174</v>
      </c>
      <c r="DH127" s="901"/>
      <c r="DI127" s="901"/>
      <c r="DJ127" s="901"/>
      <c r="DK127" s="901"/>
      <c r="DL127" s="901" t="s">
        <v>174</v>
      </c>
      <c r="DM127" s="901"/>
      <c r="DN127" s="901"/>
      <c r="DO127" s="901"/>
      <c r="DP127" s="901"/>
      <c r="DQ127" s="901" t="s">
        <v>472</v>
      </c>
      <c r="DR127" s="901"/>
      <c r="DS127" s="901"/>
      <c r="DT127" s="901"/>
      <c r="DU127" s="901"/>
      <c r="DV127" s="878" t="s">
        <v>174</v>
      </c>
      <c r="DW127" s="878"/>
      <c r="DX127" s="878"/>
      <c r="DY127" s="878"/>
      <c r="DZ127" s="879"/>
    </row>
    <row r="128" spans="1:130" s="248" customFormat="1" ht="26.25" customHeight="1" thickBot="1" x14ac:dyDescent="0.2">
      <c r="A128" s="880" t="s">
        <v>489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490</v>
      </c>
      <c r="X128" s="882"/>
      <c r="Y128" s="882"/>
      <c r="Z128" s="883"/>
      <c r="AA128" s="884">
        <v>74902</v>
      </c>
      <c r="AB128" s="885"/>
      <c r="AC128" s="885"/>
      <c r="AD128" s="885"/>
      <c r="AE128" s="886"/>
      <c r="AF128" s="887">
        <v>57568</v>
      </c>
      <c r="AG128" s="885"/>
      <c r="AH128" s="885"/>
      <c r="AI128" s="885"/>
      <c r="AJ128" s="886"/>
      <c r="AK128" s="887">
        <v>53794</v>
      </c>
      <c r="AL128" s="885"/>
      <c r="AM128" s="885"/>
      <c r="AN128" s="885"/>
      <c r="AO128" s="886"/>
      <c r="AP128" s="888"/>
      <c r="AQ128" s="889"/>
      <c r="AR128" s="889"/>
      <c r="AS128" s="889"/>
      <c r="AT128" s="890"/>
      <c r="AU128" s="284"/>
      <c r="AV128" s="284"/>
      <c r="AW128" s="284"/>
      <c r="AX128" s="891" t="s">
        <v>491</v>
      </c>
      <c r="AY128" s="892"/>
      <c r="AZ128" s="892"/>
      <c r="BA128" s="892"/>
      <c r="BB128" s="892"/>
      <c r="BC128" s="892"/>
      <c r="BD128" s="892"/>
      <c r="BE128" s="893"/>
      <c r="BF128" s="870" t="s">
        <v>472</v>
      </c>
      <c r="BG128" s="871"/>
      <c r="BH128" s="871"/>
      <c r="BI128" s="871"/>
      <c r="BJ128" s="871"/>
      <c r="BK128" s="871"/>
      <c r="BL128" s="894"/>
      <c r="BM128" s="870">
        <v>13.98</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492</v>
      </c>
      <c r="CQ128" s="812"/>
      <c r="CR128" s="812"/>
      <c r="CS128" s="812"/>
      <c r="CT128" s="812"/>
      <c r="CU128" s="812"/>
      <c r="CV128" s="812"/>
      <c r="CW128" s="812"/>
      <c r="CX128" s="812"/>
      <c r="CY128" s="812"/>
      <c r="CZ128" s="812"/>
      <c r="DA128" s="812"/>
      <c r="DB128" s="812"/>
      <c r="DC128" s="812"/>
      <c r="DD128" s="812"/>
      <c r="DE128" s="812"/>
      <c r="DF128" s="813"/>
      <c r="DG128" s="874" t="s">
        <v>174</v>
      </c>
      <c r="DH128" s="875"/>
      <c r="DI128" s="875"/>
      <c r="DJ128" s="875"/>
      <c r="DK128" s="875"/>
      <c r="DL128" s="875" t="s">
        <v>174</v>
      </c>
      <c r="DM128" s="875"/>
      <c r="DN128" s="875"/>
      <c r="DO128" s="875"/>
      <c r="DP128" s="875"/>
      <c r="DQ128" s="875" t="s">
        <v>174</v>
      </c>
      <c r="DR128" s="875"/>
      <c r="DS128" s="875"/>
      <c r="DT128" s="875"/>
      <c r="DU128" s="875"/>
      <c r="DV128" s="876" t="s">
        <v>174</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493</v>
      </c>
      <c r="X129" s="861"/>
      <c r="Y129" s="861"/>
      <c r="Z129" s="862"/>
      <c r="AA129" s="863">
        <v>6961417</v>
      </c>
      <c r="AB129" s="864"/>
      <c r="AC129" s="864"/>
      <c r="AD129" s="864"/>
      <c r="AE129" s="865"/>
      <c r="AF129" s="866">
        <v>6920148</v>
      </c>
      <c r="AG129" s="864"/>
      <c r="AH129" s="864"/>
      <c r="AI129" s="864"/>
      <c r="AJ129" s="865"/>
      <c r="AK129" s="866">
        <v>7217820</v>
      </c>
      <c r="AL129" s="864"/>
      <c r="AM129" s="864"/>
      <c r="AN129" s="864"/>
      <c r="AO129" s="865"/>
      <c r="AP129" s="867"/>
      <c r="AQ129" s="868"/>
      <c r="AR129" s="868"/>
      <c r="AS129" s="868"/>
      <c r="AT129" s="869"/>
      <c r="AU129" s="286"/>
      <c r="AV129" s="286"/>
      <c r="AW129" s="286"/>
      <c r="AX129" s="833" t="s">
        <v>494</v>
      </c>
      <c r="AY129" s="834"/>
      <c r="AZ129" s="834"/>
      <c r="BA129" s="834"/>
      <c r="BB129" s="834"/>
      <c r="BC129" s="834"/>
      <c r="BD129" s="834"/>
      <c r="BE129" s="835"/>
      <c r="BF129" s="853" t="s">
        <v>174</v>
      </c>
      <c r="BG129" s="854"/>
      <c r="BH129" s="854"/>
      <c r="BI129" s="854"/>
      <c r="BJ129" s="854"/>
      <c r="BK129" s="854"/>
      <c r="BL129" s="855"/>
      <c r="BM129" s="853">
        <v>18.98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495</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496</v>
      </c>
      <c r="X130" s="861"/>
      <c r="Y130" s="861"/>
      <c r="Z130" s="862"/>
      <c r="AA130" s="863">
        <v>1684558</v>
      </c>
      <c r="AB130" s="864"/>
      <c r="AC130" s="864"/>
      <c r="AD130" s="864"/>
      <c r="AE130" s="865"/>
      <c r="AF130" s="866">
        <v>1688413</v>
      </c>
      <c r="AG130" s="864"/>
      <c r="AH130" s="864"/>
      <c r="AI130" s="864"/>
      <c r="AJ130" s="865"/>
      <c r="AK130" s="866">
        <v>1752925</v>
      </c>
      <c r="AL130" s="864"/>
      <c r="AM130" s="864"/>
      <c r="AN130" s="864"/>
      <c r="AO130" s="865"/>
      <c r="AP130" s="867"/>
      <c r="AQ130" s="868"/>
      <c r="AR130" s="868"/>
      <c r="AS130" s="868"/>
      <c r="AT130" s="869"/>
      <c r="AU130" s="286"/>
      <c r="AV130" s="286"/>
      <c r="AW130" s="286"/>
      <c r="AX130" s="833" t="s">
        <v>497</v>
      </c>
      <c r="AY130" s="834"/>
      <c r="AZ130" s="834"/>
      <c r="BA130" s="834"/>
      <c r="BB130" s="834"/>
      <c r="BC130" s="834"/>
      <c r="BD130" s="834"/>
      <c r="BE130" s="835"/>
      <c r="BF130" s="836">
        <v>11.4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498</v>
      </c>
      <c r="X131" s="844"/>
      <c r="Y131" s="844"/>
      <c r="Z131" s="845"/>
      <c r="AA131" s="846">
        <v>5276859</v>
      </c>
      <c r="AB131" s="847"/>
      <c r="AC131" s="847"/>
      <c r="AD131" s="847"/>
      <c r="AE131" s="848"/>
      <c r="AF131" s="849">
        <v>5231735</v>
      </c>
      <c r="AG131" s="847"/>
      <c r="AH131" s="847"/>
      <c r="AI131" s="847"/>
      <c r="AJ131" s="848"/>
      <c r="AK131" s="849">
        <v>5464895</v>
      </c>
      <c r="AL131" s="847"/>
      <c r="AM131" s="847"/>
      <c r="AN131" s="847"/>
      <c r="AO131" s="848"/>
      <c r="AP131" s="850"/>
      <c r="AQ131" s="851"/>
      <c r="AR131" s="851"/>
      <c r="AS131" s="851"/>
      <c r="AT131" s="852"/>
      <c r="AU131" s="286"/>
      <c r="AV131" s="286"/>
      <c r="AW131" s="286"/>
      <c r="AX131" s="811" t="s">
        <v>499</v>
      </c>
      <c r="AY131" s="812"/>
      <c r="AZ131" s="812"/>
      <c r="BA131" s="812"/>
      <c r="BB131" s="812"/>
      <c r="BC131" s="812"/>
      <c r="BD131" s="812"/>
      <c r="BE131" s="813"/>
      <c r="BF131" s="814">
        <v>57.9</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500</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501</v>
      </c>
      <c r="W132" s="824"/>
      <c r="X132" s="824"/>
      <c r="Y132" s="824"/>
      <c r="Z132" s="825"/>
      <c r="AA132" s="826">
        <v>11.315178209999999</v>
      </c>
      <c r="AB132" s="827"/>
      <c r="AC132" s="827"/>
      <c r="AD132" s="827"/>
      <c r="AE132" s="828"/>
      <c r="AF132" s="829">
        <v>11.46099716</v>
      </c>
      <c r="AG132" s="827"/>
      <c r="AH132" s="827"/>
      <c r="AI132" s="827"/>
      <c r="AJ132" s="828"/>
      <c r="AK132" s="829">
        <v>11.55348822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502</v>
      </c>
      <c r="W133" s="803"/>
      <c r="X133" s="803"/>
      <c r="Y133" s="803"/>
      <c r="Z133" s="804"/>
      <c r="AA133" s="805">
        <v>10</v>
      </c>
      <c r="AB133" s="806"/>
      <c r="AC133" s="806"/>
      <c r="AD133" s="806"/>
      <c r="AE133" s="807"/>
      <c r="AF133" s="805">
        <v>11.3</v>
      </c>
      <c r="AG133" s="806"/>
      <c r="AH133" s="806"/>
      <c r="AI133" s="806"/>
      <c r="AJ133" s="807"/>
      <c r="AK133" s="805">
        <v>11.4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6NH5HpuJpoL2k2ex/ooB850qrHKYkvuz3LvlZb+MXosiRVejQqQ73yD0JJikVmQ4Z+0fZm7cNK4wlylLbcKqzg==" saltValue="ruCGd/XCwO287jaVCYGsl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E50" zoomScale="85" zoomScaleNormal="85" zoomScaleSheetLayoutView="85" workbookViewId="0">
      <selection activeCell="CZ51" sqref="CZ51"/>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kEuJ/Ug2/7O5P9BpASPVbUupJxUjnOZdKRk43aBYQx4Tl4qLy/EfOd6IqaI/B3esbrYXy+GGsqmXaSr408ZqA==" saltValue="JYQzwvqUq1UV9M+zWqxr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70" zoomScale="70" zoomScaleNormal="70" zoomScaleSheetLayoutView="55" workbookViewId="0">
      <selection activeCell="BU3" sqref="BU3"/>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g7B4Lg8lxY7OXjfWUFxf+TVgsDOiuIIYzQkqcyMr94zxBu+hs+WwYov9qGQhv56mdO7qiHIhCVal5ySk+nfYQ==" saltValue="fPonglD/A/17hK4GHuT6R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Q1"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511</v>
      </c>
      <c r="AL9" s="1228"/>
      <c r="AM9" s="1228"/>
      <c r="AN9" s="1229"/>
      <c r="AO9" s="314">
        <v>1921708</v>
      </c>
      <c r="AP9" s="314">
        <v>150852</v>
      </c>
      <c r="AQ9" s="315">
        <v>99000</v>
      </c>
      <c r="AR9" s="316">
        <v>52.4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512</v>
      </c>
      <c r="AL10" s="1228"/>
      <c r="AM10" s="1228"/>
      <c r="AN10" s="1229"/>
      <c r="AO10" s="317">
        <v>152726</v>
      </c>
      <c r="AP10" s="317">
        <v>11989</v>
      </c>
      <c r="AQ10" s="318">
        <v>14922</v>
      </c>
      <c r="AR10" s="319">
        <v>-19.7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513</v>
      </c>
      <c r="AL11" s="1228"/>
      <c r="AM11" s="1228"/>
      <c r="AN11" s="1229"/>
      <c r="AO11" s="317" t="s">
        <v>514</v>
      </c>
      <c r="AP11" s="317" t="s">
        <v>514</v>
      </c>
      <c r="AQ11" s="318">
        <v>769</v>
      </c>
      <c r="AR11" s="319" t="s">
        <v>514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515</v>
      </c>
      <c r="AL12" s="1228"/>
      <c r="AM12" s="1228"/>
      <c r="AN12" s="1229"/>
      <c r="AO12" s="317" t="s">
        <v>514</v>
      </c>
      <c r="AP12" s="317" t="s">
        <v>514</v>
      </c>
      <c r="AQ12" s="318" t="s">
        <v>514</v>
      </c>
      <c r="AR12" s="319" t="s">
        <v>514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516</v>
      </c>
      <c r="AL13" s="1228"/>
      <c r="AM13" s="1228"/>
      <c r="AN13" s="1229"/>
      <c r="AO13" s="317">
        <v>47459</v>
      </c>
      <c r="AP13" s="317">
        <v>3725</v>
      </c>
      <c r="AQ13" s="318">
        <v>4122</v>
      </c>
      <c r="AR13" s="319">
        <v>-9.6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517</v>
      </c>
      <c r="AL14" s="1228"/>
      <c r="AM14" s="1228"/>
      <c r="AN14" s="1229"/>
      <c r="AO14" s="317">
        <v>46536</v>
      </c>
      <c r="AP14" s="317">
        <v>3653</v>
      </c>
      <c r="AQ14" s="318">
        <v>2449</v>
      </c>
      <c r="AR14" s="319">
        <v>49.2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518</v>
      </c>
      <c r="AL15" s="1231"/>
      <c r="AM15" s="1231"/>
      <c r="AN15" s="1232"/>
      <c r="AO15" s="317">
        <v>-115731</v>
      </c>
      <c r="AP15" s="317">
        <v>-9085</v>
      </c>
      <c r="AQ15" s="318">
        <v>-7484</v>
      </c>
      <c r="AR15" s="319">
        <v>21.4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2052698</v>
      </c>
      <c r="AP16" s="317">
        <v>161135</v>
      </c>
      <c r="AQ16" s="318">
        <v>113777</v>
      </c>
      <c r="AR16" s="319">
        <v>41.6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523</v>
      </c>
      <c r="AL21" s="1234"/>
      <c r="AM21" s="1234"/>
      <c r="AN21" s="1235"/>
      <c r="AO21" s="330">
        <v>14.44</v>
      </c>
      <c r="AP21" s="331">
        <v>10.16</v>
      </c>
      <c r="AQ21" s="332">
        <v>4.28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524</v>
      </c>
      <c r="AL22" s="1234"/>
      <c r="AM22" s="1234"/>
      <c r="AN22" s="1235"/>
      <c r="AO22" s="335">
        <v>95.1</v>
      </c>
      <c r="AP22" s="336">
        <v>96.4</v>
      </c>
      <c r="AQ22" s="337">
        <v>-1.3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528</v>
      </c>
      <c r="AL32" s="1217"/>
      <c r="AM32" s="1217"/>
      <c r="AN32" s="1218"/>
      <c r="AO32" s="345">
        <v>1757197</v>
      </c>
      <c r="AP32" s="345">
        <v>137938</v>
      </c>
      <c r="AQ32" s="346">
        <v>56454</v>
      </c>
      <c r="AR32" s="347">
        <v>144.30000000000001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529</v>
      </c>
      <c r="AL33" s="1217"/>
      <c r="AM33" s="1217"/>
      <c r="AN33" s="1218"/>
      <c r="AO33" s="345" t="s">
        <v>514</v>
      </c>
      <c r="AP33" s="345" t="s">
        <v>514</v>
      </c>
      <c r="AQ33" s="346" t="s">
        <v>514</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530</v>
      </c>
      <c r="AL34" s="1217"/>
      <c r="AM34" s="1217"/>
      <c r="AN34" s="1218"/>
      <c r="AO34" s="345" t="s">
        <v>514</v>
      </c>
      <c r="AP34" s="345" t="s">
        <v>514</v>
      </c>
      <c r="AQ34" s="346" t="s">
        <v>514</v>
      </c>
      <c r="AR34" s="347" t="s">
        <v>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531</v>
      </c>
      <c r="AL35" s="1217"/>
      <c r="AM35" s="1217"/>
      <c r="AN35" s="1218"/>
      <c r="AO35" s="345">
        <v>577944</v>
      </c>
      <c r="AP35" s="345">
        <v>45368</v>
      </c>
      <c r="AQ35" s="346">
        <v>20776</v>
      </c>
      <c r="AR35" s="347">
        <v>118.4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532</v>
      </c>
      <c r="AL36" s="1217"/>
      <c r="AM36" s="1217"/>
      <c r="AN36" s="1218"/>
      <c r="AO36" s="345">
        <v>99002</v>
      </c>
      <c r="AP36" s="345">
        <v>7772</v>
      </c>
      <c r="AQ36" s="346">
        <v>4629</v>
      </c>
      <c r="AR36" s="347">
        <v>67.900000000000006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533</v>
      </c>
      <c r="AL37" s="1217"/>
      <c r="AM37" s="1217"/>
      <c r="AN37" s="1218"/>
      <c r="AO37" s="345">
        <v>3962</v>
      </c>
      <c r="AP37" s="345">
        <v>311</v>
      </c>
      <c r="AQ37" s="346">
        <v>590</v>
      </c>
      <c r="AR37" s="347">
        <v>-47.3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534</v>
      </c>
      <c r="AL38" s="1214"/>
      <c r="AM38" s="1214"/>
      <c r="AN38" s="1215"/>
      <c r="AO38" s="348" t="s">
        <v>514</v>
      </c>
      <c r="AP38" s="348" t="s">
        <v>514</v>
      </c>
      <c r="AQ38" s="349">
        <v>4</v>
      </c>
      <c r="AR38" s="337" t="s">
        <v>514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535</v>
      </c>
      <c r="AL39" s="1214"/>
      <c r="AM39" s="1214"/>
      <c r="AN39" s="1215"/>
      <c r="AO39" s="345">
        <v>-53794</v>
      </c>
      <c r="AP39" s="345">
        <v>-4223</v>
      </c>
      <c r="AQ39" s="346">
        <v>-1455</v>
      </c>
      <c r="AR39" s="347">
        <v>190.2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536</v>
      </c>
      <c r="AL40" s="1217"/>
      <c r="AM40" s="1217"/>
      <c r="AN40" s="1218"/>
      <c r="AO40" s="345">
        <v>-1752925</v>
      </c>
      <c r="AP40" s="345">
        <v>-137603</v>
      </c>
      <c r="AQ40" s="346">
        <v>-55724</v>
      </c>
      <c r="AR40" s="347">
        <v>146.9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300</v>
      </c>
      <c r="AL41" s="1220"/>
      <c r="AM41" s="1220"/>
      <c r="AN41" s="1221"/>
      <c r="AO41" s="345">
        <v>631386</v>
      </c>
      <c r="AP41" s="345">
        <v>49563</v>
      </c>
      <c r="AQ41" s="346">
        <v>25274</v>
      </c>
      <c r="AR41" s="347">
        <v>96.1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506</v>
      </c>
      <c r="AN49" s="1224" t="s">
        <v>540</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2569097</v>
      </c>
      <c r="AN51" s="367">
        <v>191167</v>
      </c>
      <c r="AO51" s="368">
        <v>6</v>
      </c>
      <c r="AP51" s="369">
        <v>78903</v>
      </c>
      <c r="AQ51" s="370">
        <v>-25.6</v>
      </c>
      <c r="AR51" s="371">
        <v>31.6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2322185</v>
      </c>
      <c r="AN52" s="375">
        <v>172794</v>
      </c>
      <c r="AO52" s="376">
        <v>3.8</v>
      </c>
      <c r="AP52" s="377">
        <v>49201</v>
      </c>
      <c r="AQ52" s="378">
        <v>11.1</v>
      </c>
      <c r="AR52" s="379">
        <v>-7.3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2609361</v>
      </c>
      <c r="AN53" s="367">
        <v>197514</v>
      </c>
      <c r="AO53" s="368">
        <v>3.3</v>
      </c>
      <c r="AP53" s="369">
        <v>82993</v>
      </c>
      <c r="AQ53" s="370">
        <v>5.2</v>
      </c>
      <c r="AR53" s="371">
        <v>-1.9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2132442</v>
      </c>
      <c r="AN54" s="375">
        <v>161414</v>
      </c>
      <c r="AO54" s="376">
        <v>-6.6</v>
      </c>
      <c r="AP54" s="377">
        <v>46787</v>
      </c>
      <c r="AQ54" s="378">
        <v>-4.9000000000000004</v>
      </c>
      <c r="AR54" s="379">
        <v>-1.7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1706460</v>
      </c>
      <c r="AN55" s="367">
        <v>131024</v>
      </c>
      <c r="AO55" s="368">
        <v>-33.700000000000003</v>
      </c>
      <c r="AP55" s="369">
        <v>108252</v>
      </c>
      <c r="AQ55" s="370">
        <v>30.4</v>
      </c>
      <c r="AR55" s="371">
        <v>-64.099999999999994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1381242</v>
      </c>
      <c r="AN56" s="375">
        <v>106054</v>
      </c>
      <c r="AO56" s="376">
        <v>-34.299999999999997</v>
      </c>
      <c r="AP56" s="377">
        <v>50321</v>
      </c>
      <c r="AQ56" s="378">
        <v>7.6</v>
      </c>
      <c r="AR56" s="379">
        <v>-41.9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1983442</v>
      </c>
      <c r="AN57" s="367">
        <v>154245</v>
      </c>
      <c r="AO57" s="368">
        <v>17.7</v>
      </c>
      <c r="AP57" s="369">
        <v>93492</v>
      </c>
      <c r="AQ57" s="370">
        <v>-13.6</v>
      </c>
      <c r="AR57" s="371">
        <v>31.3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1587995</v>
      </c>
      <c r="AN58" s="375">
        <v>123493</v>
      </c>
      <c r="AO58" s="376">
        <v>16.399999999999999</v>
      </c>
      <c r="AP58" s="377">
        <v>53316</v>
      </c>
      <c r="AQ58" s="378">
        <v>6</v>
      </c>
      <c r="AR58" s="379">
        <v>10.4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1759849</v>
      </c>
      <c r="AN59" s="367">
        <v>138147</v>
      </c>
      <c r="AO59" s="368">
        <v>-10.4</v>
      </c>
      <c r="AP59" s="369">
        <v>94796</v>
      </c>
      <c r="AQ59" s="370">
        <v>1.4</v>
      </c>
      <c r="AR59" s="371">
        <v>-11.8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1224014</v>
      </c>
      <c r="AN60" s="375">
        <v>96084</v>
      </c>
      <c r="AO60" s="376">
        <v>-22.2</v>
      </c>
      <c r="AP60" s="377">
        <v>55781</v>
      </c>
      <c r="AQ60" s="378">
        <v>4.5999999999999996</v>
      </c>
      <c r="AR60" s="379">
        <v>-26.8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2125642</v>
      </c>
      <c r="AN61" s="382">
        <v>162419</v>
      </c>
      <c r="AO61" s="383">
        <v>-3.4</v>
      </c>
      <c r="AP61" s="384">
        <v>91687</v>
      </c>
      <c r="AQ61" s="385">
        <v>-0.4</v>
      </c>
      <c r="AR61" s="371">
        <v>-3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1729576</v>
      </c>
      <c r="AN62" s="375">
        <v>131968</v>
      </c>
      <c r="AO62" s="376">
        <v>-8.6</v>
      </c>
      <c r="AP62" s="377">
        <v>51081</v>
      </c>
      <c r="AQ62" s="378">
        <v>4.9000000000000004</v>
      </c>
      <c r="AR62" s="379">
        <v>-13.5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f23Uf1HQL6M28B3hJIXrhw/9zs/l9kH5roWX6Mmh7BY5L7hkjUVM1cWPdC2GX2wJWhzn1smRbdSgkXG0tFw01w==" saltValue="MuXU+gjjG+P6gOj3f4R4q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1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0" spans="125:125" ht="13.5" hidden="1" customHeight="1" x14ac:dyDescent="0.15"/>
    <row r="121" spans="125:125" ht="13.5" hidden="1" customHeight="1" x14ac:dyDescent="0.15">
      <c r="DU121" s="292"/>
    </row>
  </sheetData>
  <sheetProtection algorithmName="SHA-512" hashValue="MliRmK4q2bcFDnKweDhYj9aqQASclQCStP+7CvdTkNH6DwFwC2N3m10DBv1nGPTQMgVvVFXRokO+eG9b1Ch3KQ==" saltValue="FXuUYc/dW/xFQQb1t1tHY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3"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Rbj+IzG385FFjWldIgARUt82Fm3eEjFLGFoQOO7Rx0K1qfCMxiaGks/Bcaae9fpe58hcORtK2SO90LP32J602w==" saltValue="bXyLnt8QhNWTefrY/x8OA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1"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8" t="s">
        <v>3</v>
      </c>
      <c r="D47" s="1238"/>
      <c r="E47" s="1239"/>
      <c r="F47" s="11">
        <v>99.82</v>
      </c>
      <c r="G47" s="12">
        <v>74.400000000000006</v>
      </c>
      <c r="H47" s="12">
        <v>73.44</v>
      </c>
      <c r="I47" s="12">
        <v>74.38</v>
      </c>
      <c r="J47" s="13">
        <v>54.91</v>
      </c>
    </row>
    <row r="48" spans="2:10" ht="57.75" customHeight="1" x14ac:dyDescent="0.15">
      <c r="B48" s="14"/>
      <c r="C48" s="1240" t="s">
        <v>4</v>
      </c>
      <c r="D48" s="1240"/>
      <c r="E48" s="1241"/>
      <c r="F48" s="15">
        <v>9.74</v>
      </c>
      <c r="G48" s="16">
        <v>10.45</v>
      </c>
      <c r="H48" s="16">
        <v>8.1199999999999992</v>
      </c>
      <c r="I48" s="16">
        <v>5.66</v>
      </c>
      <c r="J48" s="17">
        <v>11.24</v>
      </c>
    </row>
    <row r="49" spans="2:10" ht="57.75" customHeight="1" thickBot="1" x14ac:dyDescent="0.2">
      <c r="B49" s="18"/>
      <c r="C49" s="1242" t="s">
        <v>5</v>
      </c>
      <c r="D49" s="1242"/>
      <c r="E49" s="1243"/>
      <c r="F49" s="19" t="s">
        <v>561</v>
      </c>
      <c r="G49" s="20" t="s">
        <v>562</v>
      </c>
      <c r="H49" s="20" t="s">
        <v>563</v>
      </c>
      <c r="I49" s="20" t="s">
        <v>564</v>
      </c>
      <c r="J49" s="21" t="s">
        <v>565</v>
      </c>
    </row>
    <row r="50" spans="2:10" ht="13.5" customHeight="1" x14ac:dyDescent="0.15"/>
  </sheetData>
  <sheetProtection algorithmName="SHA-512" hashValue="v1J3z7QngNRU8Xj/x2ie/aB8dKxUQdBVVtjS4pVRx/AlFLXc6tWtLfXmFAKmnkAuK8ZBDcWRbf5Px6YymouUGQ==" saltValue="MXiCkL+EJptG/E8d86nw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2022-09-20T04:56:45Z</cp:lastPrinted>
  <dcterms:created xsi:type="dcterms:W3CDTF">2022-02-02T06:28:26Z</dcterms:created>
  <dcterms:modified xsi:type="dcterms:W3CDTF">2022-09-30T04:21:52Z</dcterms:modified>
  <cp:category/>
</cp:coreProperties>
</file>