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A001総務課\02 財政係\04 決算\05 決算公表\1年度財政状況資料集\回答（２回目）\"/>
    </mc:Choice>
  </mc:AlternateContent>
  <xr:revisionPtr revIDLastSave="0" documentId="13_ncr:1_{EB505678-97A0-482E-86E3-AA044D327A9C}" xr6:coauthVersionLast="44" xr6:coauthVersionMax="44" xr10:uidLastSave="{00000000-0000-0000-0000-000000000000}"/>
  <bookViews>
    <workbookView xWindow="810" yWindow="-120" windowWidth="19800" windowHeight="117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W36" i="10"/>
  <c r="BW37" i="10" s="1"/>
  <c r="BW38" i="10" s="1"/>
  <c r="BW39" i="10" s="1"/>
  <c r="BW40" i="10" s="1"/>
  <c r="BW41" i="10" s="1"/>
  <c r="BW42" i="10" s="1"/>
  <c r="BW43" i="10" s="1"/>
  <c r="BE36" i="10"/>
  <c r="BW35" i="10"/>
  <c r="BE35" i="10"/>
  <c r="BW34" i="10"/>
  <c r="BE34" i="10"/>
  <c r="C34" i="10"/>
  <c r="CO34" i="10" l="1"/>
  <c r="CO35" i="10" s="1"/>
  <c r="CO36" i="10" s="1"/>
  <c r="CO37" i="10" s="1"/>
  <c r="CO38" i="10" s="1"/>
  <c r="CO39" i="10" s="1"/>
  <c r="CO40"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alcChain>
</file>

<file path=xl/sharedStrings.xml><?xml version="1.0" encoding="utf-8"?>
<sst xmlns="http://schemas.openxmlformats.org/spreadsheetml/2006/main" count="1146" uniqueCount="624">
  <si>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</si>
  <si>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</si>
  <si>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</si>
  <si>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</si>
  <si>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</si>
  <si>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</si>
  <si>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</si>
  <si>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</si>
  <si>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</si>
  <si>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</si>
  <si>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</si>
  <si>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</si>
  <si>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</si>
  <si>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</si>
  <si>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</si>
  <si>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</si>
  <si>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</si>
  <si>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</si>
  <si>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</si>
  <si>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</si>
  <si>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</si>
  <si>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</si>
  <si>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</si>
  <si>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</si>
  <si>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</si>
  <si>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</si>
  <si>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</si>
  <si>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</si>
  <si>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</si>
  <si>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</si>
  <si>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</si>
  <si>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</si>
  <si>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</si>
  <si>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</si>
  <si>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</si>
  <si>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</si>
  <si>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</si>
  <si>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</si>
  <si>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</si>
  <si>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</si>
  <si>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</si>
  <si>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</si>
  <si>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</si>
  <si>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</si>
  <si>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</si>
  <si>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</si>
  <si>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</si>
  <si>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</si>
  <si>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</si>
  <si>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</si>
  <si>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</si>
  <si>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</si>
  <si>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</si>
  <si>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</si>
  <si>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</si>
  <si>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</si>
  <si>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</si>
  <si>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</si>
  <si>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</si>
  <si>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</si>
  <si>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</si>
  <si>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</si>
  <si>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</si>
  <si>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</si>
  <si>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</si>
  <si>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</si>
  <si>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</si>
  <si>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</si>
  <si>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</si>
  <si>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</si>
  <si>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</si>
  <si>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</si>
  <si>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</si>
  <si>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</si>
  <si>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</si>
  <si>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</si>
  <si>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</si>
  <si>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</si>
  <si>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</si>
  <si>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</si>
  <si>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</si>
  <si>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</si>
  <si>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</si>
  <si>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</si>
  <si>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</si>
  <si>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</si>
  <si>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</si>
  <si>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</si>
  <si>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</si>
  <si>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</si>
  <si>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</si>
  <si>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</si>
  <si>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</si>
  <si>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</si>
  <si>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</si>
  <si>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</si>
  <si>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</si>
  <si>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</si>
  <si>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</si>
  <si>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</si>
  <si>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</si>
  <si>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</si>
  <si>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</si>
  <si>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</si>
  <si>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</si>
  <si>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</si>
  <si>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</si>
  <si>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</si>
  <si>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</si>
  <si>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</si>
  <si>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</si>
  <si>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</si>
  <si>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</si>
  <si>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</si>
  <si>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</si>
  <si>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</si>
  <si>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</si>
  <si>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</si>
  <si>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</si>
  <si>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</si>
  <si>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</si>
  <si>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</si>
  <si>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</si>
  <si>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</si>
  <si>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</si>
  <si>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</si>
  <si>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</si>
  <si>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</si>
  <si>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</si>
  <si>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</si>
  <si>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</si>
  <si>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</si>
  <si>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</si>
  <si>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</si>
  <si>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</si>
  <si>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</si>
  <si>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</si>
  <si>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</si>
  <si>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</si>
  <si>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</si>
  <si>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</si>
  <si>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</si>
  <si>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</si>
  <si>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</si>
  <si>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</si>
  <si>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</si>
  <si>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</si>
  <si>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</si>
  <si>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</si>
  <si>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</si>
  <si>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</si>
  <si>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</si>
  <si>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</si>
  <si>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</si>
  <si>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</si>
  <si>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</si>
  <si>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</si>
  <si>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</si>
  <si>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</si>
  <si>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</si>
  <si>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</si>
  <si>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</si>
  <si>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</si>
  <si>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</si>
  <si>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</si>
  <si>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</si>
  <si>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</si>
  <si>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</si>
  <si>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</si>
  <si>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</si>
  <si>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</si>
  <si>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</si>
  <si>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</si>
  <si>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</si>
  <si>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</si>
  <si>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</si>
  <si>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</si>
  <si>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</si>
  <si>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</si>
  <si>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</si>
  <si>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</si>
  <si>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</si>
  <si>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</si>
  <si>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</si>
  <si>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</si>
  <si>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</si>
  <si>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</si>
  <si>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</si>
  <si>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</si>
  <si>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</si>
  <si>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</si>
  <si>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</si>
  <si>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</si>
  <si>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</si>
  <si>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</si>
  <si>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</si>
  <si>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</si>
  <si>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</si>
  <si>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</si>
  <si>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</si>
  <si>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</si>
  <si>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</si>
  <si>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</si>
  <si>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</si>
  <si>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</si>
  <si>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</si>
  <si>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</si>
  <si>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</si>
  <si>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</si>
  <si>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</si>
  <si>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</si>
  <si>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</si>
  <si>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</si>
  <si>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</si>
  <si>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</si>
  <si>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</si>
  <si>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</si>
  <si>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</si>
  <si>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</si>
  <si>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</si>
  <si>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</si>
  <si>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</si>
  <si>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</si>
  <si>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</si>
  <si>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</si>
  <si>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</si>
  <si>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</si>
  <si>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</si>
  <si>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</si>
  <si>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</si>
  <si>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</si>
  <si>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</si>
  <si>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</si>
  <si>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</si>
  <si>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</si>
  <si>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</si>
  <si>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</si>
  <si>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</si>
  <si>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</si>
  <si>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</si>
  <si>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</si>
  <si>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</si>
  <si>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</si>
  <si>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</si>
  <si>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</si>
  <si>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</si>
  <si>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</si>
  <si>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</si>
  <si>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</si>
  <si>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</si>
  <si>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</si>
  <si>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</si>
  <si>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</si>
  <si>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</si>
  <si>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</si>
  <si>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</si>
  <si>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</si>
  <si>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</si>
  <si>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</si>
  <si>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</si>
  <si>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</si>
  <si>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</si>
  <si>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</si>
  <si>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</si>
  <si>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</si>
  <si>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</si>
  <si>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</si>
  <si>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</si>
  <si>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</si>
  <si>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</si>
  <si>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</si>
  <si>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</si>
  <si>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</si>
  <si>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</si>
  <si>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</si>
  <si>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</si>
  <si>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</si>
  <si>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</si>
  <si>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</si>
  <si>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</si>
  <si>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</si>
  <si>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</si>
  <si>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</si>
  <si>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</si>
  <si>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</si>
  <si>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</si>
  <si>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</si>
  <si>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</si>
  <si>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</si>
  <si>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</si>
  <si>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</si>
  <si>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</si>
  <si>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</si>
  <si>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</si>
  <si>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</si>
  <si>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</si>
  <si>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</si>
  <si>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</si>
  <si>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</si>
  <si>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</si>
  <si>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</si>
  <si>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</si>
  <si>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</si>
  <si>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</si>
  <si>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</si>
  <si>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</si>
  <si>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</si>
  <si>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</si>
  <si>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</si>
  <si>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</si>
  <si>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</si>
  <si>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</si>
  <si>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</si>
  <si>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</si>
  <si>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</si>
  <si>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</si>
  <si>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</si>
  <si>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</si>
  <si>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</si>
  <si>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</si>
  <si>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</si>
  <si>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</si>
  <si>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</si>
  <si>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</si>
  <si>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</si>
  <si>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</si>
  <si>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</si>
  <si>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</si>
  <si>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</si>
  <si>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</si>
  <si>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</si>
  <si>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</si>
  <si>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</si>
  <si>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</si>
  <si>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</si>
  <si>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</si>
  <si>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</si>
  <si>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</si>
  <si>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</si>
  <si>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</si>
  <si>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</si>
  <si>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</si>
  <si>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</si>
  <si>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</si>
  <si>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</si>
  <si>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</si>
  <si>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</si>
  <si>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</si>
  <si>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</si>
  <si>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</si>
  <si>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</si>
  <si>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</si>
  <si>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</si>
  <si>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</si>
  <si>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</si>
  <si>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</si>
  <si>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</si>
  <si>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</si>
  <si>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</si>
  <si>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</si>
  <si>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</si>
  <si>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</si>
  <si>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</si>
  <si>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</si>
  <si>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</si>
  <si>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</si>
  <si>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</si>
  <si>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</si>
  <si>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</si>
  <si>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</si>
  <si>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</si>
  <si>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</si>
  <si>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</si>
  <si>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</si>
  <si>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</si>
  <si>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</si>
  <si>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</si>
  <si>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</si>
  <si>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</si>
  <si>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</si>
  <si>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</si>
  <si>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</si>
  <si>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</si>
  <si>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</si>
  <si>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</si>
  <si>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</si>
  <si>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</si>
  <si>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</si>
  <si>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</si>
  <si>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</si>
  <si>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</si>
  <si>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</si>
  <si>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</si>
  <si>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</si>
  <si>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</si>
  <si>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</si>
  <si>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</si>
  <si>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</si>
  <si>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</si>
  <si>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</si>
  <si>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</si>
  <si>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</si>
  <si>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</si>
  <si>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</si>
  <si>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</si>
  <si>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</si>
  <si>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</si>
  <si>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</si>
  <si>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</si>
  <si>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</si>
  <si>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</si>
  <si>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</si>
  <si>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</si>
  <si>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</si>
  <si>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</si>
  <si>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</si>
  <si>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</si>
  <si>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</si>
  <si>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</si>
  <si>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</si>
  <si>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</si>
  <si>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</si>
  <si>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</si>
  <si>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</si>
  <si>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</si>
  <si>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</si>
  <si>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</si>
  <si>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</si>
  <si>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</si>
  <si>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</si>
  <si>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</si>
  <si>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</si>
  <si>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</si>
  <si>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</si>
  <si>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</si>
  <si>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</si>
  <si>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</si>
  <si>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</si>
  <si>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</si>
  <si>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</si>
  <si>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</si>
  <si>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</si>
  <si>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</si>
  <si>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</si>
  <si>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</si>
  <si>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</si>
  <si>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</si>
  <si>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</si>
  <si>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</si>
  <si>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</si>
  <si>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</si>
  <si>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</si>
  <si>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</si>
  <si>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</si>
  <si>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</si>
  <si>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</si>
  <si>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</si>
  <si>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</si>
  <si>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</si>
  <si>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</si>
  <si>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</si>
  <si>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</si>
  <si>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</si>
  <si>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</si>
  <si>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</si>
  <si>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</si>
  <si>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</si>
  <si>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</si>
  <si>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</si>
  <si>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</si>
  <si>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</si>
  <si>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</si>
  <si>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</si>
  <si>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</si>
  <si>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</si>
  <si>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</si>
  <si>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</si>
  <si>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</si>
  <si>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</si>
  <si>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</si>
  <si>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</si>
  <si>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</si>
  <si>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</si>
  <si>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</si>
  <si>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</si>
  <si>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</si>
  <si>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</si>
  <si>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</si>
  <si>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</si>
  <si>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</si>
  <si>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</si>
  <si>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</si>
  <si>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</si>
  <si>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</si>
  <si>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</si>
  <si>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</si>
  <si>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</si>
  <si>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</si>
  <si>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</si>
  <si>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</si>
  <si>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</si>
  <si>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</si>
  <si>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</si>
  <si>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</si>
  <si>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</si>
  <si>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</si>
  <si>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</si>
  <si>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</si>
  <si>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</si>
  <si>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</si>
  <si>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</si>
  <si>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</si>
  <si>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</si>
  <si>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</si>
  <si>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</si>
  <si>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</si>
  <si>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</si>
  <si>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</si>
  <si>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</si>
  <si>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</si>
  <si>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</si>
  <si>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</si>
  <si>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</si>
  <si>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</si>
  <si>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</si>
  <si>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</si>
  <si>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</si>
  <si>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</si>
  <si>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</si>
  <si>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</si>
  <si>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</si>
  <si>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</si>
  <si>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</si>
  <si>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</si>
  <si>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</si>
  <si>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</si>
  <si>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</si>
  <si>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</si>
  <si>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</si>
  <si>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</si>
  <si>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</si>
  <si>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</si>
  <si>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</si>
  <si>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</si>
  <si>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</si>
  <si>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</si>
  <si>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</si>
  <si>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</si>
  <si>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</si>
  <si>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</si>
  <si>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</si>
  <si>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</si>
  <si>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</si>
  <si>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</si>
  <si>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</si>
  <si>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</si>
  <si>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</si>
  <si>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</si>
  <si>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</si>
  <si>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</si>
  <si>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</si>
  <si>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</si>
  <si>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</si>
  <si>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</si>
  <si>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</si>
  <si>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9.82</t>
  </si>
  <si>
    <t>▲ 25.85</t>
  </si>
  <si>
    <t>▲ 5.22</t>
  </si>
  <si>
    <t>▲ 6.34</t>
  </si>
  <si>
    <t>国民健康保険病院事業会計</t>
  </si>
  <si>
    <t>水道事業会計</t>
  </si>
  <si>
    <t>一般会計</t>
  </si>
  <si>
    <t>下水道事業会計</t>
  </si>
  <si>
    <t>介護保険特別会計（事業勘定）</t>
  </si>
  <si>
    <t>国民健康保険特別会計（事業勘定）</t>
  </si>
  <si>
    <t>奨学会特別会計</t>
  </si>
  <si>
    <t>国民健康保険特別会計（直診勘定）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</si>
  <si>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</si>
  <si>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</si>
  <si>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</si>
  <si>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</si>
  <si>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</si>
  <si>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</si>
  <si>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</si>
  <si>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</si>
  <si>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</si>
  <si>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</si>
  <si>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</si>
  <si>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</si>
  <si>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</si>
  <si>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</si>
  <si>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</si>
  <si>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</si>
  <si>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</si>
  <si>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</si>
  <si>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　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</si>
  <si>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</si>
  <si>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</si>
  <si>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</si>
  <si>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</si>
  <si>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</si>
  <si>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</si>
  <si>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</si>
  <si>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</si>
  <si>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</si>
  <si>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鏡野町地域振興基金</t>
    <rPh sb="0" eb="3">
      <t>カガミノチョウ</t>
    </rPh>
    <rPh sb="3" eb="5">
      <t>チイキ</t>
    </rPh>
    <rPh sb="5" eb="7">
      <t>シンコウ</t>
    </rPh>
    <rPh sb="7" eb="9">
      <t>キキン</t>
    </rPh>
    <phoneticPr fontId="2"/>
  </si>
  <si>
    <t>鏡野町公共用拠点施設整備基金</t>
    <rPh sb="0" eb="3">
      <t>カガミノチョウ</t>
    </rPh>
    <rPh sb="3" eb="6">
      <t>コウキョウヨウ</t>
    </rPh>
    <rPh sb="6" eb="8">
      <t>キョテン</t>
    </rPh>
    <rPh sb="8" eb="10">
      <t>シセツ</t>
    </rPh>
    <rPh sb="10" eb="12">
      <t>セイビ</t>
    </rPh>
    <rPh sb="12" eb="14">
      <t>キキン</t>
    </rPh>
    <phoneticPr fontId="2"/>
  </si>
  <si>
    <t>鏡野町かがみの創生基金</t>
    <rPh sb="0" eb="3">
      <t>カガミノチョウ</t>
    </rPh>
    <rPh sb="7" eb="9">
      <t>ソウセイ</t>
    </rPh>
    <rPh sb="9" eb="11">
      <t>キキン</t>
    </rPh>
    <phoneticPr fontId="2"/>
  </si>
  <si>
    <t>鏡野町養護老人ホームかがみの園運営安定化基金</t>
    <rPh sb="0" eb="3">
      <t>カガミノチョウ</t>
    </rPh>
    <rPh sb="3" eb="7">
      <t>ヨウゴロウジン</t>
    </rPh>
    <rPh sb="14" eb="15">
      <t>エン</t>
    </rPh>
    <rPh sb="15" eb="17">
      <t>ウンエイ</t>
    </rPh>
    <rPh sb="17" eb="20">
      <t>アンテイカ</t>
    </rPh>
    <rPh sb="20" eb="22">
      <t>キキン</t>
    </rPh>
    <phoneticPr fontId="2"/>
  </si>
  <si>
    <t>鏡野町ちゅさんかん地域保全基金</t>
    <rPh sb="0" eb="3">
      <t>カガミノチョウ</t>
    </rPh>
    <rPh sb="9" eb="11">
      <t>チイキ</t>
    </rPh>
    <rPh sb="11" eb="13">
      <t>ホゼン</t>
    </rPh>
    <rPh sb="13" eb="15">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</si>
  <si>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</si>
  <si>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</si>
  <si>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</si>
  <si>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</si>
  <si>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</si>
  <si>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</si>
  <si>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</si>
  <si>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</si>
  <si>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</si>
  <si>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</si>
  <si>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</si>
  <si>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</si>
  <si>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</si>
  <si>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地方債などの将来負担額が既発債の償還終了により減少したものの、財政調整基金の取崩し等による充当可能基金の減少や基準財政需要額算入見込額にかかる算入予定割合の減少により、充当可能財源が減少したことで比率が上昇した。
実質公債費比率は、地方債の元利償還金や公営企業債繰入見込額等が約1.1億円の減少に対して、標準税収入額や普通交付税額等で約1.3億円の減少となったため比率が上昇している。また、単年度では約0.1ポイントの上昇であるが、算定外となった平成28年度と比較すると3.7ポイント上昇したため、3か年平均では11.3％となり前年対比で1.3ポイント上昇している。</t>
    <rPh sb="20" eb="23">
      <t>キハツサイ</t>
    </rPh>
    <rPh sb="24" eb="26">
      <t>ショウカン</t>
    </rPh>
    <rPh sb="26" eb="28">
      <t>シュウリョウ</t>
    </rPh>
    <rPh sb="39" eb="45">
      <t>ザイセイチョウセイキキン</t>
    </rPh>
    <rPh sb="46" eb="48">
      <t>トリクズ</t>
    </rPh>
    <rPh sb="49" eb="50">
      <t>ナド</t>
    </rPh>
    <rPh sb="53" eb="55">
      <t>ジュウトウ</t>
    </rPh>
    <rPh sb="55" eb="57">
      <t>カノウ</t>
    </rPh>
    <rPh sb="57" eb="59">
      <t>キキン</t>
    </rPh>
    <rPh sb="60" eb="62">
      <t>ゲンショウ</t>
    </rPh>
    <rPh sb="79" eb="81">
      <t>サンニュウ</t>
    </rPh>
    <rPh sb="81" eb="83">
      <t>ヨテイ</t>
    </rPh>
    <rPh sb="83" eb="85">
      <t>ワリアイ</t>
    </rPh>
    <rPh sb="106" eb="108">
      <t>ヒリツ</t>
    </rPh>
    <rPh sb="109" eb="111">
      <t>ジョウショウ</t>
    </rPh>
    <rPh sb="124" eb="127">
      <t>チホウサイ</t>
    </rPh>
    <rPh sb="134" eb="138">
      <t>コウエイキギョウ</t>
    </rPh>
    <rPh sb="141" eb="144">
      <t>ミコミガク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</si>
</sst>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980B15-0D30-46A5-997E-5BE772DCA3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3D54-4DE2-B66D-62F0DAC5BC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180314</c:v>
                </c:pt>
                <c:pt idx="1">
                  <c:v>191167</c:v>
                </c:pt>
                <c:pt idx="2">
                  <c:v>197514</c:v>
                </c:pt>
                <c:pt idx="3">
                  <c:v>131024</c:v>
                </c:pt>
                <c:pt idx="4">
                  <c:v>154245</c:v>
                </c:pt>
              </c:numCache>
            </c:numRef>
          </c:val>
          <c:smooth val="0"/>
          <c:extLst>
            <c:ext xmlns:c16="http://schemas.microsoft.com/office/drawing/2014/chart" uri="{C3380CC4-5D6E-409C-BE32-E72D297353CC}">
              <c16:uniqueId val="{00000001-3D54-4DE2-B66D-62F0DAC5BC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15.78</c:v>
                </c:pt>
                <c:pt idx="1">
                  <c:v>9.74</c:v>
                </c:pt>
                <c:pt idx="2">
                  <c:v>10.45</c:v>
                </c:pt>
                <c:pt idx="3">
                  <c:v>8.1199999999999992</c:v>
                </c:pt>
                <c:pt idx="4">
                  <c:v>5.66</c:v>
                </c:pt>
              </c:numCache>
            </c:numRef>
          </c:val>
          <c:extLst>
            <c:ext xmlns:c16="http://schemas.microsoft.com/office/drawing/2014/chart" uri="{C3380CC4-5D6E-409C-BE32-E72D297353CC}">
              <c16:uniqueId val="{00000000-8CA4-48B6-8D00-A019463DAF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94.31</c:v>
                </c:pt>
                <c:pt idx="1">
                  <c:v>99.82</c:v>
                </c:pt>
                <c:pt idx="2">
                  <c:v>74.400000000000006</c:v>
                </c:pt>
                <c:pt idx="3">
                  <c:v>73.44</c:v>
                </c:pt>
                <c:pt idx="4">
                  <c:v>74.38</c:v>
                </c:pt>
              </c:numCache>
            </c:numRef>
          </c:val>
          <c:extLst>
            <c:ext xmlns:c16="http://schemas.microsoft.com/office/drawing/2014/chart" uri="{C3380CC4-5D6E-409C-BE32-E72D297353CC}">
              <c16:uniqueId val="{00000001-8CA4-48B6-8D00-A019463DAF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c:v>
                </c:pt>
                <c:pt idx="1">
                  <c:v>-9.82</c:v>
                </c:pt>
                <c:pt idx="2">
                  <c:v>-25.85</c:v>
                </c:pt>
                <c:pt idx="3">
                  <c:v>-5.22</c:v>
                </c:pt>
                <c:pt idx="4">
                  <c:v>-6.34</c:v>
                </c:pt>
              </c:numCache>
            </c:numRef>
          </c:val>
          <c:smooth val="0"/>
          <c:extLst>
            <c:ext xmlns:c16="http://schemas.microsoft.com/office/drawing/2014/chart" uri="{C3380CC4-5D6E-409C-BE32-E72D297353CC}">
              <c16:uniqueId val="{00000002-8CA4-48B6-8D00-A019463DAF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1.33</c:v>
                </c:pt>
                <c:pt idx="2">
                  <c:v>#N/A</c:v>
                </c:pt>
                <c:pt idx="3">
                  <c:v>1.06</c:v>
                </c:pt>
                <c:pt idx="4">
                  <c:v>#N/A</c:v>
                </c:pt>
                <c:pt idx="5">
                  <c:v>5.3</c:v>
                </c:pt>
                <c:pt idx="6">
                  <c:v>#N/A</c:v>
                </c:pt>
                <c:pt idx="7">
                  <c:v>0</c:v>
                </c:pt>
                <c:pt idx="8">
                  <c:v>#N/A</c:v>
                </c:pt>
                <c:pt idx="9">
                  <c:v>0</c:v>
                </c:pt>
              </c:numCache>
            </c:numRef>
          </c:val>
          <c:extLst>
            <c:ext xmlns:c16="http://schemas.microsoft.com/office/drawing/2014/chart" uri="{C3380CC4-5D6E-409C-BE32-E72D297353CC}">
              <c16:uniqueId val="{00000000-CC20-4919-9B7C-465BC2E6DF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20-4919-9B7C-465BC2E6DFB4}"/>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7.0000000000000007E-2</c:v>
                </c:pt>
                <c:pt idx="4">
                  <c:v>#N/A</c:v>
                </c:pt>
                <c:pt idx="5">
                  <c:v>0.08</c:v>
                </c:pt>
                <c:pt idx="6">
                  <c:v>#N/A</c:v>
                </c:pt>
                <c:pt idx="7">
                  <c:v>0.08</c:v>
                </c:pt>
                <c:pt idx="8">
                  <c:v>#N/A</c:v>
                </c:pt>
                <c:pt idx="9">
                  <c:v>0.09</c:v>
                </c:pt>
              </c:numCache>
            </c:numRef>
          </c:val>
          <c:extLst>
            <c:ext xmlns:c16="http://schemas.microsoft.com/office/drawing/2014/chart" uri="{C3380CC4-5D6E-409C-BE32-E72D297353CC}">
              <c16:uniqueId val="{00000002-CC20-4919-9B7C-465BC2E6DFB4}"/>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0.09</c:v>
                </c:pt>
              </c:numCache>
            </c:numRef>
          </c:val>
          <c:extLst>
            <c:ext xmlns:c16="http://schemas.microsoft.com/office/drawing/2014/chart" uri="{C3380CC4-5D6E-409C-BE32-E72D297353CC}">
              <c16:uniqueId val="{00000003-CC20-4919-9B7C-465BC2E6DFB4}"/>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0.56000000000000005</c:v>
                </c:pt>
                <c:pt idx="2">
                  <c:v>#N/A</c:v>
                </c:pt>
                <c:pt idx="3">
                  <c:v>1.05</c:v>
                </c:pt>
                <c:pt idx="4">
                  <c:v>#N/A</c:v>
                </c:pt>
                <c:pt idx="5">
                  <c:v>1.69</c:v>
                </c:pt>
                <c:pt idx="6">
                  <c:v>#N/A</c:v>
                </c:pt>
                <c:pt idx="7">
                  <c:v>1.21</c:v>
                </c:pt>
                <c:pt idx="8">
                  <c:v>#N/A</c:v>
                </c:pt>
                <c:pt idx="9">
                  <c:v>1.19</c:v>
                </c:pt>
              </c:numCache>
            </c:numRef>
          </c:val>
          <c:extLst>
            <c:ext xmlns:c16="http://schemas.microsoft.com/office/drawing/2014/chart" uri="{C3380CC4-5D6E-409C-BE32-E72D297353CC}">
              <c16:uniqueId val="{00000004-CC20-4919-9B7C-465BC2E6DFB4}"/>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0.7</c:v>
                </c:pt>
                <c:pt idx="4">
                  <c:v>#N/A</c:v>
                </c:pt>
                <c:pt idx="5">
                  <c:v>0.78</c:v>
                </c:pt>
                <c:pt idx="6">
                  <c:v>#N/A</c:v>
                </c:pt>
                <c:pt idx="7">
                  <c:v>1.37</c:v>
                </c:pt>
                <c:pt idx="8">
                  <c:v>#N/A</c:v>
                </c:pt>
                <c:pt idx="9">
                  <c:v>2.35</c:v>
                </c:pt>
              </c:numCache>
            </c:numRef>
          </c:val>
          <c:extLst>
            <c:ext xmlns:c16="http://schemas.microsoft.com/office/drawing/2014/chart" uri="{C3380CC4-5D6E-409C-BE32-E72D297353CC}">
              <c16:uniqueId val="{00000005-CC20-4919-9B7C-465BC2E6DFB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4.4800000000000004</c:v>
                </c:pt>
                <c:pt idx="8">
                  <c:v>#N/A</c:v>
                </c:pt>
                <c:pt idx="9">
                  <c:v>4.9000000000000004</c:v>
                </c:pt>
              </c:numCache>
            </c:numRef>
          </c:val>
          <c:extLst>
            <c:ext xmlns:c16="http://schemas.microsoft.com/office/drawing/2014/chart" uri="{C3380CC4-5D6E-409C-BE32-E72D297353CC}">
              <c16:uniqueId val="{00000006-CC20-4919-9B7C-465BC2E6DF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15.71</c:v>
                </c:pt>
                <c:pt idx="2">
                  <c:v>#N/A</c:v>
                </c:pt>
                <c:pt idx="3">
                  <c:v>9.6999999999999993</c:v>
                </c:pt>
                <c:pt idx="4">
                  <c:v>#N/A</c:v>
                </c:pt>
                <c:pt idx="5">
                  <c:v>10.39</c:v>
                </c:pt>
                <c:pt idx="6">
                  <c:v>#N/A</c:v>
                </c:pt>
                <c:pt idx="7">
                  <c:v>8.06</c:v>
                </c:pt>
                <c:pt idx="8">
                  <c:v>#N/A</c:v>
                </c:pt>
                <c:pt idx="9">
                  <c:v>5.56</c:v>
                </c:pt>
              </c:numCache>
            </c:numRef>
          </c:val>
          <c:extLst>
            <c:ext xmlns:c16="http://schemas.microsoft.com/office/drawing/2014/chart" uri="{C3380CC4-5D6E-409C-BE32-E72D297353CC}">
              <c16:uniqueId val="{00000007-CC20-4919-9B7C-465BC2E6DF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9.86</c:v>
                </c:pt>
                <c:pt idx="2">
                  <c:v>#N/A</c:v>
                </c:pt>
                <c:pt idx="3">
                  <c:v>10.44</c:v>
                </c:pt>
                <c:pt idx="4">
                  <c:v>#N/A</c:v>
                </c:pt>
                <c:pt idx="5">
                  <c:v>10.55</c:v>
                </c:pt>
                <c:pt idx="6">
                  <c:v>#N/A</c:v>
                </c:pt>
                <c:pt idx="7">
                  <c:v>12.68</c:v>
                </c:pt>
                <c:pt idx="8">
                  <c:v>#N/A</c:v>
                </c:pt>
                <c:pt idx="9">
                  <c:v>11.59</c:v>
                </c:pt>
              </c:numCache>
            </c:numRef>
          </c:val>
          <c:extLst>
            <c:ext xmlns:c16="http://schemas.microsoft.com/office/drawing/2014/chart" uri="{C3380CC4-5D6E-409C-BE32-E72D297353CC}">
              <c16:uniqueId val="{00000008-CC20-4919-9B7C-465BC2E6DFB4}"/>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22.45</c:v>
                </c:pt>
                <c:pt idx="2">
                  <c:v>#N/A</c:v>
                </c:pt>
                <c:pt idx="3">
                  <c:v>23.48</c:v>
                </c:pt>
                <c:pt idx="4">
                  <c:v>#N/A</c:v>
                </c:pt>
                <c:pt idx="5">
                  <c:v>24.45</c:v>
                </c:pt>
                <c:pt idx="6">
                  <c:v>#N/A</c:v>
                </c:pt>
                <c:pt idx="7">
                  <c:v>25.47</c:v>
                </c:pt>
                <c:pt idx="8">
                  <c:v>#N/A</c:v>
                </c:pt>
                <c:pt idx="9">
                  <c:v>24.69</c:v>
                </c:pt>
              </c:numCache>
            </c:numRef>
          </c:val>
          <c:extLst>
            <c:ext xmlns:c16="http://schemas.microsoft.com/office/drawing/2014/chart" uri="{C3380CC4-5D6E-409C-BE32-E72D297353CC}">
              <c16:uniqueId val="{00000009-CC20-4919-9B7C-465BC2E6DF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1530</c:v>
                </c:pt>
                <c:pt idx="5">
                  <c:v>1620</c:v>
                </c:pt>
                <c:pt idx="8">
                  <c:v>1813</c:v>
                </c:pt>
                <c:pt idx="11">
                  <c:v>1759</c:v>
                </c:pt>
                <c:pt idx="14">
                  <c:v>1746</c:v>
                </c:pt>
              </c:numCache>
            </c:numRef>
          </c:val>
          <c:extLst>
            <c:ext xmlns:c16="http://schemas.microsoft.com/office/drawing/2014/chart" uri="{C3380CC4-5D6E-409C-BE32-E72D297353CC}">
              <c16:uniqueId val="{00000000-181D-468B-BEF3-7F833DDD26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1D-468B-BEF3-7F833DDD26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3</c:v>
                </c:pt>
              </c:numCache>
            </c:numRef>
          </c:val>
          <c:extLst>
            <c:ext xmlns:c16="http://schemas.microsoft.com/office/drawing/2014/chart" uri="{C3380CC4-5D6E-409C-BE32-E72D297353CC}">
              <c16:uniqueId val="{00000002-181D-468B-BEF3-7F833DDD26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31</c:v>
                </c:pt>
                <c:pt idx="6">
                  <c:v>36</c:v>
                </c:pt>
                <c:pt idx="9">
                  <c:v>56</c:v>
                </c:pt>
                <c:pt idx="12">
                  <c:v>88</c:v>
                </c:pt>
              </c:numCache>
            </c:numRef>
          </c:val>
          <c:extLst>
            <c:ext xmlns:c16="http://schemas.microsoft.com/office/drawing/2014/chart" uri="{C3380CC4-5D6E-409C-BE32-E72D297353CC}">
              <c16:uniqueId val="{00000003-181D-468B-BEF3-7F833DDD26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538</c:v>
                </c:pt>
                <c:pt idx="3">
                  <c:v>568</c:v>
                </c:pt>
                <c:pt idx="6">
                  <c:v>614</c:v>
                </c:pt>
                <c:pt idx="9">
                  <c:v>595</c:v>
                </c:pt>
                <c:pt idx="12">
                  <c:v>593</c:v>
                </c:pt>
              </c:numCache>
            </c:numRef>
          </c:val>
          <c:extLst>
            <c:ext xmlns:c16="http://schemas.microsoft.com/office/drawing/2014/chart" uri="{C3380CC4-5D6E-409C-BE32-E72D297353CC}">
              <c16:uniqueId val="{00000004-181D-468B-BEF3-7F833DDD26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1D-468B-BEF3-7F833DDD26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1D-468B-BEF3-7F833DDD26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1333</c:v>
                </c:pt>
                <c:pt idx="3">
                  <c:v>1459</c:v>
                </c:pt>
                <c:pt idx="6">
                  <c:v>1763</c:v>
                </c:pt>
                <c:pt idx="9">
                  <c:v>1705</c:v>
                </c:pt>
                <c:pt idx="12">
                  <c:v>1662</c:v>
                </c:pt>
              </c:numCache>
            </c:numRef>
          </c:val>
          <c:extLst>
            <c:ext xmlns:c16="http://schemas.microsoft.com/office/drawing/2014/chart" uri="{C3380CC4-5D6E-409C-BE32-E72D297353CC}">
              <c16:uniqueId val="{00000007-181D-468B-BEF3-7F833DDD26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367</c:v>
                </c:pt>
                <c:pt idx="2">
                  <c:v>#N/A</c:v>
                </c:pt>
                <c:pt idx="3">
                  <c:v>#N/A</c:v>
                </c:pt>
                <c:pt idx="4">
                  <c:v>439</c:v>
                </c:pt>
                <c:pt idx="5">
                  <c:v>#N/A</c:v>
                </c:pt>
                <c:pt idx="6">
                  <c:v>#N/A</c:v>
                </c:pt>
                <c:pt idx="7">
                  <c:v>601</c:v>
                </c:pt>
                <c:pt idx="8">
                  <c:v>#N/A</c:v>
                </c:pt>
                <c:pt idx="9">
                  <c:v>#N/A</c:v>
                </c:pt>
                <c:pt idx="10">
                  <c:v>598</c:v>
                </c:pt>
                <c:pt idx="11">
                  <c:v>#N/A</c:v>
                </c:pt>
                <c:pt idx="12">
                  <c:v>#N/A</c:v>
                </c:pt>
                <c:pt idx="13">
                  <c:v>600</c:v>
                </c:pt>
                <c:pt idx="14">
                  <c:v>#N/A</c:v>
                </c:pt>
              </c:numCache>
            </c:numRef>
          </c:val>
          <c:smooth val="0"/>
          <c:extLst>
            <c:ext xmlns:c16="http://schemas.microsoft.com/office/drawing/2014/chart" uri="{C3380CC4-5D6E-409C-BE32-E72D297353CC}">
              <c16:uniqueId val="{00000008-181D-468B-BEF3-7F833DDD26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16925</c:v>
                </c:pt>
                <c:pt idx="5">
                  <c:v>16673</c:v>
                </c:pt>
                <c:pt idx="8">
                  <c:v>15852</c:v>
                </c:pt>
                <c:pt idx="11">
                  <c:v>14568</c:v>
                </c:pt>
                <c:pt idx="14">
                  <c:v>13487</c:v>
                </c:pt>
              </c:numCache>
            </c:numRef>
          </c:val>
          <c:extLst>
            <c:ext xmlns:c16="http://schemas.microsoft.com/office/drawing/2014/chart" uri="{C3380CC4-5D6E-409C-BE32-E72D297353CC}">
              <c16:uniqueId val="{00000000-653C-46D3-9ACC-5407ABC975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682</c:v>
                </c:pt>
                <c:pt idx="5">
                  <c:v>572</c:v>
                </c:pt>
                <c:pt idx="8">
                  <c:v>476</c:v>
                </c:pt>
                <c:pt idx="11">
                  <c:v>400</c:v>
                </c:pt>
                <c:pt idx="14">
                  <c:v>344</c:v>
                </c:pt>
              </c:numCache>
            </c:numRef>
          </c:val>
          <c:extLst>
            <c:ext xmlns:c16="http://schemas.microsoft.com/office/drawing/2014/chart" uri="{C3380CC4-5D6E-409C-BE32-E72D297353CC}">
              <c16:uniqueId val="{00000001-653C-46D3-9ACC-5407ABC975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8241</c:v>
                </c:pt>
                <c:pt idx="5">
                  <c:v>8803</c:v>
                </c:pt>
                <c:pt idx="8">
                  <c:v>8523</c:v>
                </c:pt>
                <c:pt idx="11">
                  <c:v>8716</c:v>
                </c:pt>
                <c:pt idx="14">
                  <c:v>8533</c:v>
                </c:pt>
              </c:numCache>
            </c:numRef>
          </c:val>
          <c:extLst>
            <c:ext xmlns:c16="http://schemas.microsoft.com/office/drawing/2014/chart" uri="{C3380CC4-5D6E-409C-BE32-E72D297353CC}">
              <c16:uniqueId val="{00000002-653C-46D3-9ACC-5407ABC975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3C-46D3-9ACC-5407ABC975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3C-46D3-9ACC-5407ABC975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3C-46D3-9ACC-5407ABC975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1042</c:v>
                </c:pt>
                <c:pt idx="3">
                  <c:v>954</c:v>
                </c:pt>
                <c:pt idx="6">
                  <c:v>968</c:v>
                </c:pt>
                <c:pt idx="9">
                  <c:v>1199</c:v>
                </c:pt>
                <c:pt idx="12">
                  <c:v>998</c:v>
                </c:pt>
              </c:numCache>
            </c:numRef>
          </c:val>
          <c:extLst>
            <c:ext xmlns:c16="http://schemas.microsoft.com/office/drawing/2014/chart" uri="{C3380CC4-5D6E-409C-BE32-E72D297353CC}">
              <c16:uniqueId val="{00000006-653C-46D3-9ACC-5407ABC975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957</c:v>
                </c:pt>
                <c:pt idx="3">
                  <c:v>960</c:v>
                </c:pt>
                <c:pt idx="6">
                  <c:v>1054</c:v>
                </c:pt>
                <c:pt idx="9">
                  <c:v>1134</c:v>
                </c:pt>
                <c:pt idx="12">
                  <c:v>1060</c:v>
                </c:pt>
              </c:numCache>
            </c:numRef>
          </c:val>
          <c:extLst>
            <c:ext xmlns:c16="http://schemas.microsoft.com/office/drawing/2014/chart" uri="{C3380CC4-5D6E-409C-BE32-E72D297353CC}">
              <c16:uniqueId val="{00000007-653C-46D3-9ACC-5407ABC975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8354</c:v>
                </c:pt>
                <c:pt idx="3">
                  <c:v>9080</c:v>
                </c:pt>
                <c:pt idx="6">
                  <c:v>9132</c:v>
                </c:pt>
                <c:pt idx="9">
                  <c:v>8422</c:v>
                </c:pt>
                <c:pt idx="12">
                  <c:v>8301</c:v>
                </c:pt>
              </c:numCache>
            </c:numRef>
          </c:val>
          <c:extLst>
            <c:ext xmlns:c16="http://schemas.microsoft.com/office/drawing/2014/chart" uri="{C3380CC4-5D6E-409C-BE32-E72D297353CC}">
              <c16:uniqueId val="{00000008-653C-46D3-9ACC-5407ABC975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3565</c:v>
                </c:pt>
                <c:pt idx="3">
                  <c:v>3141</c:v>
                </c:pt>
                <c:pt idx="6">
                  <c:v>2792</c:v>
                </c:pt>
                <c:pt idx="9">
                  <c:v>2672</c:v>
                </c:pt>
                <c:pt idx="12">
                  <c:v>2719</c:v>
                </c:pt>
              </c:numCache>
            </c:numRef>
          </c:val>
          <c:extLst>
            <c:ext xmlns:c16="http://schemas.microsoft.com/office/drawing/2014/chart" uri="{C3380CC4-5D6E-409C-BE32-E72D297353CC}">
              <c16:uniqueId val="{00000009-653C-46D3-9ACC-5407ABC975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15622</c:v>
                </c:pt>
                <c:pt idx="3">
                  <c:v>15532</c:v>
                </c:pt>
                <c:pt idx="6">
                  <c:v>14795</c:v>
                </c:pt>
                <c:pt idx="9">
                  <c:v>14195</c:v>
                </c:pt>
                <c:pt idx="12">
                  <c:v>13484</c:v>
                </c:pt>
              </c:numCache>
            </c:numRef>
          </c:val>
          <c:extLst>
            <c:ext xmlns:c16="http://schemas.microsoft.com/office/drawing/2014/chart" uri="{C3380CC4-5D6E-409C-BE32-E72D297353CC}">
              <c16:uniqueId val="{0000000A-653C-46D3-9ACC-5407ABC975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3692</c:v>
                </c:pt>
                <c:pt idx="2">
                  <c:v>#N/A</c:v>
                </c:pt>
                <c:pt idx="3">
                  <c:v>#N/A</c:v>
                </c:pt>
                <c:pt idx="4">
                  <c:v>3619</c:v>
                </c:pt>
                <c:pt idx="5">
                  <c:v>#N/A</c:v>
                </c:pt>
                <c:pt idx="6">
                  <c:v>#N/A</c:v>
                </c:pt>
                <c:pt idx="7">
                  <c:v>3891</c:v>
                </c:pt>
                <c:pt idx="8">
                  <c:v>#N/A</c:v>
                </c:pt>
                <c:pt idx="9">
                  <c:v>#N/A</c:v>
                </c:pt>
                <c:pt idx="10">
                  <c:v>3938</c:v>
                </c:pt>
                <c:pt idx="11">
                  <c:v>#N/A</c:v>
                </c:pt>
                <c:pt idx="12">
                  <c:v>#N/A</c:v>
                </c:pt>
                <c:pt idx="13">
                  <c:v>4197</c:v>
                </c:pt>
                <c:pt idx="14">
                  <c:v>#N/A</c:v>
                </c:pt>
              </c:numCache>
            </c:numRef>
          </c:val>
          <c:smooth val="0"/>
          <c:extLst>
            <c:ext xmlns:c16="http://schemas.microsoft.com/office/drawing/2014/chart" uri="{C3380CC4-5D6E-409C-BE32-E72D297353CC}">
              <c16:uniqueId val="{0000000B-653C-46D3-9ACC-5407ABC975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5297</c:v>
                </c:pt>
                <c:pt idx="1">
                  <c:v>5113</c:v>
                </c:pt>
                <c:pt idx="2">
                  <c:v>5148</c:v>
                </c:pt>
              </c:numCache>
            </c:numRef>
          </c:val>
          <c:extLst>
            <c:ext xmlns:c16="http://schemas.microsoft.com/office/drawing/2014/chart" uri="{C3380CC4-5D6E-409C-BE32-E72D297353CC}">
              <c16:uniqueId val="{00000000-09FB-49D8-882F-76803DEC83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979</c:v>
                </c:pt>
                <c:pt idx="1">
                  <c:v>1374</c:v>
                </c:pt>
                <c:pt idx="2">
                  <c:v>1188</c:v>
                </c:pt>
              </c:numCache>
            </c:numRef>
          </c:val>
          <c:extLst>
            <c:ext xmlns:c16="http://schemas.microsoft.com/office/drawing/2014/chart" uri="{C3380CC4-5D6E-409C-BE32-E72D297353CC}">
              <c16:uniqueId val="{00000001-09FB-49D8-882F-76803DEC83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3850</c:v>
                </c:pt>
                <c:pt idx="1">
                  <c:v>3669</c:v>
                </c:pt>
                <c:pt idx="2">
                  <c:v>3537</c:v>
                </c:pt>
              </c:numCache>
            </c:numRef>
          </c:val>
          <c:extLst>
            <c:ext xmlns:c16="http://schemas.microsoft.com/office/drawing/2014/chart" uri="{C3380CC4-5D6E-409C-BE32-E72D297353CC}">
              <c16:uniqueId val="{00000002-09FB-49D8-882F-76803DEC83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{CC042F5C-6E0D-4A7A-9961-2BD24F8C03AE}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4A-4C31-A6EE-6105B96532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{2335C8EA-84C3-4FDC-AEF9-02153D7D2D19}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A-4C31-A6EE-6105B96532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{A8B3F9AB-35D3-4190-B92F-3D0D710F2616}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A-4C31-A6EE-6105B96532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{9C37ED50-7984-4701-AB7D-280B9C4A4CB1}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A-4C31-A6EE-6105B96532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{B81B9E7D-3874-433F-AD9A-E33C70D03DC8}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A-4C31-A6EE-6105B96532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{383982F2-F910-488D-B0C9-04D3E069D654}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4A-4C31-A6EE-6105B96532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{C8FC0AE3-9282-4D55-84CB-89D9DB0E1EEC}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4A-4C31-A6EE-6105B96532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{6D493E8B-4D24-4791-ACC8-DA8D7598A07B}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4A-4C31-A6EE-6105B96532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{DEB31DF3-91DC-46FB-A529-E024C2305DC1}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4A-4C31-A6EE-6105B96532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4A-4C31-A6EE-6105B96532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{83070852-8A1B-460A-82C4-A079C7E72893}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4A-4C31-A6EE-6105B96532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{2CC7A3B7-378B-421F-A914-2E1BA5D45211}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A-4C31-A6EE-6105B96532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{1A4D03EF-A63F-40D1-9715-7C345B453E61}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A-4C31-A6EE-6105B96532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{D9416387-8304-4F7A-9811-54645DD23347}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A-4C31-A6EE-6105B96532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{50D31CF9-1908-49CB-AB96-7F64BC854E7A}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A-4C31-A6EE-6105B96532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{D55F0282-1844-47D4-9612-9C8EE8A72C12}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4A-4C31-A6EE-6105B96532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{7938A413-A0EC-4E69-A35D-D587FDB6FA88}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4A-4C31-A6EE-6105B96532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{9A9D7102-D6D9-427C-AD26-F7F34D882B25}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4A-4C31-A6EE-6105B96532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{DB80037B-0CD9-4A74-9101-097AC2416E0F}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4A-4C31-A6EE-6105B96532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1E4A-4C31-A6EE-6105B965326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{14B37A77-994E-4ECA-BDA0-313B2CF1D8E8}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958-4904-BFBD-4A0802E5B6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{A77BE42B-746E-401F-B010-DB4265EA629D}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58-4904-BFBD-4A0802E5B6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{969E0CA6-E978-4045-B823-857CB51ECA26}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58-4904-BFBD-4A0802E5B6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{CBB4E931-04E5-44A1-9BAC-7AFC4F5F482A}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58-4904-BFBD-4A0802E5B6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{53372D0B-8DF3-45BC-B80F-E5FE7932A5A4}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58-4904-BFBD-4A0802E5B6E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{06AF74A8-69AD-483E-8AF6-6840C56CDCFC}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958-4904-BFBD-4A0802E5B6E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{B34F1975-DB05-4791-A914-D18F800F39D1}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958-4904-BFBD-4A0802E5B6E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{30301A82-3108-478A-B6F3-745BACB025E6}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958-4904-BFBD-4A0802E5B6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{DC8CB103-571D-45EC-9D31-250638E71F07}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958-4904-BFBD-4A0802E5B6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8.3000000000000007</c:v>
                </c:pt>
                <c:pt idx="24">
                  <c:v>10</c:v>
                </c:pt>
                <c:pt idx="32">
                  <c:v>11.3</c:v>
                </c:pt>
              </c:numCache>
            </c:numRef>
          </c:xVal>
          <c:yVal>
            <c:numRef>
              <c:f>公会計指標分析・財政指標組合せ分析表!$BP$73:$DC$73</c:f>
              <c:numCache>
                <c:formatCode>#,##0.0;"▲ "#,##0.0</c:formatCode>
                <c:ptCount val="40"/>
                <c:pt idx="0">
                  <c:v>63.2</c:v>
                </c:pt>
                <c:pt idx="8">
                  <c:v>63.7</c:v>
                </c:pt>
                <c:pt idx="16">
                  <c:v>72.099999999999994</c:v>
                </c:pt>
                <c:pt idx="24">
                  <c:v>74.599999999999994</c:v>
                </c:pt>
                <c:pt idx="32">
                  <c:v>80.2</c:v>
                </c:pt>
              </c:numCache>
            </c:numRef>
          </c:yVal>
          <c:smooth val="0"/>
          <c:extLst>
            <c:ext xmlns:c16="http://schemas.microsoft.com/office/drawing/2014/chart" uri="{C3380CC4-5D6E-409C-BE32-E72D297353CC}">
              <c16:uniqueId val="{00000009-0958-4904-BFBD-4A0802E5B6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92509454369353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{E94BA7F9-2DFA-4126-BFC0-E31F88B0D8A7}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958-4904-BFBD-4A0802E5B6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{B66EE532-BD79-43E9-ADA8-F61430AC8B1A}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58-4904-BFBD-4A0802E5B6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{D7E3A639-5971-4F72-AA0F-7A8917721B0A}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58-4904-BFBD-4A0802E5B6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{7C0C2A04-A48D-4DBF-B3A1-F4182B71C2CA}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58-4904-BFBD-4A0802E5B6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{487EBE4C-916E-495D-AEA9-E8B90B919B43}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58-4904-BFBD-4A0802E5B6E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{3F4CE363-079A-4A58-B565-E7BD655FE507}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958-4904-BFBD-4A0802E5B6E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{4652EA63-49A0-437F-A9B7-D4E38C4E131E}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958-4904-BFBD-4A0802E5B6ED}"/>
                </c:ext>
              </c:extLst>
            </c:dLbl>
            <c:dLbl>
              <c:idx val="24"/>
              <c:layout>
                <c:manualLayout>
                  <c:x val="0"/>
                  <c:y val="1.095891724609855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{3690E3C4-3CE0-44EA-A179-7BCE5063D278}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958-4904-BFBD-4A0802E5B6ED}"/>
                </c:ext>
              </c:extLst>
            </c:dLbl>
            <c:dLbl>
              <c:idx val="32"/>
              <c:layout>
                <c:manualLayout>
                  <c:x val="0"/>
                  <c:y val="-2.588384054600738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{6B2D6EFB-6BDB-4B90-8D51-CA01D711E8EF}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958-4904-BFBD-4A0802E5B6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0958-4904-BFBD-4A0802E5B6ED}"/>
            </c:ext>
          </c:extLst>
        </c:ser>
        <c:dLbls>
          <c:showLegendKey val="0"/>
          <c:showVal val="1"/>
          <c:showCatName val="0"/>
          <c:showSerName val="0"/>
          <c:showPercent val="0"/>
          <c:showBubbleSize val="0"/>
        </c:dLbls>
        <c:axId val="84219776"/>
        <c:axId val="84234240"/>
      </c:scatterChart>
      <c:valAx>
        <c:axId val="84219776"/>
        <c:scaling>
          <c:orientation val="minMax"/>
          <c:max val="11.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人口の減少と急速な高齢化に加え、町内に基盤となる産業が乏しいことから、税収等の大きな伸びは期待できず、財政基盤が弱く財政力指数は低い水準で推移している。</a:t>
          </a:r>
        </a:p>
        <a:p>
          <a:r>
            <a:rPr kumimoji="1" lang="ja-JP" altLang="en-US" sz="1100">
              <a:latin typeface="ＭＳ Ｐゴシック" panose="020B0600070205080204" pitchFamily="50" charset="-128"/>
              <a:ea typeface="ＭＳ Ｐゴシック" panose="020B0600070205080204" pitchFamily="50" charset="-128"/>
            </a:rPr>
            <a:t> 　今後、税等の収納率向上と定員管理・給与の適正化等歳出の抑制に取組み、財政の健全化と財政基盤の強化に努める。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159596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159596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平成２８年度において地方税、地方交付税の減額、平成２９年度には大規模な事業による起債の償還が始まったことにより、以降高い数値となっている。</a:t>
          </a:r>
        </a:p>
        <a:p>
          <a:r>
            <a:rPr kumimoji="1" lang="ja-JP" altLang="en-US" sz="1100">
              <a:latin typeface="ＭＳ Ｐゴシック" panose="020B0600070205080204" pitchFamily="50" charset="-128"/>
              <a:ea typeface="ＭＳ Ｐゴシック" panose="020B0600070205080204" pitchFamily="50" charset="-128"/>
            </a:rPr>
            <a:t>　今後について、公共施設の老朽化による維持管理に係る経費の増大も見込まれるため、新たな公債費負担を抑えるとともに、公共施設等総合管理計画を基に個別計画に取り組み、引き続き行財政改革を推進す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65</xdr:row>
      <xdr:rowOff>85090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21588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152082</xdr:rowOff>
    </xdr:from>
    <xdr:to>
      <xdr:col>23</xdr:col>
      <xdr:colOff>133350</xdr:colOff>
      <xdr:row>61</xdr:row>
      <xdr:rowOff>53022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04390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107315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439082"/>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29845</xdr:rowOff>
    </xdr:from>
    <xdr:to>
      <xdr:col>19</xdr:col>
      <xdr:colOff>184150</xdr:colOff>
      <xdr:row>62</xdr:row>
      <xdr:rowOff>131445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116222</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107315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4089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153035</xdr:rowOff>
    </xdr:from>
    <xdr:to>
      <xdr:col>15</xdr:col>
      <xdr:colOff>133350</xdr:colOff>
      <xdr:row>62</xdr:row>
      <xdr:rowOff>83185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67962</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66675</xdr:rowOff>
    </xdr:from>
    <xdr:to>
      <xdr:col>11</xdr:col>
      <xdr:colOff>31750</xdr:colOff>
      <xdr:row>60</xdr:row>
      <xdr:rowOff>121920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01077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86678</xdr:rowOff>
    </xdr:from>
    <xdr:to>
      <xdr:col>11</xdr:col>
      <xdr:colOff>82550</xdr:colOff>
      <xdr:row>62</xdr:row>
      <xdr:rowOff>16828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46372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101282</xdr:rowOff>
    </xdr:from>
    <xdr:to>
      <xdr:col>19</xdr:col>
      <xdr:colOff>184150</xdr:colOff>
      <xdr:row>61</xdr:row>
      <xdr:rowOff>31432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41609</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15875</xdr:rowOff>
    </xdr:from>
    <xdr:to>
      <xdr:col>7</xdr:col>
      <xdr:colOff>31750</xdr:colOff>
      <xdr:row>58</xdr:row>
      <xdr:rowOff>117475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127652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人口減少の影響が大きく、類似団体の平均を大きく上回っている状況である。</a:t>
          </a:r>
        </a:p>
        <a:p>
          <a:r>
            <a:rPr kumimoji="1" lang="ja-JP" altLang="en-US" sz="1100">
              <a:latin typeface="ＭＳ Ｐゴシック" panose="020B0600070205080204" pitchFamily="50" charset="-128"/>
              <a:ea typeface="ＭＳ Ｐゴシック" panose="020B0600070205080204" pitchFamily="50" charset="-128"/>
            </a:rPr>
            <a:t>　 今後も引き続き、定員管理に努めるとともに、施設管理における指定管理者への適正管理指導を徹底し、公共施設等総合管理計画を基に個別計画に取り組み、引き続き行財政改革を推進することにより、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15435</xdr:rowOff>
    </xdr:from>
    <xdr:to>
      <xdr:col>23</xdr:col>
      <xdr:colOff>133350</xdr:colOff>
      <xdr:row>85</xdr:row>
      <xdr:rowOff>44591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588685"/>
          <a:ext cx="8382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132857</xdr:rowOff>
    </xdr:from>
    <xdr:to>
      <xdr:col>19</xdr:col>
      <xdr:colOff>133350</xdr:colOff>
      <xdr:row>85</xdr:row>
      <xdr:rowOff>15435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534657"/>
          <a:ext cx="889000" cy="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132857</xdr:rowOff>
    </xdr:from>
    <xdr:to>
      <xdr:col>15</xdr:col>
      <xdr:colOff>82550</xdr:colOff>
      <xdr:row>84</xdr:row>
      <xdr:rowOff>134229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5346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37937</xdr:rowOff>
    </xdr:from>
    <xdr:to>
      <xdr:col>11</xdr:col>
      <xdr:colOff>31750</xdr:colOff>
      <xdr:row>84</xdr:row>
      <xdr:rowOff>134229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439737"/>
          <a:ext cx="889000" cy="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165241</xdr:rowOff>
    </xdr:from>
    <xdr:to>
      <xdr:col>23</xdr:col>
      <xdr:colOff>184150</xdr:colOff>
      <xdr:row>85</xdr:row>
      <xdr:rowOff>95391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5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137318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53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136085</xdr:rowOff>
    </xdr:from>
    <xdr:to>
      <xdr:col>19</xdr:col>
      <xdr:colOff>184150</xdr:colOff>
      <xdr:row>85</xdr:row>
      <xdr:rowOff>66235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5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51012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6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82057</xdr:rowOff>
    </xdr:from>
    <xdr:to>
      <xdr:col>15</xdr:col>
      <xdr:colOff>133350</xdr:colOff>
      <xdr:row>85</xdr:row>
      <xdr:rowOff>12207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168434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57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83429</xdr:rowOff>
    </xdr:from>
    <xdr:to>
      <xdr:col>11</xdr:col>
      <xdr:colOff>82550</xdr:colOff>
      <xdr:row>85</xdr:row>
      <xdr:rowOff>13579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4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169806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5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158587</xdr:rowOff>
    </xdr:from>
    <xdr:to>
      <xdr:col>7</xdr:col>
      <xdr:colOff>31750</xdr:colOff>
      <xdr:row>84</xdr:row>
      <xdr:rowOff>88737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73514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近年では類似団体平均にくらべて若干下回っている。</a:t>
          </a:r>
        </a:p>
        <a:p>
          <a:r>
            <a:rPr kumimoji="1" lang="ja-JP" altLang="en-US" sz="1100">
              <a:latin typeface="ＭＳ Ｐゴシック" panose="020B0600070205080204" pitchFamily="50" charset="-128"/>
              <a:ea typeface="ＭＳ Ｐゴシック" panose="020B0600070205080204" pitchFamily="50" charset="-128"/>
            </a:rPr>
            <a:t>　 高齢・高給者の退職により、国の平均月額より低い者の採用を見込むことから、指数は当面同水準で推移するものと考えている。</a:t>
          </a:r>
        </a:p>
        <a:p>
          <a:r>
            <a:rPr kumimoji="1" lang="ja-JP" altLang="en-US" sz="1100">
              <a:latin typeface="ＭＳ Ｐゴシック" panose="020B0600070205080204" pitchFamily="50" charset="-128"/>
              <a:ea typeface="ＭＳ Ｐゴシック" panose="020B0600070205080204" pitchFamily="50" charset="-128"/>
            </a:rPr>
            <a:t>　 今後も類似団体の給与水準を注視し、人事評価制度の活用により適正な給与水準の確保に努める。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の取組みにより改善傾向にある。</a:t>
          </a:r>
        </a:p>
        <a:p>
          <a:r>
            <a:rPr kumimoji="1" lang="ja-JP" altLang="en-US" sz="1100">
              <a:latin typeface="ＭＳ Ｐゴシック" panose="020B0600070205080204" pitchFamily="50" charset="-128"/>
              <a:ea typeface="ＭＳ Ｐゴシック" panose="020B0600070205080204" pitchFamily="50" charset="-128"/>
            </a:rPr>
            <a:t>　 しかしながら、行政区域が広大で管理する施設も多いことから、職員数の削減に伴って、行政サービスの低下を招く恐れも懸念されるため、適切な定員管理に努める。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107188</xdr:rowOff>
    </xdr:from>
    <xdr:to>
      <xdr:col>81</xdr:col>
      <xdr:colOff>44450</xdr:colOff>
      <xdr:row>62</xdr:row>
      <xdr:rowOff>121666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370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107188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0250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12277</xdr:rowOff>
    </xdr:from>
    <xdr:to>
      <xdr:col>72</xdr:col>
      <xdr:colOff>203200</xdr:colOff>
      <xdr:row>62</xdr:row>
      <xdr:rowOff>72602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421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152357</xdr:rowOff>
    </xdr:from>
    <xdr:to>
      <xdr:col>68</xdr:col>
      <xdr:colOff>152400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10807"/>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70866</xdr:rowOff>
    </xdr:from>
    <xdr:to>
      <xdr:col>81</xdr:col>
      <xdr:colOff>95250</xdr:colOff>
      <xdr:row>63</xdr:row>
      <xdr:rowOff>1016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42943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56388</xdr:rowOff>
    </xdr:from>
    <xdr:to>
      <xdr:col>77</xdr:col>
      <xdr:colOff>95250</xdr:colOff>
      <xdr:row>62</xdr:row>
      <xdr:rowOff>157988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142765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47854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101557</xdr:rowOff>
    </xdr:from>
    <xdr:to>
      <xdr:col>64</xdr:col>
      <xdr:colOff>152400</xdr:colOff>
      <xdr:row>62</xdr:row>
      <xdr:rowOff>31707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16484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においては、大規模事業に係る起債の償還が終了するなどにより改善されつつあったが、今年度において、標準税収入額や普通交付税額の減少や、低い数値であった平成２８年度分が算定から外れたこともあり、比率が１．３ポイント上昇した。</a:t>
          </a:r>
        </a:p>
        <a:p>
          <a:r>
            <a:rPr kumimoji="1" lang="ja-JP" altLang="en-US" sz="1100">
              <a:latin typeface="ＭＳ Ｐゴシック" panose="020B0600070205080204" pitchFamily="50" charset="-128"/>
              <a:ea typeface="ＭＳ Ｐゴシック" panose="020B0600070205080204" pitchFamily="50" charset="-128"/>
            </a:rPr>
            <a:t>　次年度以降においても当面は１０％台での推移が見込まれるため、引き続き新たな起債の抑制と計画的な償還に努める。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41</xdr:row>
      <xdr:rowOff>47474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27548"/>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40</xdr:row>
      <xdr:rowOff>69548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322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45659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22678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５．６ポイント上昇しているが、これは地方債などの将来負担額が約１１億円減少したものの、基準財政需要額算入見込額等の減少により、充当可能財源が約１３億円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今後においても充当財源の減少が見込まれるため、公債費等義務的経費の削減を中心に引き続き行財政改革を推進することにより、財政の健全化に努める。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84304</xdr:rowOff>
    </xdr:from>
    <xdr:to>
      <xdr:col>81</xdr:col>
      <xdr:colOff>44450</xdr:colOff>
      <xdr:row>18</xdr:row>
      <xdr:rowOff>148650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1704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55578</xdr:rowOff>
    </xdr:from>
    <xdr:to>
      <xdr:col>77</xdr:col>
      <xdr:colOff>44450</xdr:colOff>
      <xdr:row>18</xdr:row>
      <xdr:rowOff>84304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14167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130508</xdr:rowOff>
    </xdr:from>
    <xdr:to>
      <xdr:col>72</xdr:col>
      <xdr:colOff>203200</xdr:colOff>
      <xdr:row>18</xdr:row>
      <xdr:rowOff>55578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451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124762</xdr:rowOff>
    </xdr:from>
    <xdr:to>
      <xdr:col>68</xdr:col>
      <xdr:colOff>152400</xdr:colOff>
      <xdr:row>17</xdr:row>
      <xdr:rowOff>130508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03941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97850</xdr:rowOff>
    </xdr:from>
    <xdr:to>
      <xdr:col>81</xdr:col>
      <xdr:colOff>95250</xdr:colOff>
      <xdr:row>19</xdr:row>
      <xdr:rowOff>28001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69927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33504</xdr:rowOff>
    </xdr:from>
    <xdr:to>
      <xdr:col>77</xdr:col>
      <xdr:colOff>95250</xdr:colOff>
      <xdr:row>18</xdr:row>
      <xdr:rowOff>135104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119881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4778</xdr:rowOff>
    </xdr:from>
    <xdr:to>
      <xdr:col>73</xdr:col>
      <xdr:colOff>44450</xdr:colOff>
      <xdr:row>18</xdr:row>
      <xdr:rowOff>106378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91155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79708</xdr:rowOff>
    </xdr:from>
    <xdr:to>
      <xdr:col>68</xdr:col>
      <xdr:colOff>203200</xdr:colOff>
      <xdr:row>18</xdr:row>
      <xdr:rowOff>9858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166085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8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73962</xdr:rowOff>
    </xdr:from>
    <xdr:to>
      <xdr:col>64</xdr:col>
      <xdr:colOff>152400</xdr:colOff>
      <xdr:row>18</xdr:row>
      <xdr:rowOff>4112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160339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類似団体と比較すれば、経常収支比率に占める割合は低いが、人口に対して職員数が多いことから総額では多額となっている。</a:t>
          </a:r>
        </a:p>
        <a:p>
          <a:r>
            <a:rPr kumimoji="1" lang="ja-JP" altLang="en-US" sz="1100">
              <a:latin typeface="ＭＳ Ｐゴシック" panose="020B0600070205080204" pitchFamily="50" charset="-128"/>
              <a:ea typeface="ＭＳ Ｐゴシック" panose="020B0600070205080204" pitchFamily="50" charset="-128"/>
            </a:rPr>
            <a:t>　 今後も鏡野町定員適正化計画に基づく職員数の適正な管理と適正な給与水準を保つことにより人件費の削減に努める。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平成２６年度より増加しているが、これは情報通信施設に係る指定管理料が発生したことや、津山圏域クリーンセンターの稼働に伴い経費が発生したことによるものが大きな要因で、その他に合併前団体から引き継いだ多くの公共施設の経常的な管理費の増加に起因するところが大きい。</a:t>
          </a:r>
        </a:p>
        <a:p>
          <a:r>
            <a:rPr kumimoji="1" lang="ja-JP" altLang="en-US" sz="1100">
              <a:latin typeface="ＭＳ Ｐゴシック" panose="020B0600070205080204" pitchFamily="50" charset="-128"/>
              <a:ea typeface="ＭＳ Ｐゴシック" panose="020B0600070205080204" pitchFamily="50" charset="-128"/>
            </a:rPr>
            <a:t>　 今後は、公共施設個別計画を基に長期的な管理計画を立て、抜本的な施設のあり方について、統廃合や民間への委譲等を検討するとともに、指定管理制度による運営管理の適正化を徹底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20</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2224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08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30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53848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160782</xdr:rowOff>
    </xdr:from>
    <xdr:to>
      <xdr:col>82</xdr:col>
      <xdr:colOff>158750</xdr:colOff>
      <xdr:row>20</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132859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扶助費にかかる経常収支比率は類似団体の平均を大きく下回っている。</a:t>
          </a:r>
        </a:p>
        <a:p>
          <a:r>
            <a:rPr kumimoji="1" lang="ja-JP" altLang="en-US" sz="1100">
              <a:latin typeface="ＭＳ Ｐゴシック" panose="020B0600070205080204" pitchFamily="50" charset="-128"/>
              <a:ea typeface="ＭＳ Ｐゴシック" panose="020B0600070205080204" pitchFamily="50" charset="-128"/>
            </a:rPr>
            <a:t>　しかしながら、今後は高齢者の人口や施設の増加に伴い確実に増え、自立支援法に係る各種給付費も着実に増加する見込みである。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その他における歳出では、他会計への繰出金が大きな割合を占めている。</a:t>
          </a:r>
        </a:p>
        <a:p>
          <a:r>
            <a:rPr kumimoji="1" lang="ja-JP" altLang="en-US" sz="1100">
              <a:latin typeface="ＭＳ Ｐゴシック" panose="020B0600070205080204" pitchFamily="50" charset="-128"/>
              <a:ea typeface="ＭＳ Ｐゴシック" panose="020B0600070205080204" pitchFamily="50" charset="-128"/>
            </a:rPr>
            <a:t>　平成３０年度より簡易水道事業等が公営企業会計に移行したため大きく減少したが、今後も増え続ける医療費や介護サービス費等により、各特別会計への繰出金は増加傾向が見込まれる。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9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58</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3102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19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163847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については、類似団体の平均を大きく下回っているが、今後は津山圏域資源循環施設組合や消防組合等の一部事務組合の施設整備のほか、平成３０年度に簡易水道事業等が公営企業会計への移行したことにより増加した。</a:t>
          </a:r>
        </a:p>
        <a:p>
          <a:r>
            <a:rPr kumimoji="1" lang="ja-JP" altLang="en-US" sz="1100">
              <a:latin typeface="ＭＳ Ｐゴシック" panose="020B0600070205080204" pitchFamily="50" charset="-128"/>
              <a:ea typeface="ＭＳ Ｐゴシック" panose="020B0600070205080204" pitchFamily="50" charset="-128"/>
            </a:rPr>
            <a:t>　 また、本稼働となった津山圏域資源循環施設組合の運営経費にかかる負担金が増加しており、今後の財政への影響が懸念される。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248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町村合併前に旧町村が実施した大規模事業のために発行した起債償還額が、平成１９年度をピークに減少に転じ、以降１０ポイント以上の減少となり、類似団体の平均と同水準まで改善が図られていた。</a:t>
          </a:r>
        </a:p>
        <a:p>
          <a:r>
            <a:rPr kumimoji="1" lang="ja-JP" altLang="en-US" sz="1100">
              <a:latin typeface="ＭＳ Ｐゴシック" panose="020B0600070205080204" pitchFamily="50" charset="-128"/>
              <a:ea typeface="ＭＳ Ｐゴシック" panose="020B0600070205080204" pitchFamily="50" charset="-128"/>
            </a:rPr>
            <a:t>　 しかし、平成２５年度及び２６年度に実施した普通建設事業に係る合併特例債の多額の借入により再度大きく上昇したことから類似団体平均を７．１ポイント上回っている。</a:t>
          </a:r>
        </a:p>
        <a:p>
          <a:r>
            <a:rPr kumimoji="1" lang="ja-JP" altLang="en-US" sz="1100">
              <a:latin typeface="ＭＳ Ｐゴシック" panose="020B0600070205080204" pitchFamily="50" charset="-128"/>
              <a:ea typeface="ＭＳ Ｐゴシック" panose="020B0600070205080204" pitchFamily="50" charset="-128"/>
            </a:rPr>
            <a:t>　 今後、公債費適正化計画に基づき新発債の発行額の抑制を図り、公債費負担の適正化に努める。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87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865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839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79</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47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78757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では類似団体の平均を１０．４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97282</xdr:rowOff>
    </xdr:from>
    <xdr:to>
      <xdr:col>82</xdr:col>
      <xdr:colOff>107950</xdr:colOff>
      <xdr:row>74</xdr:row>
      <xdr:rowOff>8128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6131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6131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104140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7411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104140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631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128778</xdr:rowOff>
    </xdr:from>
    <xdr:to>
      <xdr:col>82</xdr:col>
      <xdr:colOff>158750</xdr:colOff>
      <xdr:row>74</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37355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46482</xdr:rowOff>
    </xdr:from>
    <xdr:to>
      <xdr:col>78</xdr:col>
      <xdr:colOff>120650</xdr:colOff>
      <xdr:row>73</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158259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103469</xdr:rowOff>
    </xdr:from>
    <xdr:to>
      <xdr:col>29</xdr:col>
      <xdr:colOff>127000</xdr:colOff>
      <xdr:row>15</xdr:row>
      <xdr:rowOff>111790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22844"/>
          <a:ext cx="6477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103469</xdr:rowOff>
    </xdr:from>
    <xdr:to>
      <xdr:col>26</xdr:col>
      <xdr:colOff>50800</xdr:colOff>
      <xdr:row>15</xdr:row>
      <xdr:rowOff>133012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2844"/>
          <a:ext cx="698500" cy="2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133012</xdr:rowOff>
    </xdr:from>
    <xdr:to>
      <xdr:col>22</xdr:col>
      <xdr:colOff>114300</xdr:colOff>
      <xdr:row>15</xdr:row>
      <xdr:rowOff>143932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2387"/>
          <a:ext cx="6985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137546</xdr:rowOff>
    </xdr:from>
    <xdr:to>
      <xdr:col>18</xdr:col>
      <xdr:colOff>177800</xdr:colOff>
      <xdr:row>15</xdr:row>
      <xdr:rowOff>143932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692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60990</xdr:rowOff>
    </xdr:from>
    <xdr:to>
      <xdr:col>29</xdr:col>
      <xdr:colOff>177800</xdr:colOff>
      <xdr:row>15</xdr:row>
      <xdr:rowOff>162590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77517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52669</xdr:rowOff>
    </xdr:from>
    <xdr:to>
      <xdr:col>26</xdr:col>
      <xdr:colOff>101600</xdr:colOff>
      <xdr:row>15</xdr:row>
      <xdr:rowOff>154269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164446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82212</xdr:rowOff>
    </xdr:from>
    <xdr:to>
      <xdr:col>22</xdr:col>
      <xdr:colOff>165100</xdr:colOff>
      <xdr:row>16</xdr:row>
      <xdr:rowOff>12362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22539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93132</xdr:rowOff>
    </xdr:from>
    <xdr:to>
      <xdr:col>19</xdr:col>
      <xdr:colOff>38100</xdr:colOff>
      <xdr:row>16</xdr:row>
      <xdr:rowOff>23282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86746</xdr:rowOff>
    </xdr:from>
    <xdr:to>
      <xdr:col>15</xdr:col>
      <xdr:colOff>101600</xdr:colOff>
      <xdr:row>16</xdr:row>
      <xdr:rowOff>16896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57848</xdr:rowOff>
    </xdr:from>
    <xdr:to>
      <xdr:col>29</xdr:col>
      <xdr:colOff>127000</xdr:colOff>
      <xdr:row>35</xdr:row>
      <xdr:rowOff>72803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68198"/>
          <a:ext cx="647700" cy="1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72803</xdr:rowOff>
    </xdr:from>
    <xdr:to>
      <xdr:col>26</xdr:col>
      <xdr:colOff>50800</xdr:colOff>
      <xdr:row>35</xdr:row>
      <xdr:rowOff>79832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83153"/>
          <a:ext cx="6985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79832</xdr:rowOff>
    </xdr:from>
    <xdr:to>
      <xdr:col>22</xdr:col>
      <xdr:colOff>114300</xdr:colOff>
      <xdr:row>35</xdr:row>
      <xdr:rowOff>321520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90182"/>
          <a:ext cx="698500" cy="241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321520</xdr:rowOff>
    </xdr:from>
    <xdr:to>
      <xdr:col>18</xdr:col>
      <xdr:colOff>177800</xdr:colOff>
      <xdr:row>36</xdr:row>
      <xdr:rowOff>87852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1870"/>
          <a:ext cx="698500" cy="109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7048</xdr:rowOff>
    </xdr:from>
    <xdr:to>
      <xdr:col>29</xdr:col>
      <xdr:colOff>177800</xdr:colOff>
      <xdr:row>35</xdr:row>
      <xdr:rowOff>108648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195025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22003</xdr:rowOff>
    </xdr:from>
    <xdr:to>
      <xdr:col>26</xdr:col>
      <xdr:colOff>101600</xdr:colOff>
      <xdr:row>35</xdr:row>
      <xdr:rowOff>123603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133780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01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29032</xdr:rowOff>
    </xdr:from>
    <xdr:to>
      <xdr:col>22</xdr:col>
      <xdr:colOff>165100</xdr:colOff>
      <xdr:row>35</xdr:row>
      <xdr:rowOff>130632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140809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270720</xdr:rowOff>
    </xdr:from>
    <xdr:to>
      <xdr:col>19</xdr:col>
      <xdr:colOff>38100</xdr:colOff>
      <xdr:row>36</xdr:row>
      <xdr:rowOff>29420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39597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37052</xdr:rowOff>
    </xdr:from>
    <xdr:to>
      <xdr:col>15</xdr:col>
      <xdr:colOff>101600</xdr:colOff>
      <xdr:row>36</xdr:row>
      <xdr:rowOff>138652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148829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111363</xdr:rowOff>
    </xdr:from>
    <xdr:to>
      <xdr:col>24</xdr:col>
      <xdr:colOff>63500</xdr:colOff>
      <xdr:row>35</xdr:row>
      <xdr:rowOff>115624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12113"/>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115624</xdr:rowOff>
    </xdr:from>
    <xdr:to>
      <xdr:col>19</xdr:col>
      <xdr:colOff>177800</xdr:colOff>
      <xdr:row>35</xdr:row>
      <xdr:rowOff>141602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16374"/>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125609</xdr:rowOff>
    </xdr:from>
    <xdr:to>
      <xdr:col>15</xdr:col>
      <xdr:colOff>50800</xdr:colOff>
      <xdr:row>35</xdr:row>
      <xdr:rowOff>141602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26359"/>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84406</xdr:rowOff>
    </xdr:from>
    <xdr:to>
      <xdr:col>10</xdr:col>
      <xdr:colOff>114300</xdr:colOff>
      <xdr:row>35</xdr:row>
      <xdr:rowOff>125609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85156"/>
          <a:ext cx="8890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60563</xdr:rowOff>
    </xdr:from>
    <xdr:to>
      <xdr:col>24</xdr:col>
      <xdr:colOff>114300</xdr:colOff>
      <xdr:row>35</xdr:row>
      <xdr:rowOff>162163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83440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1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64824</xdr:rowOff>
    </xdr:from>
    <xdr:to>
      <xdr:col>20</xdr:col>
      <xdr:colOff>38100</xdr:colOff>
      <xdr:row>35</xdr:row>
      <xdr:rowOff>166424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4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90802</xdr:rowOff>
    </xdr:from>
    <xdr:to>
      <xdr:col>15</xdr:col>
      <xdr:colOff>101600</xdr:colOff>
      <xdr:row>36</xdr:row>
      <xdr:rowOff>20952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37479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6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74809</xdr:rowOff>
    </xdr:from>
    <xdr:to>
      <xdr:col>10</xdr:col>
      <xdr:colOff>165100</xdr:colOff>
      <xdr:row>36</xdr:row>
      <xdr:rowOff>4959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21486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5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33606</xdr:rowOff>
    </xdr:from>
    <xdr:to>
      <xdr:col>6</xdr:col>
      <xdr:colOff>38100</xdr:colOff>
      <xdr:row>35</xdr:row>
      <xdr:rowOff>135206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151733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148400</xdr:rowOff>
    </xdr:from>
    <xdr:to>
      <xdr:col>24</xdr:col>
      <xdr:colOff>63500</xdr:colOff>
      <xdr:row>54</xdr:row>
      <xdr:rowOff>21578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235250"/>
          <a:ext cx="8382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21578</xdr:rowOff>
    </xdr:from>
    <xdr:to>
      <xdr:col>19</xdr:col>
      <xdr:colOff>177800</xdr:colOff>
      <xdr:row>54</xdr:row>
      <xdr:rowOff>77722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279878"/>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77722</xdr:rowOff>
    </xdr:from>
    <xdr:to>
      <xdr:col>15</xdr:col>
      <xdr:colOff>50800</xdr:colOff>
      <xdr:row>54</xdr:row>
      <xdr:rowOff>83396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336022"/>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83396</xdr:rowOff>
    </xdr:from>
    <xdr:to>
      <xdr:col>10</xdr:col>
      <xdr:colOff>114300</xdr:colOff>
      <xdr:row>54</xdr:row>
      <xdr:rowOff>167498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341696"/>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97600</xdr:rowOff>
    </xdr:from>
    <xdr:to>
      <xdr:col>24</xdr:col>
      <xdr:colOff>114300</xdr:colOff>
      <xdr:row>54</xdr:row>
      <xdr:rowOff>27750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120477</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0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142228</xdr:rowOff>
    </xdr:from>
    <xdr:to>
      <xdr:col>20</xdr:col>
      <xdr:colOff>38100</xdr:colOff>
      <xdr:row>54</xdr:row>
      <xdr:rowOff>72378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2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88905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0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26922</xdr:rowOff>
    </xdr:from>
    <xdr:to>
      <xdr:col>15</xdr:col>
      <xdr:colOff>101600</xdr:colOff>
      <xdr:row>54</xdr:row>
      <xdr:rowOff>128522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2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145049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06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32596</xdr:rowOff>
    </xdr:from>
    <xdr:to>
      <xdr:col>10</xdr:col>
      <xdr:colOff>165100</xdr:colOff>
      <xdr:row>54</xdr:row>
      <xdr:rowOff>134196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2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150723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06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116698</xdr:rowOff>
    </xdr:from>
    <xdr:to>
      <xdr:col>6</xdr:col>
      <xdr:colOff>38100</xdr:colOff>
      <xdr:row>55</xdr:row>
      <xdr:rowOff>46848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3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63375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15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76416</xdr:rowOff>
    </xdr:from>
    <xdr:to>
      <xdr:col>24</xdr:col>
      <xdr:colOff>63500</xdr:colOff>
      <xdr:row>76</xdr:row>
      <xdr:rowOff>44717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935166"/>
          <a:ext cx="8382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148920</xdr:rowOff>
    </xdr:from>
    <xdr:to>
      <xdr:col>19</xdr:col>
      <xdr:colOff>177800</xdr:colOff>
      <xdr:row>75</xdr:row>
      <xdr:rowOff>76416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36220"/>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92266</xdr:rowOff>
    </xdr:from>
    <xdr:to>
      <xdr:col>15</xdr:col>
      <xdr:colOff>50800</xdr:colOff>
      <xdr:row>74</xdr:row>
      <xdr:rowOff>148920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779566"/>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92266</xdr:rowOff>
    </xdr:from>
    <xdr:to>
      <xdr:col>10</xdr:col>
      <xdr:colOff>114300</xdr:colOff>
      <xdr:row>76</xdr:row>
      <xdr:rowOff>81293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79566"/>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165367</xdr:rowOff>
    </xdr:from>
    <xdr:to>
      <xdr:col>24</xdr:col>
      <xdr:colOff>114300</xdr:colOff>
      <xdr:row>76</xdr:row>
      <xdr:rowOff>95517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16794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25616</xdr:rowOff>
    </xdr:from>
    <xdr:to>
      <xdr:col>20</xdr:col>
      <xdr:colOff>38100</xdr:colOff>
      <xdr:row>75</xdr:row>
      <xdr:rowOff>127216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143743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98120</xdr:rowOff>
    </xdr:from>
    <xdr:to>
      <xdr:col>15</xdr:col>
      <xdr:colOff>101600</xdr:colOff>
      <xdr:row>75</xdr:row>
      <xdr:rowOff>28270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44797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41466</xdr:rowOff>
    </xdr:from>
    <xdr:to>
      <xdr:col>10</xdr:col>
      <xdr:colOff>165100</xdr:colOff>
      <xdr:row>74</xdr:row>
      <xdr:rowOff>143066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159593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5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30493</xdr:rowOff>
    </xdr:from>
    <xdr:to>
      <xdr:col>6</xdr:col>
      <xdr:colOff>38100</xdr:colOff>
      <xdr:row>76</xdr:row>
      <xdr:rowOff>132093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148620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161058</xdr:rowOff>
    </xdr:from>
    <xdr:to>
      <xdr:col>24</xdr:col>
      <xdr:colOff>63500</xdr:colOff>
      <xdr:row>99</xdr:row>
      <xdr:rowOff>26412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63158"/>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xdr:rowOff>
    </xdr:from>
    <xdr:to>
      <xdr:col>19</xdr:col>
      <xdr:colOff>177800</xdr:colOff>
      <xdr:row>99</xdr:row>
      <xdr:rowOff>26412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73657"/>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111240</xdr:rowOff>
    </xdr:from>
    <xdr:to>
      <xdr:col>15</xdr:col>
      <xdr:colOff>50800</xdr:colOff>
      <xdr:row>99</xdr:row>
      <xdr:rowOff>107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13340"/>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111240</xdr:rowOff>
    </xdr:from>
    <xdr:to>
      <xdr:col>10</xdr:col>
      <xdr:colOff>114300</xdr:colOff>
      <xdr:row>99</xdr:row>
      <xdr:rowOff>9496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3340"/>
          <a:ext cx="889000" cy="6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110258</xdr:rowOff>
    </xdr:from>
    <xdr:to>
      <xdr:col>24</xdr:col>
      <xdr:colOff>114300</xdr:colOff>
      <xdr:row>99</xdr:row>
      <xdr:rowOff>40408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25185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147062</xdr:rowOff>
    </xdr:from>
    <xdr:to>
      <xdr:col>20</xdr:col>
      <xdr:colOff>38100</xdr:colOff>
      <xdr:row>99</xdr:row>
      <xdr:rowOff>77212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68339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120757</xdr:rowOff>
    </xdr:from>
    <xdr:to>
      <xdr:col>15</xdr:col>
      <xdr:colOff>101600</xdr:colOff>
      <xdr:row>99</xdr:row>
      <xdr:rowOff>50907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42034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60440</xdr:rowOff>
    </xdr:from>
    <xdr:to>
      <xdr:col>10</xdr:col>
      <xdr:colOff>165100</xdr:colOff>
      <xdr:row>98</xdr:row>
      <xdr:rowOff>162040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153167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130146</xdr:rowOff>
    </xdr:from>
    <xdr:to>
      <xdr:col>6</xdr:col>
      <xdr:colOff>38100</xdr:colOff>
      <xdr:row>99</xdr:row>
      <xdr:rowOff>60296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51423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129067</xdr:rowOff>
    </xdr:from>
    <xdr:to>
      <xdr:col>55</xdr:col>
      <xdr:colOff>0</xdr:colOff>
      <xdr:row>36</xdr:row>
      <xdr:rowOff>159356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1267"/>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159356</xdr:rowOff>
    </xdr:from>
    <xdr:to>
      <xdr:col>50</xdr:col>
      <xdr:colOff>114300</xdr:colOff>
      <xdr:row>38</xdr:row>
      <xdr:rowOff>14486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1556"/>
          <a:ext cx="889000" cy="1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14486</xdr:rowOff>
    </xdr:from>
    <xdr:to>
      <xdr:col>45</xdr:col>
      <xdr:colOff>177800</xdr:colOff>
      <xdr:row>38</xdr:row>
      <xdr:rowOff>19068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9586"/>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8278</xdr:rowOff>
    </xdr:from>
    <xdr:to>
      <xdr:col>41</xdr:col>
      <xdr:colOff>50800</xdr:colOff>
      <xdr:row>38</xdr:row>
      <xdr:rowOff>19068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2337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78267</xdr:rowOff>
    </xdr:from>
    <xdr:to>
      <xdr:col>55</xdr:col>
      <xdr:colOff>50800</xdr:colOff>
      <xdr:row>37</xdr:row>
      <xdr:rowOff>8417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101144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108556</xdr:rowOff>
    </xdr:from>
    <xdr:to>
      <xdr:col>50</xdr:col>
      <xdr:colOff>165100</xdr:colOff>
      <xdr:row>37</xdr:row>
      <xdr:rowOff>38706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55233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135136</xdr:rowOff>
    </xdr:from>
    <xdr:to>
      <xdr:col>46</xdr:col>
      <xdr:colOff>38100</xdr:colOff>
      <xdr:row>38</xdr:row>
      <xdr:rowOff>65286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139718</xdr:rowOff>
    </xdr:from>
    <xdr:to>
      <xdr:col>41</xdr:col>
      <xdr:colOff>101600</xdr:colOff>
      <xdr:row>38</xdr:row>
      <xdr:rowOff>69868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60995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128928</xdr:rowOff>
    </xdr:from>
    <xdr:to>
      <xdr:col>36</xdr:col>
      <xdr:colOff>165100</xdr:colOff>
      <xdr:row>38</xdr:row>
      <xdr:rowOff>59078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75605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93513</xdr:rowOff>
    </xdr:from>
    <xdr:to>
      <xdr:col>55</xdr:col>
      <xdr:colOff>0</xdr:colOff>
      <xdr:row>57</xdr:row>
      <xdr:rowOff>137749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6163"/>
          <a:ext cx="838200" cy="4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11086</xdr:rowOff>
    </xdr:from>
    <xdr:to>
      <xdr:col>50</xdr:col>
      <xdr:colOff>114300</xdr:colOff>
      <xdr:row>57</xdr:row>
      <xdr:rowOff>137749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83736"/>
          <a:ext cx="889000" cy="1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11086</xdr:rowOff>
    </xdr:from>
    <xdr:to>
      <xdr:col>45</xdr:col>
      <xdr:colOff>177800</xdr:colOff>
      <xdr:row>57</xdr:row>
      <xdr:rowOff>23177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83736"/>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23177</xdr:rowOff>
    </xdr:from>
    <xdr:to>
      <xdr:col>41</xdr:col>
      <xdr:colOff>50800</xdr:colOff>
      <xdr:row>57</xdr:row>
      <xdr:rowOff>43852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95827"/>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42713</xdr:rowOff>
    </xdr:from>
    <xdr:to>
      <xdr:col>55</xdr:col>
      <xdr:colOff>50800</xdr:colOff>
      <xdr:row>57</xdr:row>
      <xdr:rowOff>144313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65590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86949</xdr:rowOff>
    </xdr:from>
    <xdr:to>
      <xdr:col>50</xdr:col>
      <xdr:colOff>165100</xdr:colOff>
      <xdr:row>58</xdr:row>
      <xdr:rowOff>17099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33626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3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131736</xdr:rowOff>
    </xdr:from>
    <xdr:to>
      <xdr:col>46</xdr:col>
      <xdr:colOff>38100</xdr:colOff>
      <xdr:row>57</xdr:row>
      <xdr:rowOff>61886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78413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0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143827</xdr:rowOff>
    </xdr:from>
    <xdr:to>
      <xdr:col>41</xdr:col>
      <xdr:colOff>101600</xdr:colOff>
      <xdr:row>57</xdr:row>
      <xdr:rowOff>73977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90504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164502</xdr:rowOff>
    </xdr:from>
    <xdr:to>
      <xdr:col>36</xdr:col>
      <xdr:colOff>165100</xdr:colOff>
      <xdr:row>57</xdr:row>
      <xdr:rowOff>94652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111179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94924</xdr:rowOff>
    </xdr:from>
    <xdr:to>
      <xdr:col>55</xdr:col>
      <xdr:colOff>0</xdr:colOff>
      <xdr:row>78</xdr:row>
      <xdr:rowOff>104786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68024"/>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104138</xdr:rowOff>
    </xdr:from>
    <xdr:to>
      <xdr:col>50</xdr:col>
      <xdr:colOff>114300</xdr:colOff>
      <xdr:row>78</xdr:row>
      <xdr:rowOff>104786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723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10930</xdr:rowOff>
    </xdr:from>
    <xdr:to>
      <xdr:col>45</xdr:col>
      <xdr:colOff>177800</xdr:colOff>
      <xdr:row>78</xdr:row>
      <xdr:rowOff>104138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84030"/>
          <a:ext cx="889000" cy="9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32445</xdr:rowOff>
    </xdr:from>
    <xdr:to>
      <xdr:col>41</xdr:col>
      <xdr:colOff>50800</xdr:colOff>
      <xdr:row>78</xdr:row>
      <xdr:rowOff>10930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62645"/>
          <a:ext cx="889000" cy="3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44124</xdr:rowOff>
    </xdr:from>
    <xdr:to>
      <xdr:col>55</xdr:col>
      <xdr:colOff>50800</xdr:colOff>
      <xdr:row>78</xdr:row>
      <xdr:rowOff>145724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53986</xdr:rowOff>
    </xdr:from>
    <xdr:to>
      <xdr:col>50</xdr:col>
      <xdr:colOff>165100</xdr:colOff>
      <xdr:row>78</xdr:row>
      <xdr:rowOff>155586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146713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53338</xdr:rowOff>
    </xdr:from>
    <xdr:to>
      <xdr:col>46</xdr:col>
      <xdr:colOff>38100</xdr:colOff>
      <xdr:row>78</xdr:row>
      <xdr:rowOff>154938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131580</xdr:rowOff>
    </xdr:from>
    <xdr:to>
      <xdr:col>41</xdr:col>
      <xdr:colOff>101600</xdr:colOff>
      <xdr:row>78</xdr:row>
      <xdr:rowOff>61730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78257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153095</xdr:rowOff>
    </xdr:from>
    <xdr:to>
      <xdr:col>36</xdr:col>
      <xdr:colOff>165100</xdr:colOff>
      <xdr:row>76</xdr:row>
      <xdr:rowOff>83245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99772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7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162903</xdr:rowOff>
    </xdr:from>
    <xdr:to>
      <xdr:col>55</xdr:col>
      <xdr:colOff>0</xdr:colOff>
      <xdr:row>96</xdr:row>
      <xdr:rowOff>34809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50653"/>
          <a:ext cx="838200" cy="4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138978</xdr:rowOff>
    </xdr:from>
    <xdr:to>
      <xdr:col>50</xdr:col>
      <xdr:colOff>114300</xdr:colOff>
      <xdr:row>96</xdr:row>
      <xdr:rowOff>34809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55278"/>
          <a:ext cx="889000" cy="2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138978</xdr:rowOff>
    </xdr:from>
    <xdr:to>
      <xdr:col>45</xdr:col>
      <xdr:colOff>177800</xdr:colOff>
      <xdr:row>95</xdr:row>
      <xdr:rowOff>108610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255278"/>
          <a:ext cx="889000" cy="1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108610</xdr:rowOff>
    </xdr:from>
    <xdr:to>
      <xdr:col>41</xdr:col>
      <xdr:colOff>50800</xdr:colOff>
      <xdr:row>98</xdr:row>
      <xdr:rowOff>23371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96360"/>
          <a:ext cx="889000" cy="42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112103</xdr:rowOff>
    </xdr:from>
    <xdr:to>
      <xdr:col>55</xdr:col>
      <xdr:colOff>50800</xdr:colOff>
      <xdr:row>96</xdr:row>
      <xdr:rowOff>42253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134980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5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155459</xdr:rowOff>
    </xdr:from>
    <xdr:to>
      <xdr:col>50</xdr:col>
      <xdr:colOff>165100</xdr:colOff>
      <xdr:row>96</xdr:row>
      <xdr:rowOff>85609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102136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88178</xdr:rowOff>
    </xdr:from>
    <xdr:to>
      <xdr:col>46</xdr:col>
      <xdr:colOff>38100</xdr:colOff>
      <xdr:row>95</xdr:row>
      <xdr:rowOff>18328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34855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9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57810</xdr:rowOff>
    </xdr:from>
    <xdr:to>
      <xdr:col>41</xdr:col>
      <xdr:colOff>101600</xdr:colOff>
      <xdr:row>95</xdr:row>
      <xdr:rowOff>159410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4487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144021</xdr:rowOff>
    </xdr:from>
    <xdr:to>
      <xdr:col>36</xdr:col>
      <xdr:colOff>165100</xdr:colOff>
      <xdr:row>98</xdr:row>
      <xdr:rowOff>74171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24714</xdr:rowOff>
    </xdr:from>
    <xdr:to>
      <xdr:col>85</xdr:col>
      <xdr:colOff>127000</xdr:colOff>
      <xdr:row>36</xdr:row>
      <xdr:rowOff>165951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025464"/>
          <a:ext cx="8382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165951</xdr:rowOff>
    </xdr:from>
    <xdr:to>
      <xdr:col>81</xdr:col>
      <xdr:colOff>50800</xdr:colOff>
      <xdr:row>39</xdr:row>
      <xdr:rowOff>9893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38151"/>
          <a:ext cx="889000" cy="3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9893</xdr:rowOff>
    </xdr:from>
    <xdr:to>
      <xdr:col>76</xdr:col>
      <xdr:colOff>114300</xdr:colOff>
      <xdr:row>39</xdr:row>
      <xdr:rowOff>20562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644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20562</xdr:rowOff>
    </xdr:from>
    <xdr:to>
      <xdr:col>71</xdr:col>
      <xdr:colOff>177800</xdr:colOff>
      <xdr:row>39</xdr:row>
      <xdr:rowOff>38677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7112"/>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145364</xdr:rowOff>
    </xdr:from>
    <xdr:to>
      <xdr:col>85</xdr:col>
      <xdr:colOff>177800</xdr:colOff>
      <xdr:row>35</xdr:row>
      <xdr:rowOff>75514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168241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8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115151</xdr:rowOff>
    </xdr:from>
    <xdr:to>
      <xdr:col>81</xdr:col>
      <xdr:colOff>101600</xdr:colOff>
      <xdr:row>37</xdr:row>
      <xdr:rowOff>45301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61828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130543</xdr:rowOff>
    </xdr:from>
    <xdr:to>
      <xdr:col>76</xdr:col>
      <xdr:colOff>165100</xdr:colOff>
      <xdr:row>39</xdr:row>
      <xdr:rowOff>60693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51820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141212</xdr:rowOff>
    </xdr:from>
    <xdr:to>
      <xdr:col>72</xdr:col>
      <xdr:colOff>38100</xdr:colOff>
      <xdr:row>39</xdr:row>
      <xdr:rowOff>71362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62489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159327</xdr:rowOff>
    </xdr:from>
    <xdr:to>
      <xdr:col>67</xdr:col>
      <xdr:colOff>101600</xdr:colOff>
      <xdr:row>39</xdr:row>
      <xdr:rowOff>89477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80604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75639</xdr:rowOff>
    </xdr:from>
    <xdr:to>
      <xdr:col>85</xdr:col>
      <xdr:colOff>127000</xdr:colOff>
      <xdr:row>73</xdr:row>
      <xdr:rowOff>88326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591489"/>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56299</xdr:rowOff>
    </xdr:from>
    <xdr:to>
      <xdr:col>81</xdr:col>
      <xdr:colOff>50800</xdr:colOff>
      <xdr:row>73</xdr:row>
      <xdr:rowOff>75639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572149"/>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56299</xdr:rowOff>
    </xdr:from>
    <xdr:to>
      <xdr:col>76</xdr:col>
      <xdr:colOff>114300</xdr:colOff>
      <xdr:row>74</xdr:row>
      <xdr:rowOff>74168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572149"/>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74168</xdr:rowOff>
    </xdr:from>
    <xdr:to>
      <xdr:col>71</xdr:col>
      <xdr:colOff>177800</xdr:colOff>
      <xdr:row>74</xdr:row>
      <xdr:rowOff>155374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761468"/>
          <a:ext cx="8890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37526</xdr:rowOff>
    </xdr:from>
    <xdr:to>
      <xdr:col>85</xdr:col>
      <xdr:colOff>177800</xdr:colOff>
      <xdr:row>73</xdr:row>
      <xdr:rowOff>139126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60403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24839</xdr:rowOff>
    </xdr:from>
    <xdr:to>
      <xdr:col>81</xdr:col>
      <xdr:colOff>101600</xdr:colOff>
      <xdr:row>73</xdr:row>
      <xdr:rowOff>126439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142966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1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5499</xdr:rowOff>
    </xdr:from>
    <xdr:to>
      <xdr:col>76</xdr:col>
      <xdr:colOff>165100</xdr:colOff>
      <xdr:row>73</xdr:row>
      <xdr:rowOff>107099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123626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29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23368</xdr:rowOff>
    </xdr:from>
    <xdr:to>
      <xdr:col>72</xdr:col>
      <xdr:colOff>38100</xdr:colOff>
      <xdr:row>74</xdr:row>
      <xdr:rowOff>124968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141495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4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104574</xdr:rowOff>
    </xdr:from>
    <xdr:to>
      <xdr:col>67</xdr:col>
      <xdr:colOff>101600</xdr:colOff>
      <xdr:row>75</xdr:row>
      <xdr:rowOff>34724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51251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32308</xdr:rowOff>
    </xdr:from>
    <xdr:to>
      <xdr:col>85</xdr:col>
      <xdr:colOff>127000</xdr:colOff>
      <xdr:row>98</xdr:row>
      <xdr:rowOff>90132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34408"/>
          <a:ext cx="838200" cy="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21997</xdr:rowOff>
    </xdr:from>
    <xdr:to>
      <xdr:col>81</xdr:col>
      <xdr:colOff>50800</xdr:colOff>
      <xdr:row>98</xdr:row>
      <xdr:rowOff>32308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452497"/>
          <a:ext cx="889000" cy="138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21997</xdr:rowOff>
    </xdr:from>
    <xdr:to>
      <xdr:col>76</xdr:col>
      <xdr:colOff>114300</xdr:colOff>
      <xdr:row>96</xdr:row>
      <xdr:rowOff>87071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5452497"/>
          <a:ext cx="889000" cy="109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87071</xdr:rowOff>
    </xdr:from>
    <xdr:to>
      <xdr:col>71</xdr:col>
      <xdr:colOff>177800</xdr:colOff>
      <xdr:row>98</xdr:row>
      <xdr:rowOff>92139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546271"/>
          <a:ext cx="889000" cy="3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39332</xdr:rowOff>
    </xdr:from>
    <xdr:to>
      <xdr:col>85</xdr:col>
      <xdr:colOff>177800</xdr:colOff>
      <xdr:row>98</xdr:row>
      <xdr:rowOff>140932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125709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152958</xdr:rowOff>
    </xdr:from>
    <xdr:to>
      <xdr:col>81</xdr:col>
      <xdr:colOff>101600</xdr:colOff>
      <xdr:row>98</xdr:row>
      <xdr:rowOff>83108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74235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142647</xdr:rowOff>
    </xdr:from>
    <xdr:to>
      <xdr:col>76</xdr:col>
      <xdr:colOff>165100</xdr:colOff>
      <xdr:row>90</xdr:row>
      <xdr:rowOff>72797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4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89324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517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36271</xdr:rowOff>
    </xdr:from>
    <xdr:to>
      <xdr:col>72</xdr:col>
      <xdr:colOff>38100</xdr:colOff>
      <xdr:row>96</xdr:row>
      <xdr:rowOff>137871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154398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41339</xdr:rowOff>
    </xdr:from>
    <xdr:to>
      <xdr:col>67</xdr:col>
      <xdr:colOff>101600</xdr:colOff>
      <xdr:row>98</xdr:row>
      <xdr:rowOff>142939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134066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31504</xdr:rowOff>
    </xdr:from>
    <xdr:to>
      <xdr:col>116</xdr:col>
      <xdr:colOff>63500</xdr:colOff>
      <xdr:row>38</xdr:row>
      <xdr:rowOff>120955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6604"/>
          <a:ext cx="838200" cy="8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31504</xdr:rowOff>
    </xdr:from>
    <xdr:to>
      <xdr:col>111</xdr:col>
      <xdr:colOff>177800</xdr:colOff>
      <xdr:row>38</xdr:row>
      <xdr:rowOff>119835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46604"/>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119835</xdr:rowOff>
    </xdr:from>
    <xdr:to>
      <xdr:col>107</xdr:col>
      <xdr:colOff>50800</xdr:colOff>
      <xdr:row>38</xdr:row>
      <xdr:rowOff>120338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3493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118303</xdr:rowOff>
    </xdr:from>
    <xdr:to>
      <xdr:col>102</xdr:col>
      <xdr:colOff>114300</xdr:colOff>
      <xdr:row>38</xdr:row>
      <xdr:rowOff>120338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33403"/>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152154</xdr:rowOff>
    </xdr:from>
    <xdr:to>
      <xdr:col>112</xdr:col>
      <xdr:colOff>38100</xdr:colOff>
      <xdr:row>38</xdr:row>
      <xdr:rowOff>82304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98831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69035</xdr:rowOff>
    </xdr:from>
    <xdr:to>
      <xdr:col>107</xdr:col>
      <xdr:colOff>101600</xdr:colOff>
      <xdr:row>38</xdr:row>
      <xdr:rowOff>170635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161762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7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69538</xdr:rowOff>
    </xdr:from>
    <xdr:to>
      <xdr:col>102</xdr:col>
      <xdr:colOff>165100</xdr:colOff>
      <xdr:row>38</xdr:row>
      <xdr:rowOff>171138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162265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67503</xdr:rowOff>
    </xdr:from>
    <xdr:to>
      <xdr:col>98</xdr:col>
      <xdr:colOff>38100</xdr:colOff>
      <xdr:row>38</xdr:row>
      <xdr:rowOff>169103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160230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113297</xdr:rowOff>
    </xdr:from>
    <xdr:to>
      <xdr:col>116</xdr:col>
      <xdr:colOff>63500</xdr:colOff>
      <xdr:row>58</xdr:row>
      <xdr:rowOff>114143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57397"/>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113297</xdr:rowOff>
    </xdr:from>
    <xdr:to>
      <xdr:col>111</xdr:col>
      <xdr:colOff>177800</xdr:colOff>
      <xdr:row>58</xdr:row>
      <xdr:rowOff>113457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739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110234</xdr:rowOff>
    </xdr:from>
    <xdr:to>
      <xdr:col>107</xdr:col>
      <xdr:colOff>50800</xdr:colOff>
      <xdr:row>58</xdr:row>
      <xdr:rowOff>113457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5433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110234</xdr:rowOff>
    </xdr:from>
    <xdr:to>
      <xdr:col>102</xdr:col>
      <xdr:colOff>114300</xdr:colOff>
      <xdr:row>58</xdr:row>
      <xdr:rowOff>110393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5433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63343</xdr:rowOff>
    </xdr:from>
    <xdr:to>
      <xdr:col>116</xdr:col>
      <xdr:colOff>114300</xdr:colOff>
      <xdr:row>58</xdr:row>
      <xdr:rowOff>164943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149720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62497</xdr:rowOff>
    </xdr:from>
    <xdr:to>
      <xdr:col>112</xdr:col>
      <xdr:colOff>38100</xdr:colOff>
      <xdr:row>58</xdr:row>
      <xdr:rowOff>164097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155224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62657</xdr:rowOff>
    </xdr:from>
    <xdr:to>
      <xdr:col>107</xdr:col>
      <xdr:colOff>101600</xdr:colOff>
      <xdr:row>58</xdr:row>
      <xdr:rowOff>164257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59434</xdr:rowOff>
    </xdr:from>
    <xdr:to>
      <xdr:col>102</xdr:col>
      <xdr:colOff>165100</xdr:colOff>
      <xdr:row>58</xdr:row>
      <xdr:rowOff>161034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152161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59593</xdr:rowOff>
    </xdr:from>
    <xdr:to>
      <xdr:col>98</xdr:col>
      <xdr:colOff>38100</xdr:colOff>
      <xdr:row>58</xdr:row>
      <xdr:rowOff>161193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152320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102220</xdr:rowOff>
    </xdr:from>
    <xdr:to>
      <xdr:col>116</xdr:col>
      <xdr:colOff>63500</xdr:colOff>
      <xdr:row>77</xdr:row>
      <xdr:rowOff>128912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03870"/>
          <a:ext cx="8382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42240</xdr:rowOff>
    </xdr:from>
    <xdr:to>
      <xdr:col>111</xdr:col>
      <xdr:colOff>177800</xdr:colOff>
      <xdr:row>77</xdr:row>
      <xdr:rowOff>102220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558090"/>
          <a:ext cx="889000" cy="7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42240</xdr:rowOff>
    </xdr:from>
    <xdr:to>
      <xdr:col>107</xdr:col>
      <xdr:colOff>50800</xdr:colOff>
      <xdr:row>73</xdr:row>
      <xdr:rowOff>76138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558090"/>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25433</xdr:rowOff>
    </xdr:from>
    <xdr:to>
      <xdr:col>102</xdr:col>
      <xdr:colOff>114300</xdr:colOff>
      <xdr:row>73</xdr:row>
      <xdr:rowOff>76138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41283"/>
          <a:ext cx="889000" cy="5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78112</xdr:rowOff>
    </xdr:from>
    <xdr:to>
      <xdr:col>116</xdr:col>
      <xdr:colOff>114300</xdr:colOff>
      <xdr:row>78</xdr:row>
      <xdr:rowOff>8262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56539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51420</xdr:rowOff>
    </xdr:from>
    <xdr:to>
      <xdr:col>112</xdr:col>
      <xdr:colOff>38100</xdr:colOff>
      <xdr:row>77</xdr:row>
      <xdr:rowOff>153020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144147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162890</xdr:rowOff>
    </xdr:from>
    <xdr:to>
      <xdr:col>107</xdr:col>
      <xdr:colOff>101600</xdr:colOff>
      <xdr:row>73</xdr:row>
      <xdr:rowOff>93040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109567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2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25338</xdr:rowOff>
    </xdr:from>
    <xdr:to>
      <xdr:col>102</xdr:col>
      <xdr:colOff>165100</xdr:colOff>
      <xdr:row>73</xdr:row>
      <xdr:rowOff>126938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143465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3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146083</xdr:rowOff>
    </xdr:from>
    <xdr:to>
      <xdr:col>98</xdr:col>
      <xdr:colOff>38100</xdr:colOff>
      <xdr:row>73</xdr:row>
      <xdr:rowOff>76233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92760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26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歳出決算総額は、住民一人当たり８９４千円となっている。大きく変動があったところでは、災害復旧事業費が住民一人当たり３７千円となっており、平成３０年度から比較すると１７千円（７９．６％）の増加となっている。また、普通建設事業費については１５４千円となり、平成３０年度から比較すると２３千円（１７．７％）の増加となっている。これは、学校給食共同調理場の大規模な整備を行ったこと等が影響している。</a:t>
          </a:r>
        </a:p>
        <a:p>
          <a:r>
            <a:rPr kumimoji="1" lang="ja-JP" altLang="en-US" sz="1400">
              <a:latin typeface="ＭＳ Ｐゴシック" panose="020B0600070205080204" pitchFamily="50" charset="-128"/>
              <a:ea typeface="ＭＳ Ｐゴシック" panose="020B0600070205080204" pitchFamily="50" charset="-128"/>
            </a:rPr>
            <a:t>　今後は、多目的公園の整備や地区公民館の建替え・改修に加え、情報通信施設の機器更新による歳出の増加が見込まれ、更には老朽化していく施設の改修も多く、計画的な事業の推進や各事業の見直し、スリム化を検討しながら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50038</xdr:rowOff>
    </xdr:from>
    <xdr:to>
      <xdr:col>24</xdr:col>
      <xdr:colOff>63500</xdr:colOff>
      <xdr:row>35</xdr:row>
      <xdr:rowOff>103251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0788"/>
          <a:ext cx="8382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50038</xdr:rowOff>
    </xdr:from>
    <xdr:to>
      <xdr:col>19</xdr:col>
      <xdr:colOff>177800</xdr:colOff>
      <xdr:row>35</xdr:row>
      <xdr:rowOff>99695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0788"/>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99695</xdr:rowOff>
    </xdr:from>
    <xdr:to>
      <xdr:col>15</xdr:col>
      <xdr:colOff>50800</xdr:colOff>
      <xdr:row>36</xdr:row>
      <xdr:rowOff>9271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0445"/>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82042</xdr:rowOff>
    </xdr:from>
    <xdr:to>
      <xdr:col>10</xdr:col>
      <xdr:colOff>114300</xdr:colOff>
      <xdr:row>36</xdr:row>
      <xdr:rowOff>9271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2792"/>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52451</xdr:rowOff>
    </xdr:from>
    <xdr:to>
      <xdr:col>24</xdr:col>
      <xdr:colOff>114300</xdr:colOff>
      <xdr:row>35</xdr:row>
      <xdr:rowOff>154051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75328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170688</xdr:rowOff>
    </xdr:from>
    <xdr:to>
      <xdr:col>20</xdr:col>
      <xdr:colOff>38100</xdr:colOff>
      <xdr:row>35</xdr:row>
      <xdr:rowOff>100838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117365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48895</xdr:rowOff>
    </xdr:from>
    <xdr:to>
      <xdr:col>15</xdr:col>
      <xdr:colOff>101600</xdr:colOff>
      <xdr:row>35</xdr:row>
      <xdr:rowOff>150495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129921</xdr:rowOff>
    </xdr:from>
    <xdr:to>
      <xdr:col>10</xdr:col>
      <xdr:colOff>165100</xdr:colOff>
      <xdr:row>36</xdr:row>
      <xdr:rowOff>60071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76598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31242</xdr:rowOff>
    </xdr:from>
    <xdr:to>
      <xdr:col>6</xdr:col>
      <xdr:colOff>38100</xdr:colOff>
      <xdr:row>35</xdr:row>
      <xdr:rowOff>132842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149369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91632</xdr:rowOff>
    </xdr:from>
    <xdr:to>
      <xdr:col>24</xdr:col>
      <xdr:colOff>63500</xdr:colOff>
      <xdr:row>57</xdr:row>
      <xdr:rowOff>21932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92832"/>
          <a:ext cx="8382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166205</xdr:rowOff>
    </xdr:from>
    <xdr:to>
      <xdr:col>19</xdr:col>
      <xdr:colOff>177800</xdr:colOff>
      <xdr:row>56</xdr:row>
      <xdr:rowOff>91632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4505"/>
          <a:ext cx="889000" cy="2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166205</xdr:rowOff>
    </xdr:from>
    <xdr:to>
      <xdr:col>15</xdr:col>
      <xdr:colOff>50800</xdr:colOff>
      <xdr:row>56</xdr:row>
      <xdr:rowOff>105697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4505"/>
          <a:ext cx="889000" cy="2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105697</xdr:rowOff>
    </xdr:from>
    <xdr:to>
      <xdr:col>10</xdr:col>
      <xdr:colOff>114300</xdr:colOff>
      <xdr:row>57</xdr:row>
      <xdr:rowOff>55879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06897"/>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142582</xdr:rowOff>
    </xdr:from>
    <xdr:to>
      <xdr:col>24</xdr:col>
      <xdr:colOff>114300</xdr:colOff>
      <xdr:row>57</xdr:row>
      <xdr:rowOff>72732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165459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40832</xdr:rowOff>
    </xdr:from>
    <xdr:to>
      <xdr:col>20</xdr:col>
      <xdr:colOff>38100</xdr:colOff>
      <xdr:row>56</xdr:row>
      <xdr:rowOff>142432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158959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115405</xdr:rowOff>
    </xdr:from>
    <xdr:to>
      <xdr:col>15</xdr:col>
      <xdr:colOff>101600</xdr:colOff>
      <xdr:row>55</xdr:row>
      <xdr:rowOff>45555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62082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4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54897</xdr:rowOff>
    </xdr:from>
    <xdr:to>
      <xdr:col>10</xdr:col>
      <xdr:colOff>165100</xdr:colOff>
      <xdr:row>56</xdr:row>
      <xdr:rowOff>156497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5079</xdr:rowOff>
    </xdr:from>
    <xdr:to>
      <xdr:col>6</xdr:col>
      <xdr:colOff>38100</xdr:colOff>
      <xdr:row>57</xdr:row>
      <xdr:rowOff>106679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97806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102736</xdr:rowOff>
    </xdr:from>
    <xdr:to>
      <xdr:col>24</xdr:col>
      <xdr:colOff>63500</xdr:colOff>
      <xdr:row>75</xdr:row>
      <xdr:rowOff>123279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0036"/>
          <a:ext cx="838200" cy="1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123279</xdr:rowOff>
    </xdr:from>
    <xdr:to>
      <xdr:col>19</xdr:col>
      <xdr:colOff>177800</xdr:colOff>
      <xdr:row>75</xdr:row>
      <xdr:rowOff>124087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202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14572</xdr:rowOff>
    </xdr:from>
    <xdr:to>
      <xdr:col>15</xdr:col>
      <xdr:colOff>50800</xdr:colOff>
      <xdr:row>75</xdr:row>
      <xdr:rowOff>124087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01872"/>
          <a:ext cx="889000" cy="2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14572</xdr:rowOff>
    </xdr:from>
    <xdr:to>
      <xdr:col>10</xdr:col>
      <xdr:colOff>114300</xdr:colOff>
      <xdr:row>74</xdr:row>
      <xdr:rowOff>164427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01872"/>
          <a:ext cx="889000" cy="14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51936</xdr:rowOff>
    </xdr:from>
    <xdr:to>
      <xdr:col>24</xdr:col>
      <xdr:colOff>114300</xdr:colOff>
      <xdr:row>74</xdr:row>
      <xdr:rowOff>153536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74813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72479</xdr:rowOff>
    </xdr:from>
    <xdr:to>
      <xdr:col>20</xdr:col>
      <xdr:colOff>38100</xdr:colOff>
      <xdr:row>76</xdr:row>
      <xdr:rowOff>2629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73287</xdr:rowOff>
    </xdr:from>
    <xdr:to>
      <xdr:col>15</xdr:col>
      <xdr:colOff>101600</xdr:colOff>
      <xdr:row>76</xdr:row>
      <xdr:rowOff>3437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135222</xdr:rowOff>
    </xdr:from>
    <xdr:to>
      <xdr:col>10</xdr:col>
      <xdr:colOff>165100</xdr:colOff>
      <xdr:row>74</xdr:row>
      <xdr:rowOff>65372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81899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2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113627</xdr:rowOff>
    </xdr:from>
    <xdr:to>
      <xdr:col>6</xdr:col>
      <xdr:colOff>38100</xdr:colOff>
      <xdr:row>75</xdr:row>
      <xdr:rowOff>43777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60304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133939</xdr:rowOff>
    </xdr:from>
    <xdr:to>
      <xdr:col>24</xdr:col>
      <xdr:colOff>63500</xdr:colOff>
      <xdr:row>96</xdr:row>
      <xdr:rowOff>142680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93139"/>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4941</xdr:rowOff>
    </xdr:from>
    <xdr:to>
      <xdr:col>19</xdr:col>
      <xdr:colOff>177800</xdr:colOff>
      <xdr:row>96</xdr:row>
      <xdr:rowOff>133939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64141"/>
          <a:ext cx="889000" cy="1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4941</xdr:rowOff>
    </xdr:from>
    <xdr:to>
      <xdr:col>15</xdr:col>
      <xdr:colOff>50800</xdr:colOff>
      <xdr:row>96</xdr:row>
      <xdr:rowOff>134169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64141"/>
          <a:ext cx="889000" cy="1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58014</xdr:rowOff>
    </xdr:from>
    <xdr:to>
      <xdr:col>10</xdr:col>
      <xdr:colOff>114300</xdr:colOff>
      <xdr:row>96</xdr:row>
      <xdr:rowOff>134169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17214"/>
          <a:ext cx="889000" cy="7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91880</xdr:rowOff>
    </xdr:from>
    <xdr:to>
      <xdr:col>24</xdr:col>
      <xdr:colOff>114300</xdr:colOff>
      <xdr:row>97</xdr:row>
      <xdr:rowOff>22030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114757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83139</xdr:rowOff>
    </xdr:from>
    <xdr:to>
      <xdr:col>20</xdr:col>
      <xdr:colOff>38100</xdr:colOff>
      <xdr:row>97</xdr:row>
      <xdr:rowOff>13289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29816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125591</xdr:rowOff>
    </xdr:from>
    <xdr:to>
      <xdr:col>15</xdr:col>
      <xdr:colOff>101600</xdr:colOff>
      <xdr:row>96</xdr:row>
      <xdr:rowOff>55741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72268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83369</xdr:rowOff>
    </xdr:from>
    <xdr:to>
      <xdr:col>10</xdr:col>
      <xdr:colOff>165100</xdr:colOff>
      <xdr:row>97</xdr:row>
      <xdr:rowOff>13519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7214</xdr:rowOff>
    </xdr:from>
    <xdr:to>
      <xdr:col>6</xdr:col>
      <xdr:colOff>38100</xdr:colOff>
      <xdr:row>96</xdr:row>
      <xdr:rowOff>108814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125341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45593</xdr:rowOff>
    </xdr:from>
    <xdr:to>
      <xdr:col>55</xdr:col>
      <xdr:colOff>0</xdr:colOff>
      <xdr:row>38</xdr:row>
      <xdr:rowOff>47689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6069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47689</xdr:rowOff>
    </xdr:from>
    <xdr:to>
      <xdr:col>50</xdr:col>
      <xdr:colOff>114300</xdr:colOff>
      <xdr:row>38</xdr:row>
      <xdr:rowOff>50165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278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50165</xdr:rowOff>
    </xdr:from>
    <xdr:to>
      <xdr:col>45</xdr:col>
      <xdr:colOff>177800</xdr:colOff>
      <xdr:row>38</xdr:row>
      <xdr:rowOff>52832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652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52832</xdr:rowOff>
    </xdr:from>
    <xdr:to>
      <xdr:col>41</xdr:col>
      <xdr:colOff>50800</xdr:colOff>
      <xdr:row>38</xdr:row>
      <xdr:rowOff>54928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6793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166243</xdr:rowOff>
    </xdr:from>
    <xdr:to>
      <xdr:col>55</xdr:col>
      <xdr:colOff>50800</xdr:colOff>
      <xdr:row>38</xdr:row>
      <xdr:rowOff>96393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17670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6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168339</xdr:rowOff>
    </xdr:from>
    <xdr:to>
      <xdr:col>50</xdr:col>
      <xdr:colOff>165100</xdr:colOff>
      <xdr:row>38</xdr:row>
      <xdr:rowOff>98489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115016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8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170815</xdr:rowOff>
    </xdr:from>
    <xdr:to>
      <xdr:col>46</xdr:col>
      <xdr:colOff>38100</xdr:colOff>
      <xdr:row>38</xdr:row>
      <xdr:rowOff>100965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117492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xdr:rowOff>
    </xdr:from>
    <xdr:to>
      <xdr:col>41</xdr:col>
      <xdr:colOff>101600</xdr:colOff>
      <xdr:row>38</xdr:row>
      <xdr:rowOff>103632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120159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4128</xdr:rowOff>
    </xdr:from>
    <xdr:to>
      <xdr:col>36</xdr:col>
      <xdr:colOff>165100</xdr:colOff>
      <xdr:row>38</xdr:row>
      <xdr:rowOff>105728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96855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22929</xdr:rowOff>
    </xdr:from>
    <xdr:to>
      <xdr:col>55</xdr:col>
      <xdr:colOff>0</xdr:colOff>
      <xdr:row>56</xdr:row>
      <xdr:rowOff>53474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24129"/>
          <a:ext cx="8382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63032</xdr:rowOff>
    </xdr:from>
    <xdr:to>
      <xdr:col>50</xdr:col>
      <xdr:colOff>114300</xdr:colOff>
      <xdr:row>56</xdr:row>
      <xdr:rowOff>53474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321332"/>
          <a:ext cx="889000" cy="3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44374</xdr:rowOff>
    </xdr:from>
    <xdr:to>
      <xdr:col>45</xdr:col>
      <xdr:colOff>177800</xdr:colOff>
      <xdr:row>54</xdr:row>
      <xdr:rowOff>63032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131224"/>
          <a:ext cx="889000" cy="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44374</xdr:rowOff>
    </xdr:from>
    <xdr:to>
      <xdr:col>41</xdr:col>
      <xdr:colOff>50800</xdr:colOff>
      <xdr:row>53</xdr:row>
      <xdr:rowOff>121194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131224"/>
          <a:ext cx="889000" cy="7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143579</xdr:rowOff>
    </xdr:from>
    <xdr:to>
      <xdr:col>55</xdr:col>
      <xdr:colOff>50800</xdr:colOff>
      <xdr:row>56</xdr:row>
      <xdr:rowOff>73729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166456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2674</xdr:rowOff>
    </xdr:from>
    <xdr:to>
      <xdr:col>50</xdr:col>
      <xdr:colOff>165100</xdr:colOff>
      <xdr:row>56</xdr:row>
      <xdr:rowOff>104274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120801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12232</xdr:rowOff>
    </xdr:from>
    <xdr:to>
      <xdr:col>46</xdr:col>
      <xdr:colOff>38100</xdr:colOff>
      <xdr:row>54</xdr:row>
      <xdr:rowOff>113832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130359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4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165024</xdr:rowOff>
    </xdr:from>
    <xdr:to>
      <xdr:col>41</xdr:col>
      <xdr:colOff>101600</xdr:colOff>
      <xdr:row>53</xdr:row>
      <xdr:rowOff>95174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0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111701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8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70394</xdr:rowOff>
    </xdr:from>
    <xdr:to>
      <xdr:col>36</xdr:col>
      <xdr:colOff>165100</xdr:colOff>
      <xdr:row>54</xdr:row>
      <xdr:rowOff>544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1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17071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9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69245</xdr:rowOff>
    </xdr:from>
    <xdr:to>
      <xdr:col>55</xdr:col>
      <xdr:colOff>0</xdr:colOff>
      <xdr:row>74</xdr:row>
      <xdr:rowOff>35550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585095"/>
          <a:ext cx="8382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103170</xdr:rowOff>
    </xdr:from>
    <xdr:to>
      <xdr:col>50</xdr:col>
      <xdr:colOff>114300</xdr:colOff>
      <xdr:row>74</xdr:row>
      <xdr:rowOff>35550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447570"/>
          <a:ext cx="889000" cy="2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103170</xdr:rowOff>
    </xdr:from>
    <xdr:to>
      <xdr:col>45</xdr:col>
      <xdr:colOff>177800</xdr:colOff>
      <xdr:row>74</xdr:row>
      <xdr:rowOff>118280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447570"/>
          <a:ext cx="889000" cy="3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118280</xdr:rowOff>
    </xdr:from>
    <xdr:to>
      <xdr:col>41</xdr:col>
      <xdr:colOff>50800</xdr:colOff>
      <xdr:row>75</xdr:row>
      <xdr:rowOff>76264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05580"/>
          <a:ext cx="889000" cy="1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18445</xdr:rowOff>
    </xdr:from>
    <xdr:to>
      <xdr:col>55</xdr:col>
      <xdr:colOff>50800</xdr:colOff>
      <xdr:row>73</xdr:row>
      <xdr:rowOff>120045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41322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156200</xdr:rowOff>
    </xdr:from>
    <xdr:to>
      <xdr:col>50</xdr:col>
      <xdr:colOff>165100</xdr:colOff>
      <xdr:row>74</xdr:row>
      <xdr:rowOff>86350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102877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52370</xdr:rowOff>
    </xdr:from>
    <xdr:to>
      <xdr:col>46</xdr:col>
      <xdr:colOff>38100</xdr:colOff>
      <xdr:row>72</xdr:row>
      <xdr:rowOff>153970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3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170497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17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67480</xdr:rowOff>
    </xdr:from>
    <xdr:to>
      <xdr:col>41</xdr:col>
      <xdr:colOff>101600</xdr:colOff>
      <xdr:row>74</xdr:row>
      <xdr:rowOff>169080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25464</xdr:rowOff>
    </xdr:from>
    <xdr:to>
      <xdr:col>36</xdr:col>
      <xdr:colOff>165100</xdr:colOff>
      <xdr:row>75</xdr:row>
      <xdr:rowOff>127064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143591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87486</xdr:rowOff>
    </xdr:from>
    <xdr:to>
      <xdr:col>55</xdr:col>
      <xdr:colOff>0</xdr:colOff>
      <xdr:row>97</xdr:row>
      <xdr:rowOff>92252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18136"/>
          <a:ext cx="8382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92252</xdr:rowOff>
    </xdr:from>
    <xdr:to>
      <xdr:col>50</xdr:col>
      <xdr:colOff>114300</xdr:colOff>
      <xdr:row>97</xdr:row>
      <xdr:rowOff>114987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22902"/>
          <a:ext cx="889000" cy="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105821</xdr:rowOff>
    </xdr:from>
    <xdr:to>
      <xdr:col>45</xdr:col>
      <xdr:colOff>177800</xdr:colOff>
      <xdr:row>97</xdr:row>
      <xdr:rowOff>114987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36471"/>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105821</xdr:rowOff>
    </xdr:from>
    <xdr:to>
      <xdr:col>41</xdr:col>
      <xdr:colOff>50800</xdr:colOff>
      <xdr:row>97</xdr:row>
      <xdr:rowOff>134637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36471"/>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36686</xdr:rowOff>
    </xdr:from>
    <xdr:to>
      <xdr:col>55</xdr:col>
      <xdr:colOff>50800</xdr:colOff>
      <xdr:row>97</xdr:row>
      <xdr:rowOff>138286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59563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41452</xdr:rowOff>
    </xdr:from>
    <xdr:to>
      <xdr:col>50</xdr:col>
      <xdr:colOff>165100</xdr:colOff>
      <xdr:row>97</xdr:row>
      <xdr:rowOff>143052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159579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64187</xdr:rowOff>
    </xdr:from>
    <xdr:to>
      <xdr:col>46</xdr:col>
      <xdr:colOff>38100</xdr:colOff>
      <xdr:row>97</xdr:row>
      <xdr:rowOff>165787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55021</xdr:rowOff>
    </xdr:from>
    <xdr:to>
      <xdr:col>41</xdr:col>
      <xdr:colOff>101600</xdr:colOff>
      <xdr:row>97</xdr:row>
      <xdr:rowOff>156621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83837</xdr:rowOff>
    </xdr:from>
    <xdr:to>
      <xdr:col>36</xdr:col>
      <xdr:colOff>165100</xdr:colOff>
      <xdr:row>98</xdr:row>
      <xdr:rowOff>13987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30514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113703</xdr:rowOff>
    </xdr:from>
    <xdr:to>
      <xdr:col>85</xdr:col>
      <xdr:colOff>127000</xdr:colOff>
      <xdr:row>37</xdr:row>
      <xdr:rowOff>132588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7353"/>
          <a:ext cx="8382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132588</xdr:rowOff>
    </xdr:from>
    <xdr:to>
      <xdr:col>81</xdr:col>
      <xdr:colOff>50800</xdr:colOff>
      <xdr:row>37</xdr:row>
      <xdr:rowOff>145809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623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145809</xdr:rowOff>
    </xdr:from>
    <xdr:to>
      <xdr:col>76</xdr:col>
      <xdr:colOff>114300</xdr:colOff>
      <xdr:row>37</xdr:row>
      <xdr:rowOff>148031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9459"/>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148031</xdr:rowOff>
    </xdr:from>
    <xdr:to>
      <xdr:col>71</xdr:col>
      <xdr:colOff>177800</xdr:colOff>
      <xdr:row>37</xdr:row>
      <xdr:rowOff>152832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168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62903</xdr:rowOff>
    </xdr:from>
    <xdr:to>
      <xdr:col>85</xdr:col>
      <xdr:colOff>177800</xdr:colOff>
      <xdr:row>37</xdr:row>
      <xdr:rowOff>164503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149280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81788</xdr:rowOff>
    </xdr:from>
    <xdr:to>
      <xdr:col>81</xdr:col>
      <xdr:colOff>101600</xdr:colOff>
      <xdr:row>38</xdr:row>
      <xdr:rowOff>11938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95009</xdr:rowOff>
    </xdr:from>
    <xdr:to>
      <xdr:col>76</xdr:col>
      <xdr:colOff>165100</xdr:colOff>
      <xdr:row>38</xdr:row>
      <xdr:rowOff>25158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8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97231</xdr:rowOff>
    </xdr:from>
    <xdr:to>
      <xdr:col>72</xdr:col>
      <xdr:colOff>38100</xdr:colOff>
      <xdr:row>38</xdr:row>
      <xdr:rowOff>27381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18508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102032</xdr:rowOff>
    </xdr:from>
    <xdr:to>
      <xdr:col>67</xdr:col>
      <xdr:colOff>101600</xdr:colOff>
      <xdr:row>38</xdr:row>
      <xdr:rowOff>32182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23309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8910</xdr:rowOff>
    </xdr:from>
    <xdr:to>
      <xdr:col>85</xdr:col>
      <xdr:colOff>127000</xdr:colOff>
      <xdr:row>55</xdr:row>
      <xdr:rowOff>31519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267210"/>
          <a:ext cx="838200" cy="19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83891</xdr:rowOff>
    </xdr:from>
    <xdr:to>
      <xdr:col>81</xdr:col>
      <xdr:colOff>50800</xdr:colOff>
      <xdr:row>55</xdr:row>
      <xdr:rowOff>31519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170741"/>
          <a:ext cx="889000" cy="29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83891</xdr:rowOff>
    </xdr:from>
    <xdr:to>
      <xdr:col>76</xdr:col>
      <xdr:colOff>114300</xdr:colOff>
      <xdr:row>54</xdr:row>
      <xdr:rowOff>138031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170741"/>
          <a:ext cx="889000" cy="2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25438</xdr:rowOff>
    </xdr:from>
    <xdr:to>
      <xdr:col>71</xdr:col>
      <xdr:colOff>177800</xdr:colOff>
      <xdr:row>54</xdr:row>
      <xdr:rowOff>138031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83738"/>
          <a:ext cx="889000" cy="1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129560</xdr:rowOff>
    </xdr:from>
    <xdr:to>
      <xdr:col>85</xdr:col>
      <xdr:colOff>177800</xdr:colOff>
      <xdr:row>54</xdr:row>
      <xdr:rowOff>59710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2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152437</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0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152169</xdr:rowOff>
    </xdr:from>
    <xdr:to>
      <xdr:col>81</xdr:col>
      <xdr:colOff>101600</xdr:colOff>
      <xdr:row>55</xdr:row>
      <xdr:rowOff>82319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98846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33091</xdr:rowOff>
    </xdr:from>
    <xdr:to>
      <xdr:col>76</xdr:col>
      <xdr:colOff>165100</xdr:colOff>
      <xdr:row>53</xdr:row>
      <xdr:rowOff>134691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1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151218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8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87231</xdr:rowOff>
    </xdr:from>
    <xdr:to>
      <xdr:col>72</xdr:col>
      <xdr:colOff>38100</xdr:colOff>
      <xdr:row>55</xdr:row>
      <xdr:rowOff>17381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33908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12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146088</xdr:rowOff>
    </xdr:from>
    <xdr:to>
      <xdr:col>67</xdr:col>
      <xdr:colOff>101600</xdr:colOff>
      <xdr:row>54</xdr:row>
      <xdr:rowOff>76238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92765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0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24714</xdr:rowOff>
    </xdr:from>
    <xdr:to>
      <xdr:col>85</xdr:col>
      <xdr:colOff>127000</xdr:colOff>
      <xdr:row>76</xdr:row>
      <xdr:rowOff>165951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83464"/>
          <a:ext cx="8382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165951</xdr:rowOff>
    </xdr:from>
    <xdr:to>
      <xdr:col>81</xdr:col>
      <xdr:colOff>50800</xdr:colOff>
      <xdr:row>79</xdr:row>
      <xdr:rowOff>9894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196151"/>
          <a:ext cx="889000" cy="3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9894</xdr:rowOff>
    </xdr:from>
    <xdr:to>
      <xdr:col>76</xdr:col>
      <xdr:colOff>114300</xdr:colOff>
      <xdr:row>79</xdr:row>
      <xdr:rowOff>20562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5444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20562</xdr:rowOff>
    </xdr:from>
    <xdr:to>
      <xdr:col>71</xdr:col>
      <xdr:colOff>177800</xdr:colOff>
      <xdr:row>79</xdr:row>
      <xdr:rowOff>38678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65112"/>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145364</xdr:rowOff>
    </xdr:from>
    <xdr:to>
      <xdr:col>85</xdr:col>
      <xdr:colOff>177800</xdr:colOff>
      <xdr:row>75</xdr:row>
      <xdr:rowOff>75514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168241</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115151</xdr:rowOff>
    </xdr:from>
    <xdr:to>
      <xdr:col>81</xdr:col>
      <xdr:colOff>101600</xdr:colOff>
      <xdr:row>77</xdr:row>
      <xdr:rowOff>45301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61828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130544</xdr:rowOff>
    </xdr:from>
    <xdr:to>
      <xdr:col>76</xdr:col>
      <xdr:colOff>165100</xdr:colOff>
      <xdr:row>79</xdr:row>
      <xdr:rowOff>60694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51821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141212</xdr:rowOff>
    </xdr:from>
    <xdr:to>
      <xdr:col>72</xdr:col>
      <xdr:colOff>38100</xdr:colOff>
      <xdr:row>79</xdr:row>
      <xdr:rowOff>71362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1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62489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159328</xdr:rowOff>
    </xdr:from>
    <xdr:to>
      <xdr:col>67</xdr:col>
      <xdr:colOff>101600</xdr:colOff>
      <xdr:row>79</xdr:row>
      <xdr:rowOff>89478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80605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75639</xdr:rowOff>
    </xdr:from>
    <xdr:to>
      <xdr:col>85</xdr:col>
      <xdr:colOff>127000</xdr:colOff>
      <xdr:row>93</xdr:row>
      <xdr:rowOff>88326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020489"/>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56299</xdr:rowOff>
    </xdr:from>
    <xdr:to>
      <xdr:col>81</xdr:col>
      <xdr:colOff>50800</xdr:colOff>
      <xdr:row>93</xdr:row>
      <xdr:rowOff>75639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001149"/>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56299</xdr:rowOff>
    </xdr:from>
    <xdr:to>
      <xdr:col>76</xdr:col>
      <xdr:colOff>114300</xdr:colOff>
      <xdr:row>94</xdr:row>
      <xdr:rowOff>74168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001149"/>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74168</xdr:rowOff>
    </xdr:from>
    <xdr:to>
      <xdr:col>71</xdr:col>
      <xdr:colOff>177800</xdr:colOff>
      <xdr:row>94</xdr:row>
      <xdr:rowOff>155375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90468"/>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37526</xdr:rowOff>
    </xdr:from>
    <xdr:to>
      <xdr:col>85</xdr:col>
      <xdr:colOff>177800</xdr:colOff>
      <xdr:row>93</xdr:row>
      <xdr:rowOff>139126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9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60403</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8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24839</xdr:rowOff>
    </xdr:from>
    <xdr:to>
      <xdr:col>81</xdr:col>
      <xdr:colOff>101600</xdr:colOff>
      <xdr:row>93</xdr:row>
      <xdr:rowOff>126439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9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142966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7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5499</xdr:rowOff>
    </xdr:from>
    <xdr:to>
      <xdr:col>76</xdr:col>
      <xdr:colOff>165100</xdr:colOff>
      <xdr:row>93</xdr:row>
      <xdr:rowOff>107099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123626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7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23368</xdr:rowOff>
    </xdr:from>
    <xdr:to>
      <xdr:col>72</xdr:col>
      <xdr:colOff>38100</xdr:colOff>
      <xdr:row>94</xdr:row>
      <xdr:rowOff>124968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141495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9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104575</xdr:rowOff>
    </xdr:from>
    <xdr:to>
      <xdr:col>67</xdr:col>
      <xdr:colOff>101600</xdr:colOff>
      <xdr:row>95</xdr:row>
      <xdr:rowOff>34725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51252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民生費は住民一人当たり２０５千円となっており、これは、総合福祉センター等の施設整備を行ったことが主な要因で、昨年度対比で２５千円（１４．０％）増加した。</a:t>
          </a:r>
        </a:p>
        <a:p>
          <a:r>
            <a:rPr kumimoji="1" lang="ja-JP" altLang="en-US" sz="1400">
              <a:latin typeface="ＭＳ Ｐゴシック" panose="020B0600070205080204" pitchFamily="50" charset="-128"/>
              <a:ea typeface="ＭＳ Ｐゴシック" panose="020B0600070205080204" pitchFamily="50" charset="-128"/>
            </a:rPr>
            <a:t>　また、教育費が１１７千円となっており、学校給食共同調理場や多目的公園の整備により２５千円（２７．８％）の増加となっている。　</a:t>
          </a:r>
        </a:p>
        <a:p>
          <a:r>
            <a:rPr kumimoji="1" lang="ja-JP" altLang="en-US" sz="1400">
              <a:latin typeface="ＭＳ Ｐゴシック" panose="020B0600070205080204" pitchFamily="50" charset="-128"/>
              <a:ea typeface="ＭＳ Ｐゴシック" panose="020B0600070205080204" pitchFamily="50" charset="-128"/>
            </a:rPr>
            <a:t>　今後についても、老朽化した施設の整備に多額の費用が要することが予想されるため、公共施設等総合管理計画に基づき個別計画を作成し、長期的な管理計画を立て、老朽化施設や類似施設の抜本的な施設のあり方について、統廃合や民間への委譲等検討するとともに、指定管理者制度による施設管理における運営管理の適正化を徹底し、経費の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財政調整基金については、中期的な見通しのもとに、決算剰余金を中心に積み立てるとともに特定目的基金への積み替えや、最低水準の取り崩しに努めている。令和元年度は財政調整基金を約３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３億円取り崩し、令和元年度予算の財源不足への充当した結果、標準財政規模比は７４．３８％となった。</a:t>
          </a:r>
        </a:p>
        <a:p>
          <a:r>
            <a:rPr kumimoji="1" lang="ja-JP" altLang="en-US" sz="1200">
              <a:latin typeface="ＭＳ ゴシック" pitchFamily="49" charset="-128"/>
              <a:ea typeface="ＭＳ ゴシック" pitchFamily="49" charset="-128"/>
            </a:rPr>
            <a:t>　合併前に旧町村で整備した「公共施設等老朽化対策等に係る経費の増大」、「普通交付税の合併算定替えの終了による減」、「社会保障関係経費の増大」等により財源不足が想定されることから、適切な基金管理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平成１９年度の算定開始以来、各会計とも赤字額は発生していないが、今後においても健全な財政運営が求められる。</a:t>
          </a:r>
        </a:p>
        <a:p>
          <a:r>
            <a:rPr kumimoji="1" lang="ja-JP" altLang="en-US" sz="1400">
              <a:latin typeface="ＭＳ ゴシック" pitchFamily="49" charset="-128"/>
              <a:ea typeface="ＭＳ ゴシック" pitchFamily="49" charset="-128"/>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残高は、平成２５年度からの２か年計画で整備した鏡野町地域情報通信施設整備事業等の地方債借入により増加したが、今後においては、大規模事業の終了により減少する見込みである。また、水道・公共下水道整備事業等に係る公営企業債の残高は、増加するものと考える。</a:t>
          </a:r>
        </a:p>
        <a:p>
          <a:r>
            <a:rPr kumimoji="1" lang="ja-JP" altLang="en-US" sz="1400">
              <a:latin typeface="ＭＳ ゴシック" pitchFamily="49" charset="-128"/>
              <a:ea typeface="ＭＳ ゴシック" pitchFamily="49" charset="-128"/>
            </a:rPr>
            <a:t>　充当可能財源の内、充当可能基金については、決算剰余金の積立てにより財政調整基金を中心に増加していたが、更新時期を迎える各公共施設の改修等の財源として、計画的に基金を積替えることとした。</a:t>
          </a:r>
        </a:p>
        <a:p>
          <a:r>
            <a:rPr kumimoji="1" lang="ja-JP" altLang="en-US" sz="1400">
              <a:latin typeface="ＭＳ ゴシック" pitchFamily="49" charset="-128"/>
              <a:ea typeface="ＭＳ ゴシック" pitchFamily="49" charset="-128"/>
            </a:rPr>
            <a:t>　将来負担比率は、充当可能財源は減少すると推測されるが、反面一般会計等の地方債残高も減少するので、現在と同水準で推移すると想定される。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減債基金は１．９億円、その他特定目的基金でも１．３億円減少しているが、財政調整基金については地方交付税の減少に対応するため３．６億円の増額となったため微増した。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鏡野町地域振興基金：本町における町民の連携の強化及び地域振興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鏡野町公共用拠点施設整備基金：鏡野町の公共用拠点施設の修繕、改修等による長命化及び新設、改築に関する事業の推進を図る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鏡野町かがみの創生基金：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世紀に向けて、明るく、豊かで、活力ある独創的、個性的な地域づくりを行う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鏡野町地域振興基金：鏡野町地域情報通信施設運営事業へ財源として充当。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 ： 奥津湖総合案内所改修工事等の施設整備の財源として充当。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 ： 鏡野町公共施設等総合整備計画により、公共建築物の更新費用がピークとなる令和４年度までに３５億円程度を積立予定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令和元年度予算の財源として３．３億円を充当した一方、合併算定替による特例措置の適用期限の終了による普通交付税の減少に対応するため基金全体としては微増となった。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災害への備えや地方交付税等の減少に対応するため、過去の実績等を踏まえ、４０億円程度を目途に積み立てることとしている。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地域情報通信施設整備の起債償還が始まり、償還に対応するための取り崩しにより減額となった。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平成３０年度に地方債償還のピークを迎えたが、今後に備えて毎年度計画的に積立てを行うこととしており、平成３０年度以降は減少予定と見込んでいる。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85A6B3-A8CA-4DAF-8E5C-1C7D77399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BC91FC-BC6A-43F0-82EF-7B4EB13B3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29F43D1-3651-49A2-B02E-4BFBE4EEA63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EE47B6-F01C-4865-847F-51A07820DA0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51098B5-3B34-4CDB-A77C-AD917F10117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0811634-03AA-4F78-8102-E9FAD4D7D35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11E809-0A23-42D2-879A-B6ADE443D9D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374011-3BA8-48B2-9988-FCFE324C17A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6B5BB94-2C5E-4527-95C0-DCEE6A9D300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51D321-3CAE-4A53-AD77-A9AD0AB0669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357243E-EFE7-4357-BC32-BC3A2105D41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1180172-82D3-4D62-8DB9-B08724E523B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5DE98B-9AA1-48C2-99A1-11353267D7A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2673C5-9569-4EE6-A11B-B339B32D962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B53459-2465-491E-96BC-AFE7449935F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D7D99F5-1F35-499B-A142-7BA7FCAF301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0848258-DE17-4530-BDF6-BFEF1977A75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015C051-4758-4498-887B-3D045671A5D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C38DB4B-231C-4A42-B77A-E2EED6CDE7D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91523B-8D36-42EA-BCC9-7006F2A5014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1F88FAF-35EB-4F13-BCBB-9D21B06A17E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728B40-C1AC-4A30-AA74-BA80A61D23D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9DD082-C477-43ED-A1F4-2F7A0814369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55B1DE-E61F-4209-823E-6D8B59253CA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03E90B9-2C19-43E8-A01F-56D3DC044B6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75B0DAE-C642-41B8-B251-A9769718941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4284D5-FCC7-414E-8C5B-B44EB244B07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DF67BD-D272-4340-8582-2C156C65716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606B9DD-1064-4D21-AA2E-7FEBAB6BA89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09DF45A-E085-48E7-B230-8B9A325A506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30D314D-55B2-47B4-97F6-B6D782A5B87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B326825-538C-481F-AB8E-9971941B653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A708EB8-D1C2-464A-B74F-8EC92574CA2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5641C7-E8BD-42FE-8098-CFA584D06A1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99A1783-0891-4840-BA7F-A7C1BFD6F86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F217E6-16B6-4146-A8F7-FD7083BCD00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472E238-458A-4ECC-9843-4723DA738D28}"/>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01BE6C4-837F-4557-B35B-630EA0EC666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2544484-7BCC-4225-8137-CB06C9C4CF5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AD6F62-9F20-4961-BE69-F6D150B4E22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896ECA4-119D-470A-89A6-A877FA3D91E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3E4CF3-7017-4DBC-9277-50F64702739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96C9803-D460-4AA7-AA42-76AD27EFD6E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567CF36-8A07-4C8F-BE7B-42CC6FF6E15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7B88C86-9882-40BE-9820-83ACD5CC599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C7AB4C3-F704-45E6-9FD6-4CB53AEC644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191DE2-7CDD-415E-8016-A692C1766B9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E01E8A62-16EC-462A-A76D-84690163A395}"/>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C5890A28-9A70-4DA4-8793-2523D60AA83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15911F57-4888-4DF1-917D-5FFFAD8862D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394D55E1-3792-45BD-B640-B108A847325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51411DBE-D4F7-42AD-86A5-6868B9B03CE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CB0A6340-872A-47E3-93CC-B1C02768B99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7F96F4B7-F28E-4E94-9AC5-A5B1AF368F6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6F7672A2-62DB-42BF-B84F-B695C5142A3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472CB2F3-3978-45F1-8997-5C156B277B2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4098A237-C7CA-432C-9BF4-176C51B8E03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F87D0604-8AF1-42B7-963A-78363690725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F4332715-AA85-46AB-90AF-C6F00B91EF2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F2F8BDDA-0E0A-480F-9314-138A80EDDC1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3AA56712-F799-4BE7-A88F-A87703A7704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平成２５年度から実施した情報通信施設整備事業や認定こども園の整備事業等に係る多額の借入により、平成</a:t>
          </a:r>
          <a:r>
            <a:rPr kumimoji="1" lang="ja-JP" altLang="en-US" sz="900">
              <a:solidFill>
                <a:schemeClr val="dk1"/>
              </a:solidFill>
              <a:effectLst/>
              <a:latin typeface="+mn-lt"/>
              <a:ea typeface="+mn-ea"/>
              <a:cs typeface="+mn-cs"/>
            </a:rPr>
            <a:t>２７</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以降</a:t>
          </a:r>
          <a:r>
            <a:rPr kumimoji="1" lang="ja-JP" altLang="ja-JP" sz="90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債務償還比率は類似団体を上回ってい</a:t>
          </a:r>
          <a:r>
            <a:rPr lang="ja-JP" altLang="en-US" sz="900" b="0" i="0" baseline="0">
              <a:solidFill>
                <a:schemeClr val="dk1"/>
              </a:solidFill>
              <a:effectLst/>
              <a:latin typeface="+mn-lt"/>
              <a:ea typeface="+mn-ea"/>
              <a:cs typeface="+mn-cs"/>
            </a:rPr>
            <a:t>る</a:t>
          </a:r>
          <a:r>
            <a:rPr lang="ja-JP" altLang="ja-JP" sz="900" b="0" i="0" baseline="0">
              <a:solidFill>
                <a:schemeClr val="dk1"/>
              </a:solidFill>
              <a:effectLst/>
              <a:latin typeface="+mn-lt"/>
              <a:ea typeface="+mn-ea"/>
              <a:cs typeface="+mn-cs"/>
            </a:rPr>
            <a:t>が、</a:t>
          </a:r>
          <a:r>
            <a:rPr lang="ja-JP" altLang="en-US" sz="900" b="0" i="0" baseline="0">
              <a:solidFill>
                <a:schemeClr val="dk1"/>
              </a:solidFill>
              <a:effectLst/>
              <a:latin typeface="+mn-lt"/>
              <a:ea typeface="+mn-ea"/>
              <a:cs typeface="+mn-cs"/>
            </a:rPr>
            <a:t>令和元</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ほぼ</a:t>
          </a:r>
          <a:r>
            <a:rPr lang="ja-JP" altLang="ja-JP" sz="900" b="0" i="0" baseline="0">
              <a:solidFill>
                <a:schemeClr val="dk1"/>
              </a:solidFill>
              <a:effectLst/>
              <a:latin typeface="+mn-lt"/>
              <a:ea typeface="+mn-ea"/>
              <a:cs typeface="+mn-cs"/>
            </a:rPr>
            <a:t>同水準となっており、岡山県や全国と比較すると下回っている。</a:t>
          </a:r>
          <a:endParaRPr lang="ja-JP" altLang="ja-JP" sz="900">
            <a:effectLst/>
          </a:endParaRPr>
        </a:p>
        <a:p>
          <a:r>
            <a:rPr lang="ja-JP" altLang="ja-JP" sz="900" b="0" i="0" baseline="0">
              <a:solidFill>
                <a:schemeClr val="dk1"/>
              </a:solidFill>
              <a:effectLst/>
              <a:latin typeface="+mn-lt"/>
              <a:ea typeface="+mn-ea"/>
              <a:cs typeface="+mn-cs"/>
            </a:rPr>
            <a:t>　主な要因としては、計画的な地方債の借入</a:t>
          </a:r>
          <a:r>
            <a:rPr lang="ja-JP" altLang="en-US" sz="900" b="0" i="0" baseline="0">
              <a:solidFill>
                <a:schemeClr val="dk1"/>
              </a:solidFill>
              <a:effectLst/>
              <a:latin typeface="+mn-lt"/>
              <a:ea typeface="+mn-ea"/>
              <a:cs typeface="+mn-cs"/>
            </a:rPr>
            <a:t>と既発債の償還により将来負担額が減少したことに</a:t>
          </a:r>
          <a:r>
            <a:rPr lang="ja-JP" altLang="ja-JP" sz="900" b="0" i="0" baseline="0">
              <a:solidFill>
                <a:schemeClr val="dk1"/>
              </a:solidFill>
              <a:effectLst/>
              <a:latin typeface="+mn-lt"/>
              <a:ea typeface="+mn-ea"/>
              <a:cs typeface="+mn-cs"/>
            </a:rPr>
            <a:t>よるものと思われる。</a:t>
          </a:r>
          <a:endParaRPr lang="ja-JP" altLang="ja-JP" sz="900">
            <a:effectLst/>
          </a:endParaRPr>
        </a:p>
        <a:p>
          <a:r>
            <a:rPr lang="ja-JP" altLang="ja-JP" sz="900" b="0" i="0" baseline="0">
              <a:solidFill>
                <a:schemeClr val="dk1"/>
              </a:solidFill>
              <a:effectLst/>
              <a:latin typeface="+mn-lt"/>
              <a:ea typeface="+mn-ea"/>
              <a:cs typeface="+mn-cs"/>
            </a:rPr>
            <a:t>　今後も人口減による歳入の減少が見込まれるため、</a:t>
          </a:r>
          <a:r>
            <a:rPr lang="ja-JP" altLang="en-US" sz="900" b="0" i="0" baseline="0">
              <a:solidFill>
                <a:schemeClr val="dk1"/>
              </a:solidFill>
              <a:effectLst/>
              <a:latin typeface="+mn-lt"/>
              <a:ea typeface="+mn-ea"/>
              <a:cs typeface="+mn-cs"/>
            </a:rPr>
            <a:t>歳出の抑制と</a:t>
          </a:r>
          <a:r>
            <a:rPr lang="ja-JP" altLang="ja-JP" sz="900" b="0" i="0" baseline="0">
              <a:solidFill>
                <a:schemeClr val="dk1"/>
              </a:solidFill>
              <a:effectLst/>
              <a:latin typeface="+mn-lt"/>
              <a:ea typeface="+mn-ea"/>
              <a:cs typeface="+mn-cs"/>
            </a:rPr>
            <a:t>引き続き</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計画的な借入に取り組んでいく。</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A61D8235-70F8-4A18-9DBC-4BCD7450FE3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F63DC2C7-0AFC-41C5-91A4-3E724302ACC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51973E10-8122-4087-BCF1-C93F7FAED61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a:extLst>
            <a:ext uri="{FF2B5EF4-FFF2-40B4-BE49-F238E27FC236}">
              <a16:creationId xmlns:a16="http://schemas.microsoft.com/office/drawing/2014/main" id="{EEB45B6D-97AD-4E34-9DB5-A8156381EE1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a:extLst>
            <a:ext uri="{FF2B5EF4-FFF2-40B4-BE49-F238E27FC236}">
              <a16:creationId xmlns:a16="http://schemas.microsoft.com/office/drawing/2014/main" id="{55D9EE2F-4C60-4D75-BA48-94222586932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a:extLst>
            <a:ext uri="{FF2B5EF4-FFF2-40B4-BE49-F238E27FC236}">
              <a16:creationId xmlns:a16="http://schemas.microsoft.com/office/drawing/2014/main" id="{E1B10847-0E97-4BD9-8F0B-3AAA477F11F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9" name="テキスト ボックス 68">
          <a:extLst>
            <a:ext uri="{FF2B5EF4-FFF2-40B4-BE49-F238E27FC236}">
              <a16:creationId xmlns:a16="http://schemas.microsoft.com/office/drawing/2014/main" id="{E9602A4E-FE1B-42B8-BD40-ECBB348628C3}"/>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a:extLst>
            <a:ext uri="{FF2B5EF4-FFF2-40B4-BE49-F238E27FC236}">
              <a16:creationId xmlns:a16="http://schemas.microsoft.com/office/drawing/2014/main" id="{928567B8-B5E1-4F3E-8F2A-CABC82C331C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a:extLst>
            <a:ext uri="{FF2B5EF4-FFF2-40B4-BE49-F238E27FC236}">
              <a16:creationId xmlns:a16="http://schemas.microsoft.com/office/drawing/2014/main" id="{14A6E3C9-25A7-4EBF-965D-1308B08D61B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a:extLst>
            <a:ext uri="{FF2B5EF4-FFF2-40B4-BE49-F238E27FC236}">
              <a16:creationId xmlns:a16="http://schemas.microsoft.com/office/drawing/2014/main" id="{96CACCC9-2DA5-46D1-9D9E-40AC47C6F77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a:extLst>
            <a:ext uri="{FF2B5EF4-FFF2-40B4-BE49-F238E27FC236}">
              <a16:creationId xmlns:a16="http://schemas.microsoft.com/office/drawing/2014/main" id="{B5EC83E9-C291-4041-A575-5ED891D2B53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a:extLst>
            <a:ext uri="{FF2B5EF4-FFF2-40B4-BE49-F238E27FC236}">
              <a16:creationId xmlns:a16="http://schemas.microsoft.com/office/drawing/2014/main" id="{905D9CB4-6556-4753-B2D5-ED448B86DA9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a:extLst>
            <a:ext uri="{FF2B5EF4-FFF2-40B4-BE49-F238E27FC236}">
              <a16:creationId xmlns:a16="http://schemas.microsoft.com/office/drawing/2014/main" id="{07E44549-5077-4C53-842C-A7A9C1F195A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a:extLst>
            <a:ext uri="{FF2B5EF4-FFF2-40B4-BE49-F238E27FC236}">
              <a16:creationId xmlns:a16="http://schemas.microsoft.com/office/drawing/2014/main" id="{4C9E6F48-D6A8-4F59-9A46-A9EED78668E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a:extLst>
            <a:ext uri="{FF2B5EF4-FFF2-40B4-BE49-F238E27FC236}">
              <a16:creationId xmlns:a16="http://schemas.microsoft.com/office/drawing/2014/main" id="{6D7812E7-9BB5-413B-9EBD-FB7E2477D95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a:extLst>
            <a:ext uri="{FF2B5EF4-FFF2-40B4-BE49-F238E27FC236}">
              <a16:creationId xmlns:a16="http://schemas.microsoft.com/office/drawing/2014/main" id="{70F11E90-5852-492D-8E87-3920DAF238E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a:extLst>
            <a:ext uri="{FF2B5EF4-FFF2-40B4-BE49-F238E27FC236}">
              <a16:creationId xmlns:a16="http://schemas.microsoft.com/office/drawing/2014/main" id="{6B188602-7A0D-4969-8EFF-253ACDFEB72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80" name="直線コネクタ 79">
          <a:extLst>
            <a:ext uri="{FF2B5EF4-FFF2-40B4-BE49-F238E27FC236}">
              <a16:creationId xmlns:a16="http://schemas.microsoft.com/office/drawing/2014/main" id="{2E7E0AB5-F0CE-42DD-A921-D921EC48FA44}"/>
            </a:ext>
          </a:extLst>
        </xdr:cNvPr>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81" name="債務償還比率最小値テキスト">
          <a:extLst>
            <a:ext uri="{FF2B5EF4-FFF2-40B4-BE49-F238E27FC236}">
              <a16:creationId xmlns:a16="http://schemas.microsoft.com/office/drawing/2014/main" id="{EE1177A3-CD96-4B1A-80A8-19EA274C7D14}"/>
            </a:ext>
          </a:extLst>
        </xdr:cNvPr>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82" name="直線コネクタ 81">
          <a:extLst>
            <a:ext uri="{FF2B5EF4-FFF2-40B4-BE49-F238E27FC236}">
              <a16:creationId xmlns:a16="http://schemas.microsoft.com/office/drawing/2014/main" id="{2785364B-5FA6-4D68-ACF5-6332C519D304}"/>
            </a:ext>
          </a:extLst>
        </xdr:cNvPr>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3" name="債務償還比率最大値テキスト">
          <a:extLst>
            <a:ext uri="{FF2B5EF4-FFF2-40B4-BE49-F238E27FC236}">
              <a16:creationId xmlns:a16="http://schemas.microsoft.com/office/drawing/2014/main" id="{F3926917-6478-4265-8073-A51408192B3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4" name="直線コネクタ 83">
          <a:extLst>
            <a:ext uri="{FF2B5EF4-FFF2-40B4-BE49-F238E27FC236}">
              <a16:creationId xmlns:a16="http://schemas.microsoft.com/office/drawing/2014/main" id="{5977A0C7-F36D-4228-8CC7-662834CF985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85" name="債務償還比率平均値テキスト">
          <a:extLst>
            <a:ext uri="{FF2B5EF4-FFF2-40B4-BE49-F238E27FC236}">
              <a16:creationId xmlns:a16="http://schemas.microsoft.com/office/drawing/2014/main" id="{54CA2B87-5DB1-4B5B-9D0E-71C16922E1B3}"/>
            </a:ext>
          </a:extLst>
        </xdr:cNvPr>
        <xdr:cNvSpPr txBox="1"/>
      </xdr:nvSpPr>
      <xdr:spPr>
        <a:xfrm>
          <a:off x="14846300" y="50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86" name="フローチャート: 判断 85">
          <a:extLst>
            <a:ext uri="{FF2B5EF4-FFF2-40B4-BE49-F238E27FC236}">
              <a16:creationId xmlns:a16="http://schemas.microsoft.com/office/drawing/2014/main" id="{B29DE343-6D01-42E2-86C7-8C077F6F1E9D}"/>
            </a:ext>
          </a:extLst>
        </xdr:cNvPr>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87" name="フローチャート: 判断 86">
          <a:extLst>
            <a:ext uri="{FF2B5EF4-FFF2-40B4-BE49-F238E27FC236}">
              <a16:creationId xmlns:a16="http://schemas.microsoft.com/office/drawing/2014/main" id="{870E65A0-2001-4BC8-B750-1D23EF242A9A}"/>
            </a:ext>
          </a:extLst>
        </xdr:cNvPr>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88" name="フローチャート: 判断 87">
          <a:extLst>
            <a:ext uri="{FF2B5EF4-FFF2-40B4-BE49-F238E27FC236}">
              <a16:creationId xmlns:a16="http://schemas.microsoft.com/office/drawing/2014/main" id="{E82C0194-EAD7-42F0-9CF4-28E0EA90C64C}"/>
            </a:ext>
          </a:extLst>
        </xdr:cNvPr>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89" name="フローチャート: 判断 88">
          <a:extLst>
            <a:ext uri="{FF2B5EF4-FFF2-40B4-BE49-F238E27FC236}">
              <a16:creationId xmlns:a16="http://schemas.microsoft.com/office/drawing/2014/main" id="{DA81DF7F-E887-4193-AD66-39DD3B900AD5}"/>
            </a:ext>
          </a:extLst>
        </xdr:cNvPr>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90" name="フローチャート: 判断 89">
          <a:extLst>
            <a:ext uri="{FF2B5EF4-FFF2-40B4-BE49-F238E27FC236}">
              <a16:creationId xmlns:a16="http://schemas.microsoft.com/office/drawing/2014/main" id="{91570959-A8AD-4B6A-AB66-1C899E2A5D1F}"/>
            </a:ext>
          </a:extLst>
        </xdr:cNvPr>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E8CC89C-7583-48D1-86F4-307DE0308D1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76C7A7F-8A8C-495F-A306-987E593DBAA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7A39B351-BD99-409C-B87E-D337BB85702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6052CFA0-C105-4BFF-9247-01EBA003896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876FC4A2-BEA4-4707-AE3C-DD47A5F8D36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133604</xdr:rowOff>
    </xdr:from>
    <xdr:to>
      <xdr:col>76</xdr:col>
      <xdr:colOff>73025</xdr:colOff>
      <xdr:row>31</xdr:row>
      <xdr:rowOff>63754</xdr:rowOff>
    </xdr:to>
    <xdr:sp macro="" textlink="">
      <xdr:nvSpPr>
        <xdr:cNvPr id="96" name="楕円 95">
          <a:extLst>
            <a:ext uri="{FF2B5EF4-FFF2-40B4-BE49-F238E27FC236}">
              <a16:creationId xmlns:a16="http://schemas.microsoft.com/office/drawing/2014/main" id="{B2E28F37-D77C-42C4-8EF3-C865F56AA759}"/>
            </a:ext>
          </a:extLst>
        </xdr:cNvPr>
        <xdr:cNvSpPr/>
      </xdr:nvSpPr>
      <xdr:spPr>
        <a:xfrm>
          <a:off x="14744700" y="5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112031</xdr:rowOff>
    </xdr:from>
    <xdr:ext cx="469744" cy="259045"/>
    <xdr:sp macro="" textlink="">
      <xdr:nvSpPr>
        <xdr:cNvPr id="97" name="債務償還比率該当値テキスト">
          <a:extLst>
            <a:ext uri="{FF2B5EF4-FFF2-40B4-BE49-F238E27FC236}">
              <a16:creationId xmlns:a16="http://schemas.microsoft.com/office/drawing/2014/main" id="{A8A96F01-C1BA-430F-9CB3-48347B782B6E}"/>
            </a:ext>
          </a:extLst>
        </xdr:cNvPr>
        <xdr:cNvSpPr txBox="1"/>
      </xdr:nvSpPr>
      <xdr:spPr>
        <a:xfrm>
          <a:off x="14846300" y="525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157661</xdr:rowOff>
    </xdr:from>
    <xdr:to>
      <xdr:col>72</xdr:col>
      <xdr:colOff>123825</xdr:colOff>
      <xdr:row>31</xdr:row>
      <xdr:rowOff>87811</xdr:rowOff>
    </xdr:to>
    <xdr:sp macro="" textlink="">
      <xdr:nvSpPr>
        <xdr:cNvPr id="98" name="楕円 97">
          <a:extLst>
            <a:ext uri="{FF2B5EF4-FFF2-40B4-BE49-F238E27FC236}">
              <a16:creationId xmlns:a16="http://schemas.microsoft.com/office/drawing/2014/main" id="{7B7C60AC-8FD4-43E8-B9BF-17188CCB5CCF}"/>
            </a:ext>
          </a:extLst>
        </xdr:cNvPr>
        <xdr:cNvSpPr/>
      </xdr:nvSpPr>
      <xdr:spPr>
        <a:xfrm>
          <a:off x="14033500" y="53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12954</xdr:rowOff>
    </xdr:from>
    <xdr:to>
      <xdr:col>76</xdr:col>
      <xdr:colOff>22225</xdr:colOff>
      <xdr:row>31</xdr:row>
      <xdr:rowOff>37011</xdr:rowOff>
    </xdr:to>
    <xdr:cxnSp macro="">
      <xdr:nvCxnSpPr>
        <xdr:cNvPr id="99" name="直線コネクタ 98">
          <a:extLst>
            <a:ext uri="{FF2B5EF4-FFF2-40B4-BE49-F238E27FC236}">
              <a16:creationId xmlns:a16="http://schemas.microsoft.com/office/drawing/2014/main" id="{83B9E367-0C11-45BF-8682-76A91BAA17DB}"/>
            </a:ext>
          </a:extLst>
        </xdr:cNvPr>
        <xdr:cNvCxnSpPr/>
      </xdr:nvCxnSpPr>
      <xdr:spPr>
        <a:xfrm flipV="1">
          <a:off x="14084300" y="5327904"/>
          <a:ext cx="711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62239</xdr:rowOff>
    </xdr:from>
    <xdr:to>
      <xdr:col>68</xdr:col>
      <xdr:colOff>123825</xdr:colOff>
      <xdr:row>31</xdr:row>
      <xdr:rowOff>163839</xdr:rowOff>
    </xdr:to>
    <xdr:sp macro="" textlink="">
      <xdr:nvSpPr>
        <xdr:cNvPr id="100" name="楕円 99">
          <a:extLst>
            <a:ext uri="{FF2B5EF4-FFF2-40B4-BE49-F238E27FC236}">
              <a16:creationId xmlns:a16="http://schemas.microsoft.com/office/drawing/2014/main" id="{013ABB15-0F1D-4DC8-93A5-06151D217631}"/>
            </a:ext>
          </a:extLst>
        </xdr:cNvPr>
        <xdr:cNvSpPr/>
      </xdr:nvSpPr>
      <xdr:spPr>
        <a:xfrm>
          <a:off x="13271500" y="53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37011</xdr:rowOff>
    </xdr:from>
    <xdr:to>
      <xdr:col>72</xdr:col>
      <xdr:colOff>73025</xdr:colOff>
      <xdr:row>31</xdr:row>
      <xdr:rowOff>113039</xdr:rowOff>
    </xdr:to>
    <xdr:cxnSp macro="">
      <xdr:nvCxnSpPr>
        <xdr:cNvPr id="101" name="直線コネクタ 100">
          <a:extLst>
            <a:ext uri="{FF2B5EF4-FFF2-40B4-BE49-F238E27FC236}">
              <a16:creationId xmlns:a16="http://schemas.microsoft.com/office/drawing/2014/main" id="{06A4703D-0566-4635-99A0-75B504B374B8}"/>
            </a:ext>
          </a:extLst>
        </xdr:cNvPr>
        <xdr:cNvCxnSpPr/>
      </xdr:nvCxnSpPr>
      <xdr:spPr>
        <a:xfrm flipV="1">
          <a:off x="13322300" y="5351961"/>
          <a:ext cx="7620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164329</xdr:rowOff>
    </xdr:from>
    <xdr:to>
      <xdr:col>64</xdr:col>
      <xdr:colOff>123825</xdr:colOff>
      <xdr:row>32</xdr:row>
      <xdr:rowOff>94479</xdr:rowOff>
    </xdr:to>
    <xdr:sp macro="" textlink="">
      <xdr:nvSpPr>
        <xdr:cNvPr id="102" name="楕円 101">
          <a:extLst>
            <a:ext uri="{FF2B5EF4-FFF2-40B4-BE49-F238E27FC236}">
              <a16:creationId xmlns:a16="http://schemas.microsoft.com/office/drawing/2014/main" id="{62E6D770-ABE6-4BF0-9926-5A28064EDD34}"/>
            </a:ext>
          </a:extLst>
        </xdr:cNvPr>
        <xdr:cNvSpPr/>
      </xdr:nvSpPr>
      <xdr:spPr>
        <a:xfrm>
          <a:off x="12509500" y="54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113039</xdr:rowOff>
    </xdr:from>
    <xdr:to>
      <xdr:col>68</xdr:col>
      <xdr:colOff>73025</xdr:colOff>
      <xdr:row>32</xdr:row>
      <xdr:rowOff>43679</xdr:rowOff>
    </xdr:to>
    <xdr:cxnSp macro="">
      <xdr:nvCxnSpPr>
        <xdr:cNvPr id="103" name="直線コネクタ 102">
          <a:extLst>
            <a:ext uri="{FF2B5EF4-FFF2-40B4-BE49-F238E27FC236}">
              <a16:creationId xmlns:a16="http://schemas.microsoft.com/office/drawing/2014/main" id="{16E231F4-4395-4932-B5FE-7F57145AFDAB}"/>
            </a:ext>
          </a:extLst>
        </xdr:cNvPr>
        <xdr:cNvCxnSpPr/>
      </xdr:nvCxnSpPr>
      <xdr:spPr>
        <a:xfrm flipV="1">
          <a:off x="12560300" y="5427989"/>
          <a:ext cx="762000" cy="10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55145</xdr:rowOff>
    </xdr:from>
    <xdr:to>
      <xdr:col>60</xdr:col>
      <xdr:colOff>123825</xdr:colOff>
      <xdr:row>31</xdr:row>
      <xdr:rowOff>156745</xdr:rowOff>
    </xdr:to>
    <xdr:sp macro="" textlink="">
      <xdr:nvSpPr>
        <xdr:cNvPr id="104" name="楕円 103">
          <a:extLst>
            <a:ext uri="{FF2B5EF4-FFF2-40B4-BE49-F238E27FC236}">
              <a16:creationId xmlns:a16="http://schemas.microsoft.com/office/drawing/2014/main" id="{92CC12AC-1BCF-4065-94AC-DB7E22A5A605}"/>
            </a:ext>
          </a:extLst>
        </xdr:cNvPr>
        <xdr:cNvSpPr/>
      </xdr:nvSpPr>
      <xdr:spPr>
        <a:xfrm>
          <a:off x="11747500" y="53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105945</xdr:rowOff>
    </xdr:from>
    <xdr:to>
      <xdr:col>64</xdr:col>
      <xdr:colOff>73025</xdr:colOff>
      <xdr:row>32</xdr:row>
      <xdr:rowOff>43679</xdr:rowOff>
    </xdr:to>
    <xdr:cxnSp macro="">
      <xdr:nvCxnSpPr>
        <xdr:cNvPr id="105" name="直線コネクタ 104">
          <a:extLst>
            <a:ext uri="{FF2B5EF4-FFF2-40B4-BE49-F238E27FC236}">
              <a16:creationId xmlns:a16="http://schemas.microsoft.com/office/drawing/2014/main" id="{D3270EB0-A9FB-4EF9-BF65-8A92CC4415C2}"/>
            </a:ext>
          </a:extLst>
        </xdr:cNvPr>
        <xdr:cNvCxnSpPr/>
      </xdr:nvCxnSpPr>
      <xdr:spPr>
        <a:xfrm>
          <a:off x="11798300" y="5420895"/>
          <a:ext cx="762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06" name="n_1aveValue債務償還比率">
          <a:extLst>
            <a:ext uri="{FF2B5EF4-FFF2-40B4-BE49-F238E27FC236}">
              <a16:creationId xmlns:a16="http://schemas.microsoft.com/office/drawing/2014/main" id="{D57B9E02-42F7-447D-9133-B8826C0F04D9}"/>
            </a:ext>
          </a:extLst>
        </xdr:cNvPr>
        <xdr:cNvSpPr txBox="1"/>
      </xdr:nvSpPr>
      <xdr:spPr>
        <a:xfrm>
          <a:off x="13836727" y="50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07" name="n_2aveValue債務償還比率">
          <a:extLst>
            <a:ext uri="{FF2B5EF4-FFF2-40B4-BE49-F238E27FC236}">
              <a16:creationId xmlns:a16="http://schemas.microsoft.com/office/drawing/2014/main" id="{4FD985C6-8476-4057-AAC6-E518DB985D73}"/>
            </a:ext>
          </a:extLst>
        </xdr:cNvPr>
        <xdr:cNvSpPr txBox="1"/>
      </xdr:nvSpPr>
      <xdr:spPr>
        <a:xfrm>
          <a:off x="13087427" y="50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08" name="n_3aveValue債務償還比率">
          <a:extLst>
            <a:ext uri="{FF2B5EF4-FFF2-40B4-BE49-F238E27FC236}">
              <a16:creationId xmlns:a16="http://schemas.microsoft.com/office/drawing/2014/main" id="{4F643EEC-82CA-483C-B522-CF443334FE32}"/>
            </a:ext>
          </a:extLst>
        </xdr:cNvPr>
        <xdr:cNvSpPr txBox="1"/>
      </xdr:nvSpPr>
      <xdr:spPr>
        <a:xfrm>
          <a:off x="12325427" y="50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09" name="n_4aveValue債務償還比率">
          <a:extLst>
            <a:ext uri="{FF2B5EF4-FFF2-40B4-BE49-F238E27FC236}">
              <a16:creationId xmlns:a16="http://schemas.microsoft.com/office/drawing/2014/main" id="{CBEF81BD-3BA4-40C0-A26E-73F59D9E18F0}"/>
            </a:ext>
          </a:extLst>
        </xdr:cNvPr>
        <xdr:cNvSpPr txBox="1"/>
      </xdr:nvSpPr>
      <xdr:spPr>
        <a:xfrm>
          <a:off x="11563427" y="49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78938</xdr:rowOff>
    </xdr:from>
    <xdr:ext cx="469744" cy="259045"/>
    <xdr:sp macro="" textlink="">
      <xdr:nvSpPr>
        <xdr:cNvPr id="110" name="n_1mainValue債務償還比率">
          <a:extLst>
            <a:ext uri="{FF2B5EF4-FFF2-40B4-BE49-F238E27FC236}">
              <a16:creationId xmlns:a16="http://schemas.microsoft.com/office/drawing/2014/main" id="{9B05E240-5ACA-46E6-9AED-C805CF6ADC64}"/>
            </a:ext>
          </a:extLst>
        </xdr:cNvPr>
        <xdr:cNvSpPr txBox="1"/>
      </xdr:nvSpPr>
      <xdr:spPr>
        <a:xfrm>
          <a:off x="13836727" y="539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154966</xdr:rowOff>
    </xdr:from>
    <xdr:ext cx="469744" cy="259045"/>
    <xdr:sp macro="" textlink="">
      <xdr:nvSpPr>
        <xdr:cNvPr id="111" name="n_2mainValue債務償還比率">
          <a:extLst>
            <a:ext uri="{FF2B5EF4-FFF2-40B4-BE49-F238E27FC236}">
              <a16:creationId xmlns:a16="http://schemas.microsoft.com/office/drawing/2014/main" id="{7601C1BF-781A-4749-98C6-FCB57EA5135F}"/>
            </a:ext>
          </a:extLst>
        </xdr:cNvPr>
        <xdr:cNvSpPr txBox="1"/>
      </xdr:nvSpPr>
      <xdr:spPr>
        <a:xfrm>
          <a:off x="13087427" y="54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85606</xdr:rowOff>
    </xdr:from>
    <xdr:ext cx="469744" cy="259045"/>
    <xdr:sp macro="" textlink="">
      <xdr:nvSpPr>
        <xdr:cNvPr id="112" name="n_3mainValue債務償還比率">
          <a:extLst>
            <a:ext uri="{FF2B5EF4-FFF2-40B4-BE49-F238E27FC236}">
              <a16:creationId xmlns:a16="http://schemas.microsoft.com/office/drawing/2014/main" id="{C23B81C1-D69D-4DB5-8E25-6CF8FC4D0304}"/>
            </a:ext>
          </a:extLst>
        </xdr:cNvPr>
        <xdr:cNvSpPr txBox="1"/>
      </xdr:nvSpPr>
      <xdr:spPr>
        <a:xfrm>
          <a:off x="12325427" y="55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147872</xdr:rowOff>
    </xdr:from>
    <xdr:ext cx="469744" cy="259045"/>
    <xdr:sp macro="" textlink="">
      <xdr:nvSpPr>
        <xdr:cNvPr id="113" name="n_4mainValue債務償還比率">
          <a:extLst>
            <a:ext uri="{FF2B5EF4-FFF2-40B4-BE49-F238E27FC236}">
              <a16:creationId xmlns:a16="http://schemas.microsoft.com/office/drawing/2014/main" id="{24DEC160-E556-41A5-A073-22DC47001375}"/>
            </a:ext>
          </a:extLst>
        </xdr:cNvPr>
        <xdr:cNvSpPr txBox="1"/>
      </xdr:nvSpPr>
      <xdr:spPr>
        <a:xfrm>
          <a:off x="11563427" y="5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a:extLst>
            <a:ext uri="{FF2B5EF4-FFF2-40B4-BE49-F238E27FC236}">
              <a16:creationId xmlns:a16="http://schemas.microsoft.com/office/drawing/2014/main" id="{18D6BDCF-AF5A-487B-8B8E-FA8D5CA556E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a:extLst>
            <a:ext uri="{FF2B5EF4-FFF2-40B4-BE49-F238E27FC236}">
              <a16:creationId xmlns:a16="http://schemas.microsoft.com/office/drawing/2014/main" id="{E922A721-DCB6-4273-964A-952415C2995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a:extLst>
            <a:ext uri="{FF2B5EF4-FFF2-40B4-BE49-F238E27FC236}">
              <a16:creationId xmlns:a16="http://schemas.microsoft.com/office/drawing/2014/main" id="{3A544885-B201-4B13-B188-A0C5D2DFE35D}"/>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a:extLst>
            <a:ext uri="{FF2B5EF4-FFF2-40B4-BE49-F238E27FC236}">
              <a16:creationId xmlns:a16="http://schemas.microsoft.com/office/drawing/2014/main" id="{868381AD-C386-401A-9B15-AFB823A3062D}"/>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a:extLst>
            <a:ext uri="{FF2B5EF4-FFF2-40B4-BE49-F238E27FC236}">
              <a16:creationId xmlns:a16="http://schemas.microsoft.com/office/drawing/2014/main" id="{1ED0BF9C-F937-4DB0-A73F-52705F44883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a:extLst>
            <a:ext uri="{FF2B5EF4-FFF2-40B4-BE49-F238E27FC236}">
              <a16:creationId xmlns:a16="http://schemas.microsoft.com/office/drawing/2014/main" id="{3227CF0C-E3CD-4CA4-A916-A0ECAB0BB65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218033-CF22-4845-8DB4-CEB3ECD3C9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DD822A-5E1A-44A3-93A1-AFC9DD902B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B6BFCB-4D84-4CBA-96DA-3C15A328F7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F747C7-0DFD-4A52-9578-6ABA1AA7A4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3065E6-3FF8-410A-918A-021EA77DAD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EEFE4E-D963-4641-AD42-23EC622E17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460732-5451-4523-B6AE-22210F862E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0C4D11-A223-49C2-BBBC-D218AD0560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10400B-7352-4B88-87F8-E35DE218F4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1E39C5-9742-447E-B420-508FE91671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A919A8-55BC-4871-994B-77B79E91B5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BAA38A-1787-4F7D-9577-40C712DD0E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99FA75-DE5B-49AC-9F24-DA0C57C932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320CCA-EF1F-45C0-B2A8-177A5BA7AF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A9FDB2-4AC3-4361-827C-7CCB7E5A2C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C4359B-A62A-42C4-83D1-F895FEC8E6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3FEC666-7B5B-416F-A98C-DBE903BEB2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DAFE3E40-9703-4614-ADF1-FF02D719CD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99AC359-487C-49BF-BBE6-FABE59A3D00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6AE6A6CB-B75C-4744-9BE6-AB00456BBF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629564B-BB40-4399-B948-E3BACB23456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2680F5BB-6FBE-43B3-895E-315F283B96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7319375A-A40D-42CA-8B3D-34C23A1055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388746D-CE8E-40E9-9290-C2DE833917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B5A05B-F4D8-4037-9D4A-EB4D56EF77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CA981D-F8EA-4602-B793-A59B90C842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98B278-69C1-46C5-97D5-C941EAEFA0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041D69-91DE-417C-AEBD-FC3946299E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4BDC02-54B4-47F6-8BA7-C9A9165BAC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0DA4D2-1843-4926-8953-C31023E973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D33F56-83CD-492D-93B8-9DD5DA0E9E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8F037D-79FB-43CB-A327-C620A80D6F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F4D021-A547-4C8B-B9FE-59DD62C8D8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4F0D94-6ED7-4C98-81F6-3BC74F221A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075F2F-CC51-4F76-83D1-7AB7ABD797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3E9F22-A90D-4BB1-94E6-29952A5721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BAFABB-0BE9-4695-BF7D-37669D021D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D8B44F-18C0-4544-B9E1-40AC8612AD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22B171-AD74-4BCB-853A-98141982C5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F74DED-2DAB-4239-940D-7DF963A2F7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3A794E75-F93C-4910-87AF-B672CF7432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929DACF-1CC5-4598-9558-14DBD76759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60E51EE-4D71-4446-94E8-AEFD1F297B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DB41390B-726A-4C60-8188-0132E40FD2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52ABB11-1D30-437E-969C-F01E1CBBAFC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68419D82-254B-4502-B3ED-AE692CF4AE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F83E3D60-8E9A-4CD4-A02B-601DA5F71D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CECFC28-328D-4BDB-B5E8-B321CC0D78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434" t="s">
        <v>80</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c r="CU1" s="434"/>
      <c r="CV1" s="434"/>
      <c r="CW1" s="434"/>
      <c r="CX1" s="434"/>
      <c r="CY1" s="434"/>
      <c r="CZ1" s="434"/>
      <c r="DA1" s="434"/>
      <c r="DB1" s="434"/>
      <c r="DC1" s="434"/>
      <c r="DD1" s="434"/>
      <c r="DE1" s="434"/>
      <c r="DF1" s="434"/>
      <c r="DG1" s="434"/>
      <c r="DH1" s="434"/>
      <c r="DI1" s="434"/>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435" t="s">
        <v>82</v>
      </c>
      <c r="C3" s="436"/>
      <c r="D3" s="436"/>
      <c r="E3" s="437"/>
      <c r="F3" s="437"/>
      <c r="G3" s="437"/>
      <c r="H3" s="437"/>
      <c r="I3" s="437"/>
      <c r="J3" s="437"/>
      <c r="K3" s="437"/>
      <c r="L3" s="437" t="s">
        <v>83</v>
      </c>
      <c r="M3" s="437"/>
      <c r="N3" s="437"/>
      <c r="O3" s="437"/>
      <c r="P3" s="437"/>
      <c r="Q3" s="437"/>
      <c r="R3" s="444"/>
      <c r="S3" s="444"/>
      <c r="T3" s="444"/>
      <c r="U3" s="444"/>
      <c r="V3" s="445"/>
      <c r="W3" s="419" t="s">
        <v>84</v>
      </c>
      <c r="X3" s="420"/>
      <c r="Y3" s="420"/>
      <c r="Z3" s="420"/>
      <c r="AA3" s="420"/>
      <c r="AB3" s="436"/>
      <c r="AC3" s="444" t="s">
        <v>85</v>
      </c>
      <c r="AD3" s="420"/>
      <c r="AE3" s="420"/>
      <c r="AF3" s="420"/>
      <c r="AG3" s="420"/>
      <c r="AH3" s="420"/>
      <c r="AI3" s="420"/>
      <c r="AJ3" s="420"/>
      <c r="AK3" s="420"/>
      <c r="AL3" s="421"/>
      <c r="AM3" s="419" t="s">
        <v>86</v>
      </c>
      <c r="AN3" s="420"/>
      <c r="AO3" s="420"/>
      <c r="AP3" s="420"/>
      <c r="AQ3" s="420"/>
      <c r="AR3" s="420"/>
      <c r="AS3" s="420"/>
      <c r="AT3" s="420"/>
      <c r="AU3" s="420"/>
      <c r="AV3" s="420"/>
      <c r="AW3" s="420"/>
      <c r="AX3" s="421"/>
      <c r="AY3" s="456" t="s">
        <v>1</v>
      </c>
      <c r="AZ3" s="457"/>
      <c r="BA3" s="457"/>
      <c r="BB3" s="457"/>
      <c r="BC3" s="457"/>
      <c r="BD3" s="457"/>
      <c r="BE3" s="457"/>
      <c r="BF3" s="457"/>
      <c r="BG3" s="457"/>
      <c r="BH3" s="457"/>
      <c r="BI3" s="457"/>
      <c r="BJ3" s="457"/>
      <c r="BK3" s="457"/>
      <c r="BL3" s="457"/>
      <c r="BM3" s="458"/>
      <c r="BN3" s="419" t="s">
        <v>87</v>
      </c>
      <c r="BO3" s="420"/>
      <c r="BP3" s="420"/>
      <c r="BQ3" s="420"/>
      <c r="BR3" s="420"/>
      <c r="BS3" s="420"/>
      <c r="BT3" s="420"/>
      <c r="BU3" s="421"/>
      <c r="BV3" s="419" t="s">
        <v>88</v>
      </c>
      <c r="BW3" s="420"/>
      <c r="BX3" s="420"/>
      <c r="BY3" s="420"/>
      <c r="BZ3" s="420"/>
      <c r="CA3" s="420"/>
      <c r="CB3" s="420"/>
      <c r="CC3" s="421"/>
      <c r="CD3" s="456" t="s">
        <v>1</v>
      </c>
      <c r="CE3" s="457"/>
      <c r="CF3" s="457"/>
      <c r="CG3" s="457"/>
      <c r="CH3" s="457"/>
      <c r="CI3" s="457"/>
      <c r="CJ3" s="457"/>
      <c r="CK3" s="457"/>
      <c r="CL3" s="457"/>
      <c r="CM3" s="457"/>
      <c r="CN3" s="457"/>
      <c r="CO3" s="457"/>
      <c r="CP3" s="457"/>
      <c r="CQ3" s="457"/>
      <c r="CR3" s="457"/>
      <c r="CS3" s="458"/>
      <c r="CT3" s="419" t="s">
        <v>89</v>
      </c>
      <c r="CU3" s="420"/>
      <c r="CV3" s="420"/>
      <c r="CW3" s="420"/>
      <c r="CX3" s="420"/>
      <c r="CY3" s="420"/>
      <c r="CZ3" s="420"/>
      <c r="DA3" s="421"/>
      <c r="DB3" s="419" t="s">
        <v>90</v>
      </c>
      <c r="DC3" s="420"/>
      <c r="DD3" s="420"/>
      <c r="DE3" s="420"/>
      <c r="DF3" s="420"/>
      <c r="DG3" s="420"/>
      <c r="DH3" s="420"/>
      <c r="DI3" s="421"/>
      <c r="DJ3" s="181"/>
      <c r="DK3" s="181"/>
      <c r="DL3" s="181"/>
      <c r="DM3" s="181"/>
      <c r="DN3" s="181"/>
      <c r="DO3" s="181"/>
    </row>
    <row r="4" spans="1:119" ht="18.75" customHeight="1" x14ac:dyDescent="0.15">
      <c r="A4" s="182"/>
      <c r="B4" s="438"/>
      <c r="C4" s="439"/>
      <c r="D4" s="439"/>
      <c r="E4" s="440"/>
      <c r="F4" s="440"/>
      <c r="G4" s="440"/>
      <c r="H4" s="440"/>
      <c r="I4" s="440"/>
      <c r="J4" s="440"/>
      <c r="K4" s="440"/>
      <c r="L4" s="440"/>
      <c r="M4" s="440"/>
      <c r="N4" s="440"/>
      <c r="O4" s="440"/>
      <c r="P4" s="440"/>
      <c r="Q4" s="440"/>
      <c r="R4" s="446"/>
      <c r="S4" s="446"/>
      <c r="T4" s="446"/>
      <c r="U4" s="446"/>
      <c r="V4" s="447"/>
      <c r="W4" s="450"/>
      <c r="X4" s="451"/>
      <c r="Y4" s="451"/>
      <c r="Z4" s="451"/>
      <c r="AA4" s="451"/>
      <c r="AB4" s="439"/>
      <c r="AC4" s="446"/>
      <c r="AD4" s="451"/>
      <c r="AE4" s="451"/>
      <c r="AF4" s="451"/>
      <c r="AG4" s="451"/>
      <c r="AH4" s="451"/>
      <c r="AI4" s="451"/>
      <c r="AJ4" s="451"/>
      <c r="AK4" s="451"/>
      <c r="AL4" s="454"/>
      <c r="AM4" s="452"/>
      <c r="AN4" s="453"/>
      <c r="AO4" s="453"/>
      <c r="AP4" s="453"/>
      <c r="AQ4" s="453"/>
      <c r="AR4" s="453"/>
      <c r="AS4" s="453"/>
      <c r="AT4" s="453"/>
      <c r="AU4" s="453"/>
      <c r="AV4" s="453"/>
      <c r="AW4" s="453"/>
      <c r="AX4" s="455"/>
      <c r="AY4" s="422" t="s">
        <v>91</v>
      </c>
      <c r="AZ4" s="423"/>
      <c r="BA4" s="423"/>
      <c r="BB4" s="423"/>
      <c r="BC4" s="423"/>
      <c r="BD4" s="423"/>
      <c r="BE4" s="423"/>
      <c r="BF4" s="423"/>
      <c r="BG4" s="423"/>
      <c r="BH4" s="423"/>
      <c r="BI4" s="423"/>
      <c r="BJ4" s="423"/>
      <c r="BK4" s="423"/>
      <c r="BL4" s="423"/>
      <c r="BM4" s="424"/>
      <c r="BN4" s="425">
        <v>11931452</v>
      </c>
      <c r="BO4" s="426"/>
      <c r="BP4" s="426"/>
      <c r="BQ4" s="426"/>
      <c r="BR4" s="426"/>
      <c r="BS4" s="426"/>
      <c r="BT4" s="426"/>
      <c r="BU4" s="427"/>
      <c r="BV4" s="425">
        <v>11724055</v>
      </c>
      <c r="BW4" s="426"/>
      <c r="BX4" s="426"/>
      <c r="BY4" s="426"/>
      <c r="BZ4" s="426"/>
      <c r="CA4" s="426"/>
      <c r="CB4" s="426"/>
      <c r="CC4" s="427"/>
      <c r="CD4" s="428" t="s">
        <v>92</v>
      </c>
      <c r="CE4" s="429"/>
      <c r="CF4" s="429"/>
      <c r="CG4" s="429"/>
      <c r="CH4" s="429"/>
      <c r="CI4" s="429"/>
      <c r="CJ4" s="429"/>
      <c r="CK4" s="429"/>
      <c r="CL4" s="429"/>
      <c r="CM4" s="429"/>
      <c r="CN4" s="429"/>
      <c r="CO4" s="429"/>
      <c r="CP4" s="429"/>
      <c r="CQ4" s="429"/>
      <c r="CR4" s="429"/>
      <c r="CS4" s="430"/>
      <c r="CT4" s="431">
        <v>5.7</v>
      </c>
      <c r="CU4" s="432"/>
      <c r="CV4" s="432"/>
      <c r="CW4" s="432"/>
      <c r="CX4" s="432"/>
      <c r="CY4" s="432"/>
      <c r="CZ4" s="432"/>
      <c r="DA4" s="433"/>
      <c r="DB4" s="431">
        <v>8.1</v>
      </c>
      <c r="DC4" s="432"/>
      <c r="DD4" s="432"/>
      <c r="DE4" s="432"/>
      <c r="DF4" s="432"/>
      <c r="DG4" s="432"/>
      <c r="DH4" s="432"/>
      <c r="DI4" s="433"/>
      <c r="DJ4" s="181"/>
      <c r="DK4" s="181"/>
      <c r="DL4" s="181"/>
      <c r="DM4" s="181"/>
      <c r="DN4" s="181"/>
      <c r="DO4" s="181"/>
    </row>
    <row r="5" spans="1:119" ht="18.75" customHeight="1" x14ac:dyDescent="0.15">
      <c r="A5" s="182"/>
      <c r="B5" s="441"/>
      <c r="C5" s="442"/>
      <c r="D5" s="442"/>
      <c r="E5" s="443"/>
      <c r="F5" s="443"/>
      <c r="G5" s="443"/>
      <c r="H5" s="443"/>
      <c r="I5" s="443"/>
      <c r="J5" s="443"/>
      <c r="K5" s="443"/>
      <c r="L5" s="443"/>
      <c r="M5" s="443"/>
      <c r="N5" s="443"/>
      <c r="O5" s="443"/>
      <c r="P5" s="443"/>
      <c r="Q5" s="443"/>
      <c r="R5" s="448"/>
      <c r="S5" s="448"/>
      <c r="T5" s="448"/>
      <c r="U5" s="448"/>
      <c r="V5" s="449"/>
      <c r="W5" s="452"/>
      <c r="X5" s="453"/>
      <c r="Y5" s="453"/>
      <c r="Z5" s="453"/>
      <c r="AA5" s="453"/>
      <c r="AB5" s="442"/>
      <c r="AC5" s="448"/>
      <c r="AD5" s="453"/>
      <c r="AE5" s="453"/>
      <c r="AF5" s="453"/>
      <c r="AG5" s="453"/>
      <c r="AH5" s="453"/>
      <c r="AI5" s="453"/>
      <c r="AJ5" s="453"/>
      <c r="AK5" s="453"/>
      <c r="AL5" s="455"/>
      <c r="AM5" s="491" t="s">
        <v>93</v>
      </c>
      <c r="AN5" s="492"/>
      <c r="AO5" s="492"/>
      <c r="AP5" s="492"/>
      <c r="AQ5" s="492"/>
      <c r="AR5" s="492"/>
      <c r="AS5" s="492"/>
      <c r="AT5" s="493"/>
      <c r="AU5" s="494" t="s">
        <v>94</v>
      </c>
      <c r="AV5" s="495"/>
      <c r="AW5" s="495"/>
      <c r="AX5" s="495"/>
      <c r="AY5" s="496" t="s">
        <v>95</v>
      </c>
      <c r="AZ5" s="497"/>
      <c r="BA5" s="497"/>
      <c r="BB5" s="497"/>
      <c r="BC5" s="497"/>
      <c r="BD5" s="497"/>
      <c r="BE5" s="497"/>
      <c r="BF5" s="497"/>
      <c r="BG5" s="497"/>
      <c r="BH5" s="497"/>
      <c r="BI5" s="497"/>
      <c r="BJ5" s="497"/>
      <c r="BK5" s="497"/>
      <c r="BL5" s="497"/>
      <c r="BM5" s="498"/>
      <c r="BN5" s="462">
        <v>11502296</v>
      </c>
      <c r="BO5" s="463"/>
      <c r="BP5" s="463"/>
      <c r="BQ5" s="463"/>
      <c r="BR5" s="463"/>
      <c r="BS5" s="463"/>
      <c r="BT5" s="463"/>
      <c r="BU5" s="464"/>
      <c r="BV5" s="462">
        <v>11062436</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59">
        <v>85.3</v>
      </c>
      <c r="CU5" s="460"/>
      <c r="CV5" s="460"/>
      <c r="CW5" s="460"/>
      <c r="CX5" s="460"/>
      <c r="CY5" s="460"/>
      <c r="CZ5" s="460"/>
      <c r="DA5" s="461"/>
      <c r="DB5" s="459">
        <v>84.1</v>
      </c>
      <c r="DC5" s="460"/>
      <c r="DD5" s="460"/>
      <c r="DE5" s="460"/>
      <c r="DF5" s="460"/>
      <c r="DG5" s="460"/>
      <c r="DH5" s="460"/>
      <c r="DI5" s="461"/>
      <c r="DJ5" s="181"/>
      <c r="DK5" s="181"/>
      <c r="DL5" s="181"/>
      <c r="DM5" s="181"/>
      <c r="DN5" s="181"/>
      <c r="DO5" s="181"/>
    </row>
    <row r="6" spans="1:119" ht="18.75" customHeight="1" x14ac:dyDescent="0.15">
      <c r="A6" s="182"/>
      <c r="B6" s="468" t="s">
        <v>97</v>
      </c>
      <c r="C6" s="469"/>
      <c r="D6" s="469"/>
      <c r="E6" s="470"/>
      <c r="F6" s="470"/>
      <c r="G6" s="470"/>
      <c r="H6" s="470"/>
      <c r="I6" s="470"/>
      <c r="J6" s="470"/>
      <c r="K6" s="470"/>
      <c r="L6" s="470" t="s">
        <v>98</v>
      </c>
      <c r="M6" s="470"/>
      <c r="N6" s="470"/>
      <c r="O6" s="470"/>
      <c r="P6" s="470"/>
      <c r="Q6" s="470"/>
      <c r="R6" s="474"/>
      <c r="S6" s="474"/>
      <c r="T6" s="474"/>
      <c r="U6" s="474"/>
      <c r="V6" s="475"/>
      <c r="W6" s="478" t="s">
        <v>99</v>
      </c>
      <c r="X6" s="479"/>
      <c r="Y6" s="479"/>
      <c r="Z6" s="479"/>
      <c r="AA6" s="479"/>
      <c r="AB6" s="469"/>
      <c r="AC6" s="482" t="s">
        <v>100</v>
      </c>
      <c r="AD6" s="483"/>
      <c r="AE6" s="483"/>
      <c r="AF6" s="483"/>
      <c r="AG6" s="483"/>
      <c r="AH6" s="483"/>
      <c r="AI6" s="483"/>
      <c r="AJ6" s="483"/>
      <c r="AK6" s="483"/>
      <c r="AL6" s="484"/>
      <c r="AM6" s="491" t="s">
        <v>101</v>
      </c>
      <c r="AN6" s="492"/>
      <c r="AO6" s="492"/>
      <c r="AP6" s="492"/>
      <c r="AQ6" s="492"/>
      <c r="AR6" s="492"/>
      <c r="AS6" s="492"/>
      <c r="AT6" s="493"/>
      <c r="AU6" s="494" t="s">
        <v>102</v>
      </c>
      <c r="AV6" s="495"/>
      <c r="AW6" s="495"/>
      <c r="AX6" s="495"/>
      <c r="AY6" s="496" t="s">
        <v>103</v>
      </c>
      <c r="AZ6" s="497"/>
      <c r="BA6" s="497"/>
      <c r="BB6" s="497"/>
      <c r="BC6" s="497"/>
      <c r="BD6" s="497"/>
      <c r="BE6" s="497"/>
      <c r="BF6" s="497"/>
      <c r="BG6" s="497"/>
      <c r="BH6" s="497"/>
      <c r="BI6" s="497"/>
      <c r="BJ6" s="497"/>
      <c r="BK6" s="497"/>
      <c r="BL6" s="497"/>
      <c r="BM6" s="498"/>
      <c r="BN6" s="462">
        <v>429156</v>
      </c>
      <c r="BO6" s="463"/>
      <c r="BP6" s="463"/>
      <c r="BQ6" s="463"/>
      <c r="BR6" s="463"/>
      <c r="BS6" s="463"/>
      <c r="BT6" s="463"/>
      <c r="BU6" s="464"/>
      <c r="BV6" s="462">
        <v>661619</v>
      </c>
      <c r="BW6" s="463"/>
      <c r="BX6" s="463"/>
      <c r="BY6" s="463"/>
      <c r="BZ6" s="463"/>
      <c r="CA6" s="463"/>
      <c r="CB6" s="463"/>
      <c r="CC6" s="464"/>
      <c r="CD6" s="465" t="s">
        <v>104</v>
      </c>
      <c r="CE6" s="466"/>
      <c r="CF6" s="466"/>
      <c r="CG6" s="466"/>
      <c r="CH6" s="466"/>
      <c r="CI6" s="466"/>
      <c r="CJ6" s="466"/>
      <c r="CK6" s="466"/>
      <c r="CL6" s="466"/>
      <c r="CM6" s="466"/>
      <c r="CN6" s="466"/>
      <c r="CO6" s="466"/>
      <c r="CP6" s="466"/>
      <c r="CQ6" s="466"/>
      <c r="CR6" s="466"/>
      <c r="CS6" s="467"/>
      <c r="CT6" s="499">
        <v>88.4</v>
      </c>
      <c r="CU6" s="500"/>
      <c r="CV6" s="500"/>
      <c r="CW6" s="500"/>
      <c r="CX6" s="500"/>
      <c r="CY6" s="500"/>
      <c r="CZ6" s="500"/>
      <c r="DA6" s="501"/>
      <c r="DB6" s="499">
        <v>88</v>
      </c>
      <c r="DC6" s="500"/>
      <c r="DD6" s="500"/>
      <c r="DE6" s="500"/>
      <c r="DF6" s="500"/>
      <c r="DG6" s="500"/>
      <c r="DH6" s="500"/>
      <c r="DI6" s="501"/>
      <c r="DJ6" s="181"/>
      <c r="DK6" s="181"/>
      <c r="DL6" s="181"/>
      <c r="DM6" s="181"/>
      <c r="DN6" s="181"/>
      <c r="DO6" s="181"/>
    </row>
    <row r="7" spans="1:119" ht="18.75" customHeight="1" x14ac:dyDescent="0.15">
      <c r="A7" s="182"/>
      <c r="B7" s="438"/>
      <c r="C7" s="439"/>
      <c r="D7" s="439"/>
      <c r="E7" s="440"/>
      <c r="F7" s="440"/>
      <c r="G7" s="440"/>
      <c r="H7" s="440"/>
      <c r="I7" s="440"/>
      <c r="J7" s="440"/>
      <c r="K7" s="440"/>
      <c r="L7" s="440"/>
      <c r="M7" s="440"/>
      <c r="N7" s="440"/>
      <c r="O7" s="440"/>
      <c r="P7" s="440"/>
      <c r="Q7" s="440"/>
      <c r="R7" s="446"/>
      <c r="S7" s="446"/>
      <c r="T7" s="446"/>
      <c r="U7" s="446"/>
      <c r="V7" s="447"/>
      <c r="W7" s="450"/>
      <c r="X7" s="451"/>
      <c r="Y7" s="451"/>
      <c r="Z7" s="451"/>
      <c r="AA7" s="451"/>
      <c r="AB7" s="439"/>
      <c r="AC7" s="485"/>
      <c r="AD7" s="486"/>
      <c r="AE7" s="486"/>
      <c r="AF7" s="486"/>
      <c r="AG7" s="486"/>
      <c r="AH7" s="486"/>
      <c r="AI7" s="486"/>
      <c r="AJ7" s="486"/>
      <c r="AK7" s="486"/>
      <c r="AL7" s="487"/>
      <c r="AM7" s="491" t="s">
        <v>105</v>
      </c>
      <c r="AN7" s="492"/>
      <c r="AO7" s="492"/>
      <c r="AP7" s="492"/>
      <c r="AQ7" s="492"/>
      <c r="AR7" s="492"/>
      <c r="AS7" s="492"/>
      <c r="AT7" s="493"/>
      <c r="AU7" s="494" t="s">
        <v>94</v>
      </c>
      <c r="AV7" s="495"/>
      <c r="AW7" s="495"/>
      <c r="AX7" s="495"/>
      <c r="AY7" s="496" t="s">
        <v>106</v>
      </c>
      <c r="AZ7" s="497"/>
      <c r="BA7" s="497"/>
      <c r="BB7" s="497"/>
      <c r="BC7" s="497"/>
      <c r="BD7" s="497"/>
      <c r="BE7" s="497"/>
      <c r="BF7" s="497"/>
      <c r="BG7" s="497"/>
      <c r="BH7" s="497"/>
      <c r="BI7" s="497"/>
      <c r="BJ7" s="497"/>
      <c r="BK7" s="497"/>
      <c r="BL7" s="497"/>
      <c r="BM7" s="498"/>
      <c r="BN7" s="462">
        <v>37391</v>
      </c>
      <c r="BO7" s="463"/>
      <c r="BP7" s="463"/>
      <c r="BQ7" s="463"/>
      <c r="BR7" s="463"/>
      <c r="BS7" s="463"/>
      <c r="BT7" s="463"/>
      <c r="BU7" s="464"/>
      <c r="BV7" s="462">
        <v>96630</v>
      </c>
      <c r="BW7" s="463"/>
      <c r="BX7" s="463"/>
      <c r="BY7" s="463"/>
      <c r="BZ7" s="463"/>
      <c r="CA7" s="463"/>
      <c r="CB7" s="463"/>
      <c r="CC7" s="464"/>
      <c r="CD7" s="465" t="s">
        <v>107</v>
      </c>
      <c r="CE7" s="466"/>
      <c r="CF7" s="466"/>
      <c r="CG7" s="466"/>
      <c r="CH7" s="466"/>
      <c r="CI7" s="466"/>
      <c r="CJ7" s="466"/>
      <c r="CK7" s="466"/>
      <c r="CL7" s="466"/>
      <c r="CM7" s="466"/>
      <c r="CN7" s="466"/>
      <c r="CO7" s="466"/>
      <c r="CP7" s="466"/>
      <c r="CQ7" s="466"/>
      <c r="CR7" s="466"/>
      <c r="CS7" s="467"/>
      <c r="CT7" s="462">
        <v>6920148</v>
      </c>
      <c r="CU7" s="463"/>
      <c r="CV7" s="463"/>
      <c r="CW7" s="463"/>
      <c r="CX7" s="463"/>
      <c r="CY7" s="463"/>
      <c r="CZ7" s="463"/>
      <c r="DA7" s="464"/>
      <c r="DB7" s="462">
        <v>6961417</v>
      </c>
      <c r="DC7" s="463"/>
      <c r="DD7" s="463"/>
      <c r="DE7" s="463"/>
      <c r="DF7" s="463"/>
      <c r="DG7" s="463"/>
      <c r="DH7" s="463"/>
      <c r="DI7" s="464"/>
      <c r="DJ7" s="181"/>
      <c r="DK7" s="181"/>
      <c r="DL7" s="181"/>
      <c r="DM7" s="181"/>
      <c r="DN7" s="181"/>
      <c r="DO7" s="181"/>
    </row>
    <row r="8" spans="1:119" ht="18.75" customHeight="1" thickBot="1" x14ac:dyDescent="0.2">
      <c r="A8" s="182"/>
      <c r="B8" s="471"/>
      <c r="C8" s="472"/>
      <c r="D8" s="472"/>
      <c r="E8" s="473"/>
      <c r="F8" s="473"/>
      <c r="G8" s="473"/>
      <c r="H8" s="473"/>
      <c r="I8" s="473"/>
      <c r="J8" s="473"/>
      <c r="K8" s="473"/>
      <c r="L8" s="473"/>
      <c r="M8" s="473"/>
      <c r="N8" s="473"/>
      <c r="O8" s="473"/>
      <c r="P8" s="473"/>
      <c r="Q8" s="473"/>
      <c r="R8" s="476"/>
      <c r="S8" s="476"/>
      <c r="T8" s="476"/>
      <c r="U8" s="476"/>
      <c r="V8" s="477"/>
      <c r="W8" s="480"/>
      <c r="X8" s="481"/>
      <c r="Y8" s="481"/>
      <c r="Z8" s="481"/>
      <c r="AA8" s="481"/>
      <c r="AB8" s="472"/>
      <c r="AC8" s="488"/>
      <c r="AD8" s="489"/>
      <c r="AE8" s="489"/>
      <c r="AF8" s="489"/>
      <c r="AG8" s="489"/>
      <c r="AH8" s="489"/>
      <c r="AI8" s="489"/>
      <c r="AJ8" s="489"/>
      <c r="AK8" s="489"/>
      <c r="AL8" s="490"/>
      <c r="AM8" s="491" t="s">
        <v>108</v>
      </c>
      <c r="AN8" s="492"/>
      <c r="AO8" s="492"/>
      <c r="AP8" s="492"/>
      <c r="AQ8" s="492"/>
      <c r="AR8" s="492"/>
      <c r="AS8" s="492"/>
      <c r="AT8" s="493"/>
      <c r="AU8" s="494" t="s">
        <v>102</v>
      </c>
      <c r="AV8" s="495"/>
      <c r="AW8" s="495"/>
      <c r="AX8" s="495"/>
      <c r="AY8" s="496" t="s">
        <v>109</v>
      </c>
      <c r="AZ8" s="497"/>
      <c r="BA8" s="497"/>
      <c r="BB8" s="497"/>
      <c r="BC8" s="497"/>
      <c r="BD8" s="497"/>
      <c r="BE8" s="497"/>
      <c r="BF8" s="497"/>
      <c r="BG8" s="497"/>
      <c r="BH8" s="497"/>
      <c r="BI8" s="497"/>
      <c r="BJ8" s="497"/>
      <c r="BK8" s="497"/>
      <c r="BL8" s="497"/>
      <c r="BM8" s="498"/>
      <c r="BN8" s="462">
        <v>391765</v>
      </c>
      <c r="BO8" s="463"/>
      <c r="BP8" s="463"/>
      <c r="BQ8" s="463"/>
      <c r="BR8" s="463"/>
      <c r="BS8" s="463"/>
      <c r="BT8" s="463"/>
      <c r="BU8" s="464"/>
      <c r="BV8" s="462">
        <v>564989</v>
      </c>
      <c r="BW8" s="463"/>
      <c r="BX8" s="463"/>
      <c r="BY8" s="463"/>
      <c r="BZ8" s="463"/>
      <c r="CA8" s="463"/>
      <c r="CB8" s="463"/>
      <c r="CC8" s="464"/>
      <c r="CD8" s="465" t="s">
        <v>110</v>
      </c>
      <c r="CE8" s="466"/>
      <c r="CF8" s="466"/>
      <c r="CG8" s="466"/>
      <c r="CH8" s="466"/>
      <c r="CI8" s="466"/>
      <c r="CJ8" s="466"/>
      <c r="CK8" s="466"/>
      <c r="CL8" s="466"/>
      <c r="CM8" s="466"/>
      <c r="CN8" s="466"/>
      <c r="CO8" s="466"/>
      <c r="CP8" s="466"/>
      <c r="CQ8" s="466"/>
      <c r="CR8" s="466"/>
      <c r="CS8" s="467"/>
      <c r="CT8" s="502">
        <v>0.31</v>
      </c>
      <c r="CU8" s="503"/>
      <c r="CV8" s="503"/>
      <c r="CW8" s="503"/>
      <c r="CX8" s="503"/>
      <c r="CY8" s="503"/>
      <c r="CZ8" s="503"/>
      <c r="DA8" s="504"/>
      <c r="DB8" s="502">
        <v>0.32</v>
      </c>
      <c r="DC8" s="503"/>
      <c r="DD8" s="503"/>
      <c r="DE8" s="503"/>
      <c r="DF8" s="503"/>
      <c r="DG8" s="503"/>
      <c r="DH8" s="503"/>
      <c r="DI8" s="504"/>
      <c r="DJ8" s="181"/>
      <c r="DK8" s="181"/>
      <c r="DL8" s="181"/>
      <c r="DM8" s="181"/>
      <c r="DN8" s="181"/>
      <c r="DO8" s="181"/>
    </row>
    <row r="9" spans="1:119" ht="18.75" customHeight="1" thickBot="1" x14ac:dyDescent="0.2">
      <c r="A9" s="182"/>
      <c r="B9" s="456" t="s">
        <v>111</v>
      </c>
      <c r="C9" s="457"/>
      <c r="D9" s="457"/>
      <c r="E9" s="457"/>
      <c r="F9" s="457"/>
      <c r="G9" s="457"/>
      <c r="H9" s="457"/>
      <c r="I9" s="457"/>
      <c r="J9" s="457"/>
      <c r="K9" s="505"/>
      <c r="L9" s="506" t="s">
        <v>112</v>
      </c>
      <c r="M9" s="507"/>
      <c r="N9" s="507"/>
      <c r="O9" s="507"/>
      <c r="P9" s="507"/>
      <c r="Q9" s="508"/>
      <c r="R9" s="509">
        <v>12847</v>
      </c>
      <c r="S9" s="510"/>
      <c r="T9" s="510"/>
      <c r="U9" s="510"/>
      <c r="V9" s="511"/>
      <c r="W9" s="419" t="s">
        <v>113</v>
      </c>
      <c r="X9" s="420"/>
      <c r="Y9" s="420"/>
      <c r="Z9" s="420"/>
      <c r="AA9" s="420"/>
      <c r="AB9" s="420"/>
      <c r="AC9" s="420"/>
      <c r="AD9" s="420"/>
      <c r="AE9" s="420"/>
      <c r="AF9" s="420"/>
      <c r="AG9" s="420"/>
      <c r="AH9" s="420"/>
      <c r="AI9" s="420"/>
      <c r="AJ9" s="420"/>
      <c r="AK9" s="420"/>
      <c r="AL9" s="421"/>
      <c r="AM9" s="491" t="s">
        <v>114</v>
      </c>
      <c r="AN9" s="492"/>
      <c r="AO9" s="492"/>
      <c r="AP9" s="492"/>
      <c r="AQ9" s="492"/>
      <c r="AR9" s="492"/>
      <c r="AS9" s="492"/>
      <c r="AT9" s="493"/>
      <c r="AU9" s="494" t="s">
        <v>94</v>
      </c>
      <c r="AV9" s="495"/>
      <c r="AW9" s="495"/>
      <c r="AX9" s="495"/>
      <c r="AY9" s="496" t="s">
        <v>115</v>
      </c>
      <c r="AZ9" s="497"/>
      <c r="BA9" s="497"/>
      <c r="BB9" s="497"/>
      <c r="BC9" s="497"/>
      <c r="BD9" s="497"/>
      <c r="BE9" s="497"/>
      <c r="BF9" s="497"/>
      <c r="BG9" s="497"/>
      <c r="BH9" s="497"/>
      <c r="BI9" s="497"/>
      <c r="BJ9" s="497"/>
      <c r="BK9" s="497"/>
      <c r="BL9" s="497"/>
      <c r="BM9" s="498"/>
      <c r="BN9" s="462">
        <v>-173224</v>
      </c>
      <c r="BO9" s="463"/>
      <c r="BP9" s="463"/>
      <c r="BQ9" s="463"/>
      <c r="BR9" s="463"/>
      <c r="BS9" s="463"/>
      <c r="BT9" s="463"/>
      <c r="BU9" s="464"/>
      <c r="BV9" s="462">
        <v>-179152</v>
      </c>
      <c r="BW9" s="463"/>
      <c r="BX9" s="463"/>
      <c r="BY9" s="463"/>
      <c r="BZ9" s="463"/>
      <c r="CA9" s="463"/>
      <c r="CB9" s="463"/>
      <c r="CC9" s="464"/>
      <c r="CD9" s="465" t="s">
        <v>116</v>
      </c>
      <c r="CE9" s="466"/>
      <c r="CF9" s="466"/>
      <c r="CG9" s="466"/>
      <c r="CH9" s="466"/>
      <c r="CI9" s="466"/>
      <c r="CJ9" s="466"/>
      <c r="CK9" s="466"/>
      <c r="CL9" s="466"/>
      <c r="CM9" s="466"/>
      <c r="CN9" s="466"/>
      <c r="CO9" s="466"/>
      <c r="CP9" s="466"/>
      <c r="CQ9" s="466"/>
      <c r="CR9" s="466"/>
      <c r="CS9" s="467"/>
      <c r="CT9" s="459">
        <v>17.7</v>
      </c>
      <c r="CU9" s="460"/>
      <c r="CV9" s="460"/>
      <c r="CW9" s="460"/>
      <c r="CX9" s="460"/>
      <c r="CY9" s="460"/>
      <c r="CZ9" s="460"/>
      <c r="DA9" s="461"/>
      <c r="DB9" s="459">
        <v>18.2</v>
      </c>
      <c r="DC9" s="460"/>
      <c r="DD9" s="460"/>
      <c r="DE9" s="460"/>
      <c r="DF9" s="460"/>
      <c r="DG9" s="460"/>
      <c r="DH9" s="460"/>
      <c r="DI9" s="461"/>
      <c r="DJ9" s="181"/>
      <c r="DK9" s="181"/>
      <c r="DL9" s="181"/>
      <c r="DM9" s="181"/>
      <c r="DN9" s="181"/>
      <c r="DO9" s="181"/>
    </row>
    <row r="10" spans="1:119" ht="18.75" customHeight="1" thickBot="1" x14ac:dyDescent="0.2">
      <c r="A10" s="182"/>
      <c r="B10" s="456"/>
      <c r="C10" s="457"/>
      <c r="D10" s="457"/>
      <c r="E10" s="457"/>
      <c r="F10" s="457"/>
      <c r="G10" s="457"/>
      <c r="H10" s="457"/>
      <c r="I10" s="457"/>
      <c r="J10" s="457"/>
      <c r="K10" s="505"/>
      <c r="L10" s="512" t="s">
        <v>117</v>
      </c>
      <c r="M10" s="492"/>
      <c r="N10" s="492"/>
      <c r="O10" s="492"/>
      <c r="P10" s="492"/>
      <c r="Q10" s="493"/>
      <c r="R10" s="513">
        <v>13580</v>
      </c>
      <c r="S10" s="514"/>
      <c r="T10" s="514"/>
      <c r="U10" s="514"/>
      <c r="V10" s="515"/>
      <c r="W10" s="450"/>
      <c r="X10" s="451"/>
      <c r="Y10" s="451"/>
      <c r="Z10" s="451"/>
      <c r="AA10" s="451"/>
      <c r="AB10" s="451"/>
      <c r="AC10" s="451"/>
      <c r="AD10" s="451"/>
      <c r="AE10" s="451"/>
      <c r="AF10" s="451"/>
      <c r="AG10" s="451"/>
      <c r="AH10" s="451"/>
      <c r="AI10" s="451"/>
      <c r="AJ10" s="451"/>
      <c r="AK10" s="451"/>
      <c r="AL10" s="454"/>
      <c r="AM10" s="491" t="s">
        <v>118</v>
      </c>
      <c r="AN10" s="492"/>
      <c r="AO10" s="492"/>
      <c r="AP10" s="492"/>
      <c r="AQ10" s="492"/>
      <c r="AR10" s="492"/>
      <c r="AS10" s="492"/>
      <c r="AT10" s="493"/>
      <c r="AU10" s="494" t="s">
        <v>119</v>
      </c>
      <c r="AV10" s="495"/>
      <c r="AW10" s="495"/>
      <c r="AX10" s="495"/>
      <c r="AY10" s="496" t="s">
        <v>120</v>
      </c>
      <c r="AZ10" s="497"/>
      <c r="BA10" s="497"/>
      <c r="BB10" s="497"/>
      <c r="BC10" s="497"/>
      <c r="BD10" s="497"/>
      <c r="BE10" s="497"/>
      <c r="BF10" s="497"/>
      <c r="BG10" s="497"/>
      <c r="BH10" s="497"/>
      <c r="BI10" s="497"/>
      <c r="BJ10" s="497"/>
      <c r="BK10" s="497"/>
      <c r="BL10" s="497"/>
      <c r="BM10" s="498"/>
      <c r="BN10" s="462">
        <v>68760</v>
      </c>
      <c r="BO10" s="463"/>
      <c r="BP10" s="463"/>
      <c r="BQ10" s="463"/>
      <c r="BR10" s="463"/>
      <c r="BS10" s="463"/>
      <c r="BT10" s="463"/>
      <c r="BU10" s="464"/>
      <c r="BV10" s="462">
        <v>140435</v>
      </c>
      <c r="BW10" s="463"/>
      <c r="BX10" s="463"/>
      <c r="BY10" s="463"/>
      <c r="BZ10" s="463"/>
      <c r="CA10" s="463"/>
      <c r="CB10" s="463"/>
      <c r="CC10" s="464"/>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456"/>
      <c r="C11" s="457"/>
      <c r="D11" s="457"/>
      <c r="E11" s="457"/>
      <c r="F11" s="457"/>
      <c r="G11" s="457"/>
      <c r="H11" s="457"/>
      <c r="I11" s="457"/>
      <c r="J11" s="457"/>
      <c r="K11" s="505"/>
      <c r="L11" s="516" t="s">
        <v>122</v>
      </c>
      <c r="M11" s="517"/>
      <c r="N11" s="517"/>
      <c r="O11" s="517"/>
      <c r="P11" s="517"/>
      <c r="Q11" s="518"/>
      <c r="R11" s="519" t="s">
        <v>123</v>
      </c>
      <c r="S11" s="520"/>
      <c r="T11" s="520"/>
      <c r="U11" s="520"/>
      <c r="V11" s="521"/>
      <c r="W11" s="450"/>
      <c r="X11" s="451"/>
      <c r="Y11" s="451"/>
      <c r="Z11" s="451"/>
      <c r="AA11" s="451"/>
      <c r="AB11" s="451"/>
      <c r="AC11" s="451"/>
      <c r="AD11" s="451"/>
      <c r="AE11" s="451"/>
      <c r="AF11" s="451"/>
      <c r="AG11" s="451"/>
      <c r="AH11" s="451"/>
      <c r="AI11" s="451"/>
      <c r="AJ11" s="451"/>
      <c r="AK11" s="451"/>
      <c r="AL11" s="454"/>
      <c r="AM11" s="491" t="s">
        <v>124</v>
      </c>
      <c r="AN11" s="492"/>
      <c r="AO11" s="492"/>
      <c r="AP11" s="492"/>
      <c r="AQ11" s="492"/>
      <c r="AR11" s="492"/>
      <c r="AS11" s="492"/>
      <c r="AT11" s="493"/>
      <c r="AU11" s="494" t="s">
        <v>119</v>
      </c>
      <c r="AV11" s="495"/>
      <c r="AW11" s="495"/>
      <c r="AX11" s="495"/>
      <c r="AY11" s="496" t="s">
        <v>125</v>
      </c>
      <c r="AZ11" s="497"/>
      <c r="BA11" s="497"/>
      <c r="BB11" s="497"/>
      <c r="BC11" s="497"/>
      <c r="BD11" s="497"/>
      <c r="BE11" s="497"/>
      <c r="BF11" s="497"/>
      <c r="BG11" s="497"/>
      <c r="BH11" s="497"/>
      <c r="BI11" s="497"/>
      <c r="BJ11" s="497"/>
      <c r="BK11" s="497"/>
      <c r="BL11" s="497"/>
      <c r="BM11" s="498"/>
      <c r="BN11" s="462">
        <v>0</v>
      </c>
      <c r="BO11" s="463"/>
      <c r="BP11" s="463"/>
      <c r="BQ11" s="463"/>
      <c r="BR11" s="463"/>
      <c r="BS11" s="463"/>
      <c r="BT11" s="463"/>
      <c r="BU11" s="464"/>
      <c r="BV11" s="462">
        <v>0</v>
      </c>
      <c r="BW11" s="463"/>
      <c r="BX11" s="463"/>
      <c r="BY11" s="463"/>
      <c r="BZ11" s="463"/>
      <c r="CA11" s="463"/>
      <c r="CB11" s="463"/>
      <c r="CC11" s="464"/>
      <c r="CD11" s="465" t="s">
        <v>126</v>
      </c>
      <c r="CE11" s="466"/>
      <c r="CF11" s="466"/>
      <c r="CG11" s="466"/>
      <c r="CH11" s="466"/>
      <c r="CI11" s="466"/>
      <c r="CJ11" s="466"/>
      <c r="CK11" s="466"/>
      <c r="CL11" s="466"/>
      <c r="CM11" s="466"/>
      <c r="CN11" s="466"/>
      <c r="CO11" s="466"/>
      <c r="CP11" s="466"/>
      <c r="CQ11" s="466"/>
      <c r="CR11" s="466"/>
      <c r="CS11" s="467"/>
      <c r="CT11" s="502" t="s">
        <v>127</v>
      </c>
      <c r="CU11" s="503"/>
      <c r="CV11" s="503"/>
      <c r="CW11" s="503"/>
      <c r="CX11" s="503"/>
      <c r="CY11" s="503"/>
      <c r="CZ11" s="503"/>
      <c r="DA11" s="504"/>
      <c r="DB11" s="502" t="s">
        <v>128</v>
      </c>
      <c r="DC11" s="503"/>
      <c r="DD11" s="503"/>
      <c r="DE11" s="503"/>
      <c r="DF11" s="503"/>
      <c r="DG11" s="503"/>
      <c r="DH11" s="503"/>
      <c r="DI11" s="504"/>
      <c r="DJ11" s="181"/>
      <c r="DK11" s="181"/>
      <c r="DL11" s="181"/>
      <c r="DM11" s="181"/>
      <c r="DN11" s="181"/>
      <c r="DO11" s="181"/>
    </row>
    <row r="12" spans="1:119" ht="18.75" customHeight="1" x14ac:dyDescent="0.15">
      <c r="A12" s="182"/>
      <c r="B12" s="522" t="s">
        <v>129</v>
      </c>
      <c r="C12" s="523"/>
      <c r="D12" s="523"/>
      <c r="E12" s="523"/>
      <c r="F12" s="523"/>
      <c r="G12" s="523"/>
      <c r="H12" s="523"/>
      <c r="I12" s="523"/>
      <c r="J12" s="523"/>
      <c r="K12" s="524"/>
      <c r="L12" s="531" t="s">
        <v>130</v>
      </c>
      <c r="M12" s="532"/>
      <c r="N12" s="532"/>
      <c r="O12" s="532"/>
      <c r="P12" s="532"/>
      <c r="Q12" s="533"/>
      <c r="R12" s="534">
        <v>12859</v>
      </c>
      <c r="S12" s="535"/>
      <c r="T12" s="535"/>
      <c r="U12" s="535"/>
      <c r="V12" s="536"/>
      <c r="W12" s="537" t="s">
        <v>1</v>
      </c>
      <c r="X12" s="495"/>
      <c r="Y12" s="495"/>
      <c r="Z12" s="495"/>
      <c r="AA12" s="495"/>
      <c r="AB12" s="538"/>
      <c r="AC12" s="539" t="s">
        <v>131</v>
      </c>
      <c r="AD12" s="540"/>
      <c r="AE12" s="540"/>
      <c r="AF12" s="540"/>
      <c r="AG12" s="541"/>
      <c r="AH12" s="539" t="s">
        <v>132</v>
      </c>
      <c r="AI12" s="540"/>
      <c r="AJ12" s="540"/>
      <c r="AK12" s="540"/>
      <c r="AL12" s="542"/>
      <c r="AM12" s="491" t="s">
        <v>133</v>
      </c>
      <c r="AN12" s="492"/>
      <c r="AO12" s="492"/>
      <c r="AP12" s="492"/>
      <c r="AQ12" s="492"/>
      <c r="AR12" s="492"/>
      <c r="AS12" s="492"/>
      <c r="AT12" s="493"/>
      <c r="AU12" s="494" t="s">
        <v>102</v>
      </c>
      <c r="AV12" s="495"/>
      <c r="AW12" s="495"/>
      <c r="AX12" s="495"/>
      <c r="AY12" s="496" t="s">
        <v>134</v>
      </c>
      <c r="AZ12" s="497"/>
      <c r="BA12" s="497"/>
      <c r="BB12" s="497"/>
      <c r="BC12" s="497"/>
      <c r="BD12" s="497"/>
      <c r="BE12" s="497"/>
      <c r="BF12" s="497"/>
      <c r="BG12" s="497"/>
      <c r="BH12" s="497"/>
      <c r="BI12" s="497"/>
      <c r="BJ12" s="497"/>
      <c r="BK12" s="497"/>
      <c r="BL12" s="497"/>
      <c r="BM12" s="498"/>
      <c r="BN12" s="462">
        <v>334000</v>
      </c>
      <c r="BO12" s="463"/>
      <c r="BP12" s="463"/>
      <c r="BQ12" s="463"/>
      <c r="BR12" s="463"/>
      <c r="BS12" s="463"/>
      <c r="BT12" s="463"/>
      <c r="BU12" s="464"/>
      <c r="BV12" s="462">
        <v>325000</v>
      </c>
      <c r="BW12" s="463"/>
      <c r="BX12" s="463"/>
      <c r="BY12" s="463"/>
      <c r="BZ12" s="463"/>
      <c r="CA12" s="463"/>
      <c r="CB12" s="463"/>
      <c r="CC12" s="464"/>
      <c r="CD12" s="465" t="s">
        <v>135</v>
      </c>
      <c r="CE12" s="466"/>
      <c r="CF12" s="466"/>
      <c r="CG12" s="466"/>
      <c r="CH12" s="466"/>
      <c r="CI12" s="466"/>
      <c r="CJ12" s="466"/>
      <c r="CK12" s="466"/>
      <c r="CL12" s="466"/>
      <c r="CM12" s="466"/>
      <c r="CN12" s="466"/>
      <c r="CO12" s="466"/>
      <c r="CP12" s="466"/>
      <c r="CQ12" s="466"/>
      <c r="CR12" s="466"/>
      <c r="CS12" s="467"/>
      <c r="CT12" s="502" t="s">
        <v>128</v>
      </c>
      <c r="CU12" s="503"/>
      <c r="CV12" s="503"/>
      <c r="CW12" s="503"/>
      <c r="CX12" s="503"/>
      <c r="CY12" s="503"/>
      <c r="CZ12" s="503"/>
      <c r="DA12" s="504"/>
      <c r="DB12" s="502" t="s">
        <v>136</v>
      </c>
      <c r="DC12" s="503"/>
      <c r="DD12" s="503"/>
      <c r="DE12" s="503"/>
      <c r="DF12" s="503"/>
      <c r="DG12" s="503"/>
      <c r="DH12" s="503"/>
      <c r="DI12" s="504"/>
      <c r="DJ12" s="181"/>
      <c r="DK12" s="181"/>
      <c r="DL12" s="181"/>
      <c r="DM12" s="181"/>
      <c r="DN12" s="181"/>
      <c r="DO12" s="181"/>
    </row>
    <row r="13" spans="1:119" ht="18.75" customHeight="1" x14ac:dyDescent="0.15">
      <c r="A13" s="182"/>
      <c r="B13" s="525"/>
      <c r="C13" s="526"/>
      <c r="D13" s="526"/>
      <c r="E13" s="526"/>
      <c r="F13" s="526"/>
      <c r="G13" s="526"/>
      <c r="H13" s="526"/>
      <c r="I13" s="526"/>
      <c r="J13" s="526"/>
      <c r="K13" s="527"/>
      <c r="L13" s="192"/>
      <c r="M13" s="553" t="s">
        <v>137</v>
      </c>
      <c r="N13" s="554"/>
      <c r="O13" s="554"/>
      <c r="P13" s="554"/>
      <c r="Q13" s="555"/>
      <c r="R13" s="546">
        <v>12754</v>
      </c>
      <c r="S13" s="547"/>
      <c r="T13" s="547"/>
      <c r="U13" s="547"/>
      <c r="V13" s="548"/>
      <c r="W13" s="478" t="s">
        <v>138</v>
      </c>
      <c r="X13" s="479"/>
      <c r="Y13" s="479"/>
      <c r="Z13" s="479"/>
      <c r="AA13" s="479"/>
      <c r="AB13" s="469"/>
      <c r="AC13" s="513">
        <v>1044</v>
      </c>
      <c r="AD13" s="514"/>
      <c r="AE13" s="514"/>
      <c r="AF13" s="514"/>
      <c r="AG13" s="556"/>
      <c r="AH13" s="513">
        <v>1077</v>
      </c>
      <c r="AI13" s="514"/>
      <c r="AJ13" s="514"/>
      <c r="AK13" s="514"/>
      <c r="AL13" s="515"/>
      <c r="AM13" s="491" t="s">
        <v>139</v>
      </c>
      <c r="AN13" s="492"/>
      <c r="AO13" s="492"/>
      <c r="AP13" s="492"/>
      <c r="AQ13" s="492"/>
      <c r="AR13" s="492"/>
      <c r="AS13" s="492"/>
      <c r="AT13" s="493"/>
      <c r="AU13" s="494" t="s">
        <v>140</v>
      </c>
      <c r="AV13" s="495"/>
      <c r="AW13" s="495"/>
      <c r="AX13" s="495"/>
      <c r="AY13" s="496" t="s">
        <v>141</v>
      </c>
      <c r="AZ13" s="497"/>
      <c r="BA13" s="497"/>
      <c r="BB13" s="497"/>
      <c r="BC13" s="497"/>
      <c r="BD13" s="497"/>
      <c r="BE13" s="497"/>
      <c r="BF13" s="497"/>
      <c r="BG13" s="497"/>
      <c r="BH13" s="497"/>
      <c r="BI13" s="497"/>
      <c r="BJ13" s="497"/>
      <c r="BK13" s="497"/>
      <c r="BL13" s="497"/>
      <c r="BM13" s="498"/>
      <c r="BN13" s="462">
        <v>-438464</v>
      </c>
      <c r="BO13" s="463"/>
      <c r="BP13" s="463"/>
      <c r="BQ13" s="463"/>
      <c r="BR13" s="463"/>
      <c r="BS13" s="463"/>
      <c r="BT13" s="463"/>
      <c r="BU13" s="464"/>
      <c r="BV13" s="462">
        <v>-363717</v>
      </c>
      <c r="BW13" s="463"/>
      <c r="BX13" s="463"/>
      <c r="BY13" s="463"/>
      <c r="BZ13" s="463"/>
      <c r="CA13" s="463"/>
      <c r="CB13" s="463"/>
      <c r="CC13" s="464"/>
      <c r="CD13" s="465" t="s">
        <v>142</v>
      </c>
      <c r="CE13" s="466"/>
      <c r="CF13" s="466"/>
      <c r="CG13" s="466"/>
      <c r="CH13" s="466"/>
      <c r="CI13" s="466"/>
      <c r="CJ13" s="466"/>
      <c r="CK13" s="466"/>
      <c r="CL13" s="466"/>
      <c r="CM13" s="466"/>
      <c r="CN13" s="466"/>
      <c r="CO13" s="466"/>
      <c r="CP13" s="466"/>
      <c r="CQ13" s="466"/>
      <c r="CR13" s="466"/>
      <c r="CS13" s="467"/>
      <c r="CT13" s="459">
        <v>11.3</v>
      </c>
      <c r="CU13" s="460"/>
      <c r="CV13" s="460"/>
      <c r="CW13" s="460"/>
      <c r="CX13" s="460"/>
      <c r="CY13" s="460"/>
      <c r="CZ13" s="460"/>
      <c r="DA13" s="461"/>
      <c r="DB13" s="459">
        <v>10</v>
      </c>
      <c r="DC13" s="460"/>
      <c r="DD13" s="460"/>
      <c r="DE13" s="460"/>
      <c r="DF13" s="460"/>
      <c r="DG13" s="460"/>
      <c r="DH13" s="460"/>
      <c r="DI13" s="461"/>
      <c r="DJ13" s="181"/>
      <c r="DK13" s="181"/>
      <c r="DL13" s="181"/>
      <c r="DM13" s="181"/>
      <c r="DN13" s="181"/>
      <c r="DO13" s="181"/>
    </row>
    <row r="14" spans="1:119" ht="18.75" customHeight="1" thickBot="1" x14ac:dyDescent="0.2">
      <c r="A14" s="182"/>
      <c r="B14" s="525"/>
      <c r="C14" s="526"/>
      <c r="D14" s="526"/>
      <c r="E14" s="526"/>
      <c r="F14" s="526"/>
      <c r="G14" s="526"/>
      <c r="H14" s="526"/>
      <c r="I14" s="526"/>
      <c r="J14" s="526"/>
      <c r="K14" s="527"/>
      <c r="L14" s="543" t="s">
        <v>143</v>
      </c>
      <c r="M14" s="544"/>
      <c r="N14" s="544"/>
      <c r="O14" s="544"/>
      <c r="P14" s="544"/>
      <c r="Q14" s="545"/>
      <c r="R14" s="546">
        <v>13024</v>
      </c>
      <c r="S14" s="547"/>
      <c r="T14" s="547"/>
      <c r="U14" s="547"/>
      <c r="V14" s="548"/>
      <c r="W14" s="452"/>
      <c r="X14" s="453"/>
      <c r="Y14" s="453"/>
      <c r="Z14" s="453"/>
      <c r="AA14" s="453"/>
      <c r="AB14" s="442"/>
      <c r="AC14" s="549">
        <v>16.7</v>
      </c>
      <c r="AD14" s="550"/>
      <c r="AE14" s="550"/>
      <c r="AF14" s="550"/>
      <c r="AG14" s="551"/>
      <c r="AH14" s="549">
        <v>17.3</v>
      </c>
      <c r="AI14" s="550"/>
      <c r="AJ14" s="550"/>
      <c r="AK14" s="550"/>
      <c r="AL14" s="552"/>
      <c r="AM14" s="491"/>
      <c r="AN14" s="492"/>
      <c r="AO14" s="492"/>
      <c r="AP14" s="492"/>
      <c r="AQ14" s="492"/>
      <c r="AR14" s="492"/>
      <c r="AS14" s="492"/>
      <c r="AT14" s="493"/>
      <c r="AU14" s="494"/>
      <c r="AV14" s="495"/>
      <c r="AW14" s="495"/>
      <c r="AX14" s="495"/>
      <c r="AY14" s="496"/>
      <c r="AZ14" s="497"/>
      <c r="BA14" s="497"/>
      <c r="BB14" s="497"/>
      <c r="BC14" s="497"/>
      <c r="BD14" s="497"/>
      <c r="BE14" s="497"/>
      <c r="BF14" s="497"/>
      <c r="BG14" s="497"/>
      <c r="BH14" s="497"/>
      <c r="BI14" s="497"/>
      <c r="BJ14" s="497"/>
      <c r="BK14" s="497"/>
      <c r="BL14" s="497"/>
      <c r="BM14" s="498"/>
      <c r="BN14" s="462"/>
      <c r="BO14" s="463"/>
      <c r="BP14" s="463"/>
      <c r="BQ14" s="463"/>
      <c r="BR14" s="463"/>
      <c r="BS14" s="463"/>
      <c r="BT14" s="463"/>
      <c r="BU14" s="464"/>
      <c r="BV14" s="462"/>
      <c r="BW14" s="463"/>
      <c r="BX14" s="463"/>
      <c r="BY14" s="463"/>
      <c r="BZ14" s="463"/>
      <c r="CA14" s="463"/>
      <c r="CB14" s="463"/>
      <c r="CC14" s="464"/>
      <c r="CD14" s="557" t="s">
        <v>144</v>
      </c>
      <c r="CE14" s="558"/>
      <c r="CF14" s="558"/>
      <c r="CG14" s="558"/>
      <c r="CH14" s="558"/>
      <c r="CI14" s="558"/>
      <c r="CJ14" s="558"/>
      <c r="CK14" s="558"/>
      <c r="CL14" s="558"/>
      <c r="CM14" s="558"/>
      <c r="CN14" s="558"/>
      <c r="CO14" s="558"/>
      <c r="CP14" s="558"/>
      <c r="CQ14" s="558"/>
      <c r="CR14" s="558"/>
      <c r="CS14" s="559"/>
      <c r="CT14" s="560">
        <v>80.2</v>
      </c>
      <c r="CU14" s="561"/>
      <c r="CV14" s="561"/>
      <c r="CW14" s="561"/>
      <c r="CX14" s="561"/>
      <c r="CY14" s="561"/>
      <c r="CZ14" s="561"/>
      <c r="DA14" s="562"/>
      <c r="DB14" s="560">
        <v>74.599999999999994</v>
      </c>
      <c r="DC14" s="561"/>
      <c r="DD14" s="561"/>
      <c r="DE14" s="561"/>
      <c r="DF14" s="561"/>
      <c r="DG14" s="561"/>
      <c r="DH14" s="561"/>
      <c r="DI14" s="562"/>
      <c r="DJ14" s="181"/>
      <c r="DK14" s="181"/>
      <c r="DL14" s="181"/>
      <c r="DM14" s="181"/>
      <c r="DN14" s="181"/>
      <c r="DO14" s="181"/>
    </row>
    <row r="15" spans="1:119" ht="18.75" customHeight="1" x14ac:dyDescent="0.15">
      <c r="A15" s="182"/>
      <c r="B15" s="525"/>
      <c r="C15" s="526"/>
      <c r="D15" s="526"/>
      <c r="E15" s="526"/>
      <c r="F15" s="526"/>
      <c r="G15" s="526"/>
      <c r="H15" s="526"/>
      <c r="I15" s="526"/>
      <c r="J15" s="526"/>
      <c r="K15" s="527"/>
      <c r="L15" s="192"/>
      <c r="M15" s="553" t="s">
        <v>145</v>
      </c>
      <c r="N15" s="554"/>
      <c r="O15" s="554"/>
      <c r="P15" s="554"/>
      <c r="Q15" s="555"/>
      <c r="R15" s="546">
        <v>12927</v>
      </c>
      <c r="S15" s="547"/>
      <c r="T15" s="547"/>
      <c r="U15" s="547"/>
      <c r="V15" s="548"/>
      <c r="W15" s="478" t="s">
        <v>146</v>
      </c>
      <c r="X15" s="479"/>
      <c r="Y15" s="479"/>
      <c r="Z15" s="479"/>
      <c r="AA15" s="479"/>
      <c r="AB15" s="469"/>
      <c r="AC15" s="513">
        <v>1549</v>
      </c>
      <c r="AD15" s="514"/>
      <c r="AE15" s="514"/>
      <c r="AF15" s="514"/>
      <c r="AG15" s="556"/>
      <c r="AH15" s="513">
        <v>1553</v>
      </c>
      <c r="AI15" s="514"/>
      <c r="AJ15" s="514"/>
      <c r="AK15" s="514"/>
      <c r="AL15" s="515"/>
      <c r="AM15" s="491"/>
      <c r="AN15" s="492"/>
      <c r="AO15" s="492"/>
      <c r="AP15" s="492"/>
      <c r="AQ15" s="492"/>
      <c r="AR15" s="492"/>
      <c r="AS15" s="492"/>
      <c r="AT15" s="493"/>
      <c r="AU15" s="494"/>
      <c r="AV15" s="495"/>
      <c r="AW15" s="495"/>
      <c r="AX15" s="495"/>
      <c r="AY15" s="422" t="s">
        <v>147</v>
      </c>
      <c r="AZ15" s="423"/>
      <c r="BA15" s="423"/>
      <c r="BB15" s="423"/>
      <c r="BC15" s="423"/>
      <c r="BD15" s="423"/>
      <c r="BE15" s="423"/>
      <c r="BF15" s="423"/>
      <c r="BG15" s="423"/>
      <c r="BH15" s="423"/>
      <c r="BI15" s="423"/>
      <c r="BJ15" s="423"/>
      <c r="BK15" s="423"/>
      <c r="BL15" s="423"/>
      <c r="BM15" s="424"/>
      <c r="BN15" s="425">
        <v>1873428</v>
      </c>
      <c r="BO15" s="426"/>
      <c r="BP15" s="426"/>
      <c r="BQ15" s="426"/>
      <c r="BR15" s="426"/>
      <c r="BS15" s="426"/>
      <c r="BT15" s="426"/>
      <c r="BU15" s="427"/>
      <c r="BV15" s="425">
        <v>1944114</v>
      </c>
      <c r="BW15" s="426"/>
      <c r="BX15" s="426"/>
      <c r="BY15" s="426"/>
      <c r="BZ15" s="426"/>
      <c r="CA15" s="426"/>
      <c r="CB15" s="426"/>
      <c r="CC15" s="427"/>
      <c r="CD15" s="563" t="s">
        <v>148</v>
      </c>
      <c r="CE15" s="564"/>
      <c r="CF15" s="564"/>
      <c r="CG15" s="564"/>
      <c r="CH15" s="564"/>
      <c r="CI15" s="564"/>
      <c r="CJ15" s="564"/>
      <c r="CK15" s="564"/>
      <c r="CL15" s="564"/>
      <c r="CM15" s="564"/>
      <c r="CN15" s="564"/>
      <c r="CO15" s="564"/>
      <c r="CP15" s="564"/>
      <c r="CQ15" s="564"/>
      <c r="CR15" s="564"/>
      <c r="CS15" s="565"/>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25"/>
      <c r="C16" s="526"/>
      <c r="D16" s="526"/>
      <c r="E16" s="526"/>
      <c r="F16" s="526"/>
      <c r="G16" s="526"/>
      <c r="H16" s="526"/>
      <c r="I16" s="526"/>
      <c r="J16" s="526"/>
      <c r="K16" s="527"/>
      <c r="L16" s="543" t="s">
        <v>149</v>
      </c>
      <c r="M16" s="574"/>
      <c r="N16" s="574"/>
      <c r="O16" s="574"/>
      <c r="P16" s="574"/>
      <c r="Q16" s="575"/>
      <c r="R16" s="566" t="s">
        <v>150</v>
      </c>
      <c r="S16" s="567"/>
      <c r="T16" s="567"/>
      <c r="U16" s="567"/>
      <c r="V16" s="568"/>
      <c r="W16" s="452"/>
      <c r="X16" s="453"/>
      <c r="Y16" s="453"/>
      <c r="Z16" s="453"/>
      <c r="AA16" s="453"/>
      <c r="AB16" s="442"/>
      <c r="AC16" s="549">
        <v>24.8</v>
      </c>
      <c r="AD16" s="550"/>
      <c r="AE16" s="550"/>
      <c r="AF16" s="550"/>
      <c r="AG16" s="551"/>
      <c r="AH16" s="549">
        <v>24.9</v>
      </c>
      <c r="AI16" s="550"/>
      <c r="AJ16" s="550"/>
      <c r="AK16" s="550"/>
      <c r="AL16" s="552"/>
      <c r="AM16" s="491"/>
      <c r="AN16" s="492"/>
      <c r="AO16" s="492"/>
      <c r="AP16" s="492"/>
      <c r="AQ16" s="492"/>
      <c r="AR16" s="492"/>
      <c r="AS16" s="492"/>
      <c r="AT16" s="493"/>
      <c r="AU16" s="494"/>
      <c r="AV16" s="495"/>
      <c r="AW16" s="495"/>
      <c r="AX16" s="495"/>
      <c r="AY16" s="496" t="s">
        <v>151</v>
      </c>
      <c r="AZ16" s="497"/>
      <c r="BA16" s="497"/>
      <c r="BB16" s="497"/>
      <c r="BC16" s="497"/>
      <c r="BD16" s="497"/>
      <c r="BE16" s="497"/>
      <c r="BF16" s="497"/>
      <c r="BG16" s="497"/>
      <c r="BH16" s="497"/>
      <c r="BI16" s="497"/>
      <c r="BJ16" s="497"/>
      <c r="BK16" s="497"/>
      <c r="BL16" s="497"/>
      <c r="BM16" s="498"/>
      <c r="BN16" s="462">
        <v>6119604</v>
      </c>
      <c r="BO16" s="463"/>
      <c r="BP16" s="463"/>
      <c r="BQ16" s="463"/>
      <c r="BR16" s="463"/>
      <c r="BS16" s="463"/>
      <c r="BT16" s="463"/>
      <c r="BU16" s="464"/>
      <c r="BV16" s="462">
        <v>5987543</v>
      </c>
      <c r="BW16" s="463"/>
      <c r="BX16" s="463"/>
      <c r="BY16" s="463"/>
      <c r="BZ16" s="463"/>
      <c r="CA16" s="463"/>
      <c r="CB16" s="463"/>
      <c r="CC16" s="464"/>
      <c r="CD16" s="196"/>
      <c r="CE16" s="572"/>
      <c r="CF16" s="572"/>
      <c r="CG16" s="572"/>
      <c r="CH16" s="572"/>
      <c r="CI16" s="572"/>
      <c r="CJ16" s="572"/>
      <c r="CK16" s="572"/>
      <c r="CL16" s="572"/>
      <c r="CM16" s="572"/>
      <c r="CN16" s="572"/>
      <c r="CO16" s="572"/>
      <c r="CP16" s="572"/>
      <c r="CQ16" s="572"/>
      <c r="CR16" s="572"/>
      <c r="CS16" s="573"/>
      <c r="CT16" s="459"/>
      <c r="CU16" s="460"/>
      <c r="CV16" s="460"/>
      <c r="CW16" s="460"/>
      <c r="CX16" s="460"/>
      <c r="CY16" s="460"/>
      <c r="CZ16" s="460"/>
      <c r="DA16" s="461"/>
      <c r="DB16" s="459"/>
      <c r="DC16" s="460"/>
      <c r="DD16" s="460"/>
      <c r="DE16" s="460"/>
      <c r="DF16" s="460"/>
      <c r="DG16" s="460"/>
      <c r="DH16" s="460"/>
      <c r="DI16" s="461"/>
      <c r="DJ16" s="181"/>
      <c r="DK16" s="181"/>
      <c r="DL16" s="181"/>
      <c r="DM16" s="181"/>
      <c r="DN16" s="181"/>
      <c r="DO16" s="181"/>
    </row>
    <row r="17" spans="1:119" ht="18.75" customHeight="1" thickBot="1" x14ac:dyDescent="0.2">
      <c r="A17" s="182"/>
      <c r="B17" s="528"/>
      <c r="C17" s="529"/>
      <c r="D17" s="529"/>
      <c r="E17" s="529"/>
      <c r="F17" s="529"/>
      <c r="G17" s="529"/>
      <c r="H17" s="529"/>
      <c r="I17" s="529"/>
      <c r="J17" s="529"/>
      <c r="K17" s="530"/>
      <c r="L17" s="197"/>
      <c r="M17" s="569" t="s">
        <v>152</v>
      </c>
      <c r="N17" s="570"/>
      <c r="O17" s="570"/>
      <c r="P17" s="570"/>
      <c r="Q17" s="571"/>
      <c r="R17" s="566" t="s">
        <v>153</v>
      </c>
      <c r="S17" s="567"/>
      <c r="T17" s="567"/>
      <c r="U17" s="567"/>
      <c r="V17" s="568"/>
      <c r="W17" s="478" t="s">
        <v>154</v>
      </c>
      <c r="X17" s="479"/>
      <c r="Y17" s="479"/>
      <c r="Z17" s="479"/>
      <c r="AA17" s="479"/>
      <c r="AB17" s="469"/>
      <c r="AC17" s="513">
        <v>3665</v>
      </c>
      <c r="AD17" s="514"/>
      <c r="AE17" s="514"/>
      <c r="AF17" s="514"/>
      <c r="AG17" s="556"/>
      <c r="AH17" s="513">
        <v>3603</v>
      </c>
      <c r="AI17" s="514"/>
      <c r="AJ17" s="514"/>
      <c r="AK17" s="514"/>
      <c r="AL17" s="515"/>
      <c r="AM17" s="491"/>
      <c r="AN17" s="492"/>
      <c r="AO17" s="492"/>
      <c r="AP17" s="492"/>
      <c r="AQ17" s="492"/>
      <c r="AR17" s="492"/>
      <c r="AS17" s="492"/>
      <c r="AT17" s="493"/>
      <c r="AU17" s="494"/>
      <c r="AV17" s="495"/>
      <c r="AW17" s="495"/>
      <c r="AX17" s="495"/>
      <c r="AY17" s="496" t="s">
        <v>155</v>
      </c>
      <c r="AZ17" s="497"/>
      <c r="BA17" s="497"/>
      <c r="BB17" s="497"/>
      <c r="BC17" s="497"/>
      <c r="BD17" s="497"/>
      <c r="BE17" s="497"/>
      <c r="BF17" s="497"/>
      <c r="BG17" s="497"/>
      <c r="BH17" s="497"/>
      <c r="BI17" s="497"/>
      <c r="BJ17" s="497"/>
      <c r="BK17" s="497"/>
      <c r="BL17" s="497"/>
      <c r="BM17" s="498"/>
      <c r="BN17" s="462">
        <v>2389966</v>
      </c>
      <c r="BO17" s="463"/>
      <c r="BP17" s="463"/>
      <c r="BQ17" s="463"/>
      <c r="BR17" s="463"/>
      <c r="BS17" s="463"/>
      <c r="BT17" s="463"/>
      <c r="BU17" s="464"/>
      <c r="BV17" s="462">
        <v>2495737</v>
      </c>
      <c r="BW17" s="463"/>
      <c r="BX17" s="463"/>
      <c r="BY17" s="463"/>
      <c r="BZ17" s="463"/>
      <c r="CA17" s="463"/>
      <c r="CB17" s="463"/>
      <c r="CC17" s="464"/>
      <c r="CD17" s="196"/>
      <c r="CE17" s="572"/>
      <c r="CF17" s="572"/>
      <c r="CG17" s="572"/>
      <c r="CH17" s="572"/>
      <c r="CI17" s="572"/>
      <c r="CJ17" s="572"/>
      <c r="CK17" s="572"/>
      <c r="CL17" s="572"/>
      <c r="CM17" s="572"/>
      <c r="CN17" s="572"/>
      <c r="CO17" s="572"/>
      <c r="CP17" s="572"/>
      <c r="CQ17" s="572"/>
      <c r="CR17" s="572"/>
      <c r="CS17" s="573"/>
      <c r="CT17" s="459"/>
      <c r="CU17" s="460"/>
      <c r="CV17" s="460"/>
      <c r="CW17" s="460"/>
      <c r="CX17" s="460"/>
      <c r="CY17" s="460"/>
      <c r="CZ17" s="460"/>
      <c r="DA17" s="461"/>
      <c r="DB17" s="459"/>
      <c r="DC17" s="460"/>
      <c r="DD17" s="460"/>
      <c r="DE17" s="460"/>
      <c r="DF17" s="460"/>
      <c r="DG17" s="460"/>
      <c r="DH17" s="460"/>
      <c r="DI17" s="461"/>
      <c r="DJ17" s="181"/>
      <c r="DK17" s="181"/>
      <c r="DL17" s="181"/>
      <c r="DM17" s="181"/>
      <c r="DN17" s="181"/>
      <c r="DO17" s="181"/>
    </row>
    <row r="18" spans="1:119" ht="18.75" customHeight="1" thickBot="1" x14ac:dyDescent="0.2">
      <c r="A18" s="182"/>
      <c r="B18" s="576" t="s">
        <v>156</v>
      </c>
      <c r="C18" s="505"/>
      <c r="D18" s="505"/>
      <c r="E18" s="577"/>
      <c r="F18" s="577"/>
      <c r="G18" s="577"/>
      <c r="H18" s="577"/>
      <c r="I18" s="577"/>
      <c r="J18" s="577"/>
      <c r="K18" s="577"/>
      <c r="L18" s="578">
        <v>419.68</v>
      </c>
      <c r="M18" s="578"/>
      <c r="N18" s="578"/>
      <c r="O18" s="578"/>
      <c r="P18" s="578"/>
      <c r="Q18" s="578"/>
      <c r="R18" s="579"/>
      <c r="S18" s="579"/>
      <c r="T18" s="579"/>
      <c r="U18" s="579"/>
      <c r="V18" s="580"/>
      <c r="W18" s="480"/>
      <c r="X18" s="481"/>
      <c r="Y18" s="481"/>
      <c r="Z18" s="481"/>
      <c r="AA18" s="481"/>
      <c r="AB18" s="472"/>
      <c r="AC18" s="581">
        <v>58.6</v>
      </c>
      <c r="AD18" s="582"/>
      <c r="AE18" s="582"/>
      <c r="AF18" s="582"/>
      <c r="AG18" s="583"/>
      <c r="AH18" s="581">
        <v>57.8</v>
      </c>
      <c r="AI18" s="582"/>
      <c r="AJ18" s="582"/>
      <c r="AK18" s="582"/>
      <c r="AL18" s="584"/>
      <c r="AM18" s="491"/>
      <c r="AN18" s="492"/>
      <c r="AO18" s="492"/>
      <c r="AP18" s="492"/>
      <c r="AQ18" s="492"/>
      <c r="AR18" s="492"/>
      <c r="AS18" s="492"/>
      <c r="AT18" s="493"/>
      <c r="AU18" s="494"/>
      <c r="AV18" s="495"/>
      <c r="AW18" s="495"/>
      <c r="AX18" s="495"/>
      <c r="AY18" s="496" t="s">
        <v>157</v>
      </c>
      <c r="AZ18" s="497"/>
      <c r="BA18" s="497"/>
      <c r="BB18" s="497"/>
      <c r="BC18" s="497"/>
      <c r="BD18" s="497"/>
      <c r="BE18" s="497"/>
      <c r="BF18" s="497"/>
      <c r="BG18" s="497"/>
      <c r="BH18" s="497"/>
      <c r="BI18" s="497"/>
      <c r="BJ18" s="497"/>
      <c r="BK18" s="497"/>
      <c r="BL18" s="497"/>
      <c r="BM18" s="498"/>
      <c r="BN18" s="462">
        <v>5980275</v>
      </c>
      <c r="BO18" s="463"/>
      <c r="BP18" s="463"/>
      <c r="BQ18" s="463"/>
      <c r="BR18" s="463"/>
      <c r="BS18" s="463"/>
      <c r="BT18" s="463"/>
      <c r="BU18" s="464"/>
      <c r="BV18" s="462">
        <v>5846374</v>
      </c>
      <c r="BW18" s="463"/>
      <c r="BX18" s="463"/>
      <c r="BY18" s="463"/>
      <c r="BZ18" s="463"/>
      <c r="CA18" s="463"/>
      <c r="CB18" s="463"/>
      <c r="CC18" s="464"/>
      <c r="CD18" s="196"/>
      <c r="CE18" s="572"/>
      <c r="CF18" s="572"/>
      <c r="CG18" s="572"/>
      <c r="CH18" s="572"/>
      <c r="CI18" s="572"/>
      <c r="CJ18" s="572"/>
      <c r="CK18" s="572"/>
      <c r="CL18" s="572"/>
      <c r="CM18" s="572"/>
      <c r="CN18" s="572"/>
      <c r="CO18" s="572"/>
      <c r="CP18" s="572"/>
      <c r="CQ18" s="572"/>
      <c r="CR18" s="572"/>
      <c r="CS18" s="573"/>
      <c r="CT18" s="459"/>
      <c r="CU18" s="460"/>
      <c r="CV18" s="460"/>
      <c r="CW18" s="460"/>
      <c r="CX18" s="460"/>
      <c r="CY18" s="460"/>
      <c r="CZ18" s="460"/>
      <c r="DA18" s="461"/>
      <c r="DB18" s="459"/>
      <c r="DC18" s="460"/>
      <c r="DD18" s="460"/>
      <c r="DE18" s="460"/>
      <c r="DF18" s="460"/>
      <c r="DG18" s="460"/>
      <c r="DH18" s="460"/>
      <c r="DI18" s="461"/>
      <c r="DJ18" s="181"/>
      <c r="DK18" s="181"/>
      <c r="DL18" s="181"/>
      <c r="DM18" s="181"/>
      <c r="DN18" s="181"/>
      <c r="DO18" s="181"/>
    </row>
    <row r="19" spans="1:119" ht="18.75" customHeight="1" thickBot="1" x14ac:dyDescent="0.2">
      <c r="A19" s="182"/>
      <c r="B19" s="576" t="s">
        <v>158</v>
      </c>
      <c r="C19" s="505"/>
      <c r="D19" s="505"/>
      <c r="E19" s="577"/>
      <c r="F19" s="577"/>
      <c r="G19" s="577"/>
      <c r="H19" s="577"/>
      <c r="I19" s="577"/>
      <c r="J19" s="577"/>
      <c r="K19" s="577"/>
      <c r="L19" s="585">
        <v>31</v>
      </c>
      <c r="M19" s="585"/>
      <c r="N19" s="585"/>
      <c r="O19" s="585"/>
      <c r="P19" s="585"/>
      <c r="Q19" s="585"/>
      <c r="R19" s="586"/>
      <c r="S19" s="586"/>
      <c r="T19" s="586"/>
      <c r="U19" s="586"/>
      <c r="V19" s="587"/>
      <c r="W19" s="419"/>
      <c r="X19" s="420"/>
      <c r="Y19" s="420"/>
      <c r="Z19" s="420"/>
      <c r="AA19" s="420"/>
      <c r="AB19" s="420"/>
      <c r="AC19" s="594"/>
      <c r="AD19" s="594"/>
      <c r="AE19" s="594"/>
      <c r="AF19" s="594"/>
      <c r="AG19" s="594"/>
      <c r="AH19" s="594"/>
      <c r="AI19" s="594"/>
      <c r="AJ19" s="594"/>
      <c r="AK19" s="594"/>
      <c r="AL19" s="595"/>
      <c r="AM19" s="491"/>
      <c r="AN19" s="492"/>
      <c r="AO19" s="492"/>
      <c r="AP19" s="492"/>
      <c r="AQ19" s="492"/>
      <c r="AR19" s="492"/>
      <c r="AS19" s="492"/>
      <c r="AT19" s="493"/>
      <c r="AU19" s="494"/>
      <c r="AV19" s="495"/>
      <c r="AW19" s="495"/>
      <c r="AX19" s="495"/>
      <c r="AY19" s="496" t="s">
        <v>159</v>
      </c>
      <c r="AZ19" s="497"/>
      <c r="BA19" s="497"/>
      <c r="BB19" s="497"/>
      <c r="BC19" s="497"/>
      <c r="BD19" s="497"/>
      <c r="BE19" s="497"/>
      <c r="BF19" s="497"/>
      <c r="BG19" s="497"/>
      <c r="BH19" s="497"/>
      <c r="BI19" s="497"/>
      <c r="BJ19" s="497"/>
      <c r="BK19" s="497"/>
      <c r="BL19" s="497"/>
      <c r="BM19" s="498"/>
      <c r="BN19" s="462">
        <v>9055788</v>
      </c>
      <c r="BO19" s="463"/>
      <c r="BP19" s="463"/>
      <c r="BQ19" s="463"/>
      <c r="BR19" s="463"/>
      <c r="BS19" s="463"/>
      <c r="BT19" s="463"/>
      <c r="BU19" s="464"/>
      <c r="BV19" s="462">
        <v>8949911</v>
      </c>
      <c r="BW19" s="463"/>
      <c r="BX19" s="463"/>
      <c r="BY19" s="463"/>
      <c r="BZ19" s="463"/>
      <c r="CA19" s="463"/>
      <c r="CB19" s="463"/>
      <c r="CC19" s="464"/>
      <c r="CD19" s="196"/>
      <c r="CE19" s="572"/>
      <c r="CF19" s="572"/>
      <c r="CG19" s="572"/>
      <c r="CH19" s="572"/>
      <c r="CI19" s="572"/>
      <c r="CJ19" s="572"/>
      <c r="CK19" s="572"/>
      <c r="CL19" s="572"/>
      <c r="CM19" s="572"/>
      <c r="CN19" s="572"/>
      <c r="CO19" s="572"/>
      <c r="CP19" s="572"/>
      <c r="CQ19" s="572"/>
      <c r="CR19" s="572"/>
      <c r="CS19" s="573"/>
      <c r="CT19" s="459"/>
      <c r="CU19" s="460"/>
      <c r="CV19" s="460"/>
      <c r="CW19" s="460"/>
      <c r="CX19" s="460"/>
      <c r="CY19" s="460"/>
      <c r="CZ19" s="460"/>
      <c r="DA19" s="461"/>
      <c r="DB19" s="459"/>
      <c r="DC19" s="460"/>
      <c r="DD19" s="460"/>
      <c r="DE19" s="460"/>
      <c r="DF19" s="460"/>
      <c r="DG19" s="460"/>
      <c r="DH19" s="460"/>
      <c r="DI19" s="461"/>
      <c r="DJ19" s="181"/>
      <c r="DK19" s="181"/>
      <c r="DL19" s="181"/>
      <c r="DM19" s="181"/>
      <c r="DN19" s="181"/>
      <c r="DO19" s="181"/>
    </row>
    <row r="20" spans="1:119" ht="18.75" customHeight="1" thickBot="1" x14ac:dyDescent="0.2">
      <c r="A20" s="182"/>
      <c r="B20" s="576" t="s">
        <v>160</v>
      </c>
      <c r="C20" s="505"/>
      <c r="D20" s="505"/>
      <c r="E20" s="577"/>
      <c r="F20" s="577"/>
      <c r="G20" s="577"/>
      <c r="H20" s="577"/>
      <c r="I20" s="577"/>
      <c r="J20" s="577"/>
      <c r="K20" s="577"/>
      <c r="L20" s="585">
        <v>4669</v>
      </c>
      <c r="M20" s="585"/>
      <c r="N20" s="585"/>
      <c r="O20" s="585"/>
      <c r="P20" s="585"/>
      <c r="Q20" s="585"/>
      <c r="R20" s="586"/>
      <c r="S20" s="586"/>
      <c r="T20" s="586"/>
      <c r="U20" s="586"/>
      <c r="V20" s="587"/>
      <c r="W20" s="480"/>
      <c r="X20" s="481"/>
      <c r="Y20" s="481"/>
      <c r="Z20" s="481"/>
      <c r="AA20" s="481"/>
      <c r="AB20" s="481"/>
      <c r="AC20" s="588"/>
      <c r="AD20" s="588"/>
      <c r="AE20" s="588"/>
      <c r="AF20" s="588"/>
      <c r="AG20" s="588"/>
      <c r="AH20" s="588"/>
      <c r="AI20" s="588"/>
      <c r="AJ20" s="588"/>
      <c r="AK20" s="588"/>
      <c r="AL20" s="589"/>
      <c r="AM20" s="590"/>
      <c r="AN20" s="517"/>
      <c r="AO20" s="517"/>
      <c r="AP20" s="517"/>
      <c r="AQ20" s="517"/>
      <c r="AR20" s="517"/>
      <c r="AS20" s="517"/>
      <c r="AT20" s="518"/>
      <c r="AU20" s="591"/>
      <c r="AV20" s="592"/>
      <c r="AW20" s="592"/>
      <c r="AX20" s="593"/>
      <c r="AY20" s="496"/>
      <c r="AZ20" s="497"/>
      <c r="BA20" s="497"/>
      <c r="BB20" s="497"/>
      <c r="BC20" s="497"/>
      <c r="BD20" s="497"/>
      <c r="BE20" s="497"/>
      <c r="BF20" s="497"/>
      <c r="BG20" s="497"/>
      <c r="BH20" s="497"/>
      <c r="BI20" s="497"/>
      <c r="BJ20" s="497"/>
      <c r="BK20" s="497"/>
      <c r="BL20" s="497"/>
      <c r="BM20" s="498"/>
      <c r="BN20" s="462"/>
      <c r="BO20" s="463"/>
      <c r="BP20" s="463"/>
      <c r="BQ20" s="463"/>
      <c r="BR20" s="463"/>
      <c r="BS20" s="463"/>
      <c r="BT20" s="463"/>
      <c r="BU20" s="464"/>
      <c r="BV20" s="462"/>
      <c r="BW20" s="463"/>
      <c r="BX20" s="463"/>
      <c r="BY20" s="463"/>
      <c r="BZ20" s="463"/>
      <c r="CA20" s="463"/>
      <c r="CB20" s="463"/>
      <c r="CC20" s="464"/>
      <c r="CD20" s="196"/>
      <c r="CE20" s="572"/>
      <c r="CF20" s="572"/>
      <c r="CG20" s="572"/>
      <c r="CH20" s="572"/>
      <c r="CI20" s="572"/>
      <c r="CJ20" s="572"/>
      <c r="CK20" s="572"/>
      <c r="CL20" s="572"/>
      <c r="CM20" s="572"/>
      <c r="CN20" s="572"/>
      <c r="CO20" s="572"/>
      <c r="CP20" s="572"/>
      <c r="CQ20" s="572"/>
      <c r="CR20" s="572"/>
      <c r="CS20" s="573"/>
      <c r="CT20" s="459"/>
      <c r="CU20" s="460"/>
      <c r="CV20" s="460"/>
      <c r="CW20" s="460"/>
      <c r="CX20" s="460"/>
      <c r="CY20" s="460"/>
      <c r="CZ20" s="460"/>
      <c r="DA20" s="461"/>
      <c r="DB20" s="459"/>
      <c r="DC20" s="460"/>
      <c r="DD20" s="460"/>
      <c r="DE20" s="460"/>
      <c r="DF20" s="460"/>
      <c r="DG20" s="460"/>
      <c r="DH20" s="460"/>
      <c r="DI20" s="461"/>
      <c r="DJ20" s="181"/>
      <c r="DK20" s="181"/>
      <c r="DL20" s="181"/>
      <c r="DM20" s="181"/>
      <c r="DN20" s="181"/>
      <c r="DO20" s="181"/>
    </row>
    <row r="21" spans="1:119" ht="18.75" customHeight="1" x14ac:dyDescent="0.15">
      <c r="A21" s="182"/>
      <c r="B21" s="596" t="s">
        <v>161</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6"/>
      <c r="AZ21" s="497"/>
      <c r="BA21" s="497"/>
      <c r="BB21" s="497"/>
      <c r="BC21" s="497"/>
      <c r="BD21" s="497"/>
      <c r="BE21" s="497"/>
      <c r="BF21" s="497"/>
      <c r="BG21" s="497"/>
      <c r="BH21" s="497"/>
      <c r="BI21" s="497"/>
      <c r="BJ21" s="497"/>
      <c r="BK21" s="497"/>
      <c r="BL21" s="497"/>
      <c r="BM21" s="498"/>
      <c r="BN21" s="462"/>
      <c r="BO21" s="463"/>
      <c r="BP21" s="463"/>
      <c r="BQ21" s="463"/>
      <c r="BR21" s="463"/>
      <c r="BS21" s="463"/>
      <c r="BT21" s="463"/>
      <c r="BU21" s="464"/>
      <c r="BV21" s="462"/>
      <c r="BW21" s="463"/>
      <c r="BX21" s="463"/>
      <c r="BY21" s="463"/>
      <c r="BZ21" s="463"/>
      <c r="CA21" s="463"/>
      <c r="CB21" s="463"/>
      <c r="CC21" s="464"/>
      <c r="CD21" s="196"/>
      <c r="CE21" s="572"/>
      <c r="CF21" s="572"/>
      <c r="CG21" s="572"/>
      <c r="CH21" s="572"/>
      <c r="CI21" s="572"/>
      <c r="CJ21" s="572"/>
      <c r="CK21" s="572"/>
      <c r="CL21" s="572"/>
      <c r="CM21" s="572"/>
      <c r="CN21" s="572"/>
      <c r="CO21" s="572"/>
      <c r="CP21" s="572"/>
      <c r="CQ21" s="572"/>
      <c r="CR21" s="572"/>
      <c r="CS21" s="573"/>
      <c r="CT21" s="459"/>
      <c r="CU21" s="460"/>
      <c r="CV21" s="460"/>
      <c r="CW21" s="460"/>
      <c r="CX21" s="460"/>
      <c r="CY21" s="460"/>
      <c r="CZ21" s="460"/>
      <c r="DA21" s="461"/>
      <c r="DB21" s="459"/>
      <c r="DC21" s="460"/>
      <c r="DD21" s="460"/>
      <c r="DE21" s="460"/>
      <c r="DF21" s="460"/>
      <c r="DG21" s="460"/>
      <c r="DH21" s="460"/>
      <c r="DI21" s="461"/>
      <c r="DJ21" s="181"/>
      <c r="DK21" s="181"/>
      <c r="DL21" s="181"/>
      <c r="DM21" s="181"/>
      <c r="DN21" s="181"/>
      <c r="DO21" s="181"/>
    </row>
    <row r="22" spans="1:119" ht="18.75" customHeight="1" thickBot="1" x14ac:dyDescent="0.2">
      <c r="A22" s="182"/>
      <c r="B22" s="599" t="s">
        <v>162</v>
      </c>
      <c r="C22" s="600"/>
      <c r="D22" s="601"/>
      <c r="E22" s="474" t="s">
        <v>1</v>
      </c>
      <c r="F22" s="479"/>
      <c r="G22" s="479"/>
      <c r="H22" s="479"/>
      <c r="I22" s="479"/>
      <c r="J22" s="479"/>
      <c r="K22" s="469"/>
      <c r="L22" s="474" t="s">
        <v>163</v>
      </c>
      <c r="M22" s="479"/>
      <c r="N22" s="479"/>
      <c r="O22" s="479"/>
      <c r="P22" s="469"/>
      <c r="Q22" s="608" t="s">
        <v>164</v>
      </c>
      <c r="R22" s="609"/>
      <c r="S22" s="609"/>
      <c r="T22" s="609"/>
      <c r="U22" s="609"/>
      <c r="V22" s="610"/>
      <c r="W22" s="614" t="s">
        <v>165</v>
      </c>
      <c r="X22" s="600"/>
      <c r="Y22" s="601"/>
      <c r="Z22" s="474" t="s">
        <v>1</v>
      </c>
      <c r="AA22" s="479"/>
      <c r="AB22" s="479"/>
      <c r="AC22" s="479"/>
      <c r="AD22" s="479"/>
      <c r="AE22" s="479"/>
      <c r="AF22" s="479"/>
      <c r="AG22" s="469"/>
      <c r="AH22" s="627" t="s">
        <v>166</v>
      </c>
      <c r="AI22" s="479"/>
      <c r="AJ22" s="479"/>
      <c r="AK22" s="479"/>
      <c r="AL22" s="469"/>
      <c r="AM22" s="627" t="s">
        <v>167</v>
      </c>
      <c r="AN22" s="628"/>
      <c r="AO22" s="628"/>
      <c r="AP22" s="628"/>
      <c r="AQ22" s="628"/>
      <c r="AR22" s="629"/>
      <c r="AS22" s="608" t="s">
        <v>164</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196"/>
      <c r="CE22" s="572"/>
      <c r="CF22" s="572"/>
      <c r="CG22" s="572"/>
      <c r="CH22" s="572"/>
      <c r="CI22" s="572"/>
      <c r="CJ22" s="572"/>
      <c r="CK22" s="572"/>
      <c r="CL22" s="572"/>
      <c r="CM22" s="572"/>
      <c r="CN22" s="572"/>
      <c r="CO22" s="572"/>
      <c r="CP22" s="572"/>
      <c r="CQ22" s="572"/>
      <c r="CR22" s="572"/>
      <c r="CS22" s="573"/>
      <c r="CT22" s="459"/>
      <c r="CU22" s="460"/>
      <c r="CV22" s="460"/>
      <c r="CW22" s="460"/>
      <c r="CX22" s="460"/>
      <c r="CY22" s="460"/>
      <c r="CZ22" s="460"/>
      <c r="DA22" s="461"/>
      <c r="DB22" s="459"/>
      <c r="DC22" s="460"/>
      <c r="DD22" s="460"/>
      <c r="DE22" s="460"/>
      <c r="DF22" s="460"/>
      <c r="DG22" s="460"/>
      <c r="DH22" s="460"/>
      <c r="DI22" s="461"/>
      <c r="DJ22" s="181"/>
      <c r="DK22" s="181"/>
      <c r="DL22" s="181"/>
      <c r="DM22" s="181"/>
      <c r="DN22" s="181"/>
      <c r="DO22" s="181"/>
    </row>
    <row r="23" spans="1:119" ht="18.75" customHeight="1" x14ac:dyDescent="0.15">
      <c r="A23" s="182"/>
      <c r="B23" s="602"/>
      <c r="C23" s="603"/>
      <c r="D23" s="604"/>
      <c r="E23" s="448"/>
      <c r="F23" s="453"/>
      <c r="G23" s="453"/>
      <c r="H23" s="453"/>
      <c r="I23" s="453"/>
      <c r="J23" s="453"/>
      <c r="K23" s="442"/>
      <c r="L23" s="448"/>
      <c r="M23" s="453"/>
      <c r="N23" s="453"/>
      <c r="O23" s="453"/>
      <c r="P23" s="442"/>
      <c r="Q23" s="611"/>
      <c r="R23" s="612"/>
      <c r="S23" s="612"/>
      <c r="T23" s="612"/>
      <c r="U23" s="612"/>
      <c r="V23" s="613"/>
      <c r="W23" s="615"/>
      <c r="X23" s="603"/>
      <c r="Y23" s="604"/>
      <c r="Z23" s="448"/>
      <c r="AA23" s="453"/>
      <c r="AB23" s="453"/>
      <c r="AC23" s="453"/>
      <c r="AD23" s="453"/>
      <c r="AE23" s="453"/>
      <c r="AF23" s="453"/>
      <c r="AG23" s="442"/>
      <c r="AH23" s="448"/>
      <c r="AI23" s="453"/>
      <c r="AJ23" s="453"/>
      <c r="AK23" s="453"/>
      <c r="AL23" s="442"/>
      <c r="AM23" s="630"/>
      <c r="AN23" s="631"/>
      <c r="AO23" s="631"/>
      <c r="AP23" s="631"/>
      <c r="AQ23" s="631"/>
      <c r="AR23" s="632"/>
      <c r="AS23" s="611"/>
      <c r="AT23" s="612"/>
      <c r="AU23" s="612"/>
      <c r="AV23" s="612"/>
      <c r="AW23" s="612"/>
      <c r="AX23" s="634"/>
      <c r="AY23" s="422" t="s">
        <v>168</v>
      </c>
      <c r="AZ23" s="423"/>
      <c r="BA23" s="423"/>
      <c r="BB23" s="423"/>
      <c r="BC23" s="423"/>
      <c r="BD23" s="423"/>
      <c r="BE23" s="423"/>
      <c r="BF23" s="423"/>
      <c r="BG23" s="423"/>
      <c r="BH23" s="423"/>
      <c r="BI23" s="423"/>
      <c r="BJ23" s="423"/>
      <c r="BK23" s="423"/>
      <c r="BL23" s="423"/>
      <c r="BM23" s="424"/>
      <c r="BN23" s="462">
        <v>13484286</v>
      </c>
      <c r="BO23" s="463"/>
      <c r="BP23" s="463"/>
      <c r="BQ23" s="463"/>
      <c r="BR23" s="463"/>
      <c r="BS23" s="463"/>
      <c r="BT23" s="463"/>
      <c r="BU23" s="464"/>
      <c r="BV23" s="462">
        <v>14194658</v>
      </c>
      <c r="BW23" s="463"/>
      <c r="BX23" s="463"/>
      <c r="BY23" s="463"/>
      <c r="BZ23" s="463"/>
      <c r="CA23" s="463"/>
      <c r="CB23" s="463"/>
      <c r="CC23" s="464"/>
      <c r="CD23" s="196"/>
      <c r="CE23" s="572"/>
      <c r="CF23" s="572"/>
      <c r="CG23" s="572"/>
      <c r="CH23" s="572"/>
      <c r="CI23" s="572"/>
      <c r="CJ23" s="572"/>
      <c r="CK23" s="572"/>
      <c r="CL23" s="572"/>
      <c r="CM23" s="572"/>
      <c r="CN23" s="572"/>
      <c r="CO23" s="572"/>
      <c r="CP23" s="572"/>
      <c r="CQ23" s="572"/>
      <c r="CR23" s="572"/>
      <c r="CS23" s="573"/>
      <c r="CT23" s="459"/>
      <c r="CU23" s="460"/>
      <c r="CV23" s="460"/>
      <c r="CW23" s="460"/>
      <c r="CX23" s="460"/>
      <c r="CY23" s="460"/>
      <c r="CZ23" s="460"/>
      <c r="DA23" s="461"/>
      <c r="DB23" s="459"/>
      <c r="DC23" s="460"/>
      <c r="DD23" s="460"/>
      <c r="DE23" s="460"/>
      <c r="DF23" s="460"/>
      <c r="DG23" s="460"/>
      <c r="DH23" s="460"/>
      <c r="DI23" s="461"/>
      <c r="DJ23" s="181"/>
      <c r="DK23" s="181"/>
      <c r="DL23" s="181"/>
      <c r="DM23" s="181"/>
      <c r="DN23" s="181"/>
      <c r="DO23" s="181"/>
    </row>
    <row r="24" spans="1:119" ht="18.75" customHeight="1" thickBot="1" x14ac:dyDescent="0.2">
      <c r="A24" s="182"/>
      <c r="B24" s="602"/>
      <c r="C24" s="603"/>
      <c r="D24" s="604"/>
      <c r="E24" s="512" t="s">
        <v>169</v>
      </c>
      <c r="F24" s="492"/>
      <c r="G24" s="492"/>
      <c r="H24" s="492"/>
      <c r="I24" s="492"/>
      <c r="J24" s="492"/>
      <c r="K24" s="493"/>
      <c r="L24" s="513">
        <v>1</v>
      </c>
      <c r="M24" s="514"/>
      <c r="N24" s="514"/>
      <c r="O24" s="514"/>
      <c r="P24" s="556"/>
      <c r="Q24" s="513">
        <v>7450</v>
      </c>
      <c r="R24" s="514"/>
      <c r="S24" s="514"/>
      <c r="T24" s="514"/>
      <c r="U24" s="514"/>
      <c r="V24" s="556"/>
      <c r="W24" s="615"/>
      <c r="X24" s="603"/>
      <c r="Y24" s="604"/>
      <c r="Z24" s="512" t="s">
        <v>170</v>
      </c>
      <c r="AA24" s="492"/>
      <c r="AB24" s="492"/>
      <c r="AC24" s="492"/>
      <c r="AD24" s="492"/>
      <c r="AE24" s="492"/>
      <c r="AF24" s="492"/>
      <c r="AG24" s="493"/>
      <c r="AH24" s="513">
        <v>184</v>
      </c>
      <c r="AI24" s="514"/>
      <c r="AJ24" s="514"/>
      <c r="AK24" s="514"/>
      <c r="AL24" s="556"/>
      <c r="AM24" s="513">
        <v>530656</v>
      </c>
      <c r="AN24" s="514"/>
      <c r="AO24" s="514"/>
      <c r="AP24" s="514"/>
      <c r="AQ24" s="514"/>
      <c r="AR24" s="556"/>
      <c r="AS24" s="513">
        <v>2884</v>
      </c>
      <c r="AT24" s="514"/>
      <c r="AU24" s="514"/>
      <c r="AV24" s="514"/>
      <c r="AW24" s="514"/>
      <c r="AX24" s="515"/>
      <c r="AY24" s="635" t="s">
        <v>171</v>
      </c>
      <c r="AZ24" s="636"/>
      <c r="BA24" s="636"/>
      <c r="BB24" s="636"/>
      <c r="BC24" s="636"/>
      <c r="BD24" s="636"/>
      <c r="BE24" s="636"/>
      <c r="BF24" s="636"/>
      <c r="BG24" s="636"/>
      <c r="BH24" s="636"/>
      <c r="BI24" s="636"/>
      <c r="BJ24" s="636"/>
      <c r="BK24" s="636"/>
      <c r="BL24" s="636"/>
      <c r="BM24" s="637"/>
      <c r="BN24" s="462">
        <v>11671373</v>
      </c>
      <c r="BO24" s="463"/>
      <c r="BP24" s="463"/>
      <c r="BQ24" s="463"/>
      <c r="BR24" s="463"/>
      <c r="BS24" s="463"/>
      <c r="BT24" s="463"/>
      <c r="BU24" s="464"/>
      <c r="BV24" s="462">
        <v>12082987</v>
      </c>
      <c r="BW24" s="463"/>
      <c r="BX24" s="463"/>
      <c r="BY24" s="463"/>
      <c r="BZ24" s="463"/>
      <c r="CA24" s="463"/>
      <c r="CB24" s="463"/>
      <c r="CC24" s="464"/>
      <c r="CD24" s="196"/>
      <c r="CE24" s="572"/>
      <c r="CF24" s="572"/>
      <c r="CG24" s="572"/>
      <c r="CH24" s="572"/>
      <c r="CI24" s="572"/>
      <c r="CJ24" s="572"/>
      <c r="CK24" s="572"/>
      <c r="CL24" s="572"/>
      <c r="CM24" s="572"/>
      <c r="CN24" s="572"/>
      <c r="CO24" s="572"/>
      <c r="CP24" s="572"/>
      <c r="CQ24" s="572"/>
      <c r="CR24" s="572"/>
      <c r="CS24" s="573"/>
      <c r="CT24" s="459"/>
      <c r="CU24" s="460"/>
      <c r="CV24" s="460"/>
      <c r="CW24" s="460"/>
      <c r="CX24" s="460"/>
      <c r="CY24" s="460"/>
      <c r="CZ24" s="460"/>
      <c r="DA24" s="461"/>
      <c r="DB24" s="459"/>
      <c r="DC24" s="460"/>
      <c r="DD24" s="460"/>
      <c r="DE24" s="460"/>
      <c r="DF24" s="460"/>
      <c r="DG24" s="460"/>
      <c r="DH24" s="460"/>
      <c r="DI24" s="461"/>
      <c r="DJ24" s="181"/>
      <c r="DK24" s="181"/>
      <c r="DL24" s="181"/>
      <c r="DM24" s="181"/>
      <c r="DN24" s="181"/>
      <c r="DO24" s="181"/>
    </row>
    <row r="25" spans="1:119" s="181" customFormat="1" ht="18.75" customHeight="1" x14ac:dyDescent="0.15">
      <c r="A25" s="182"/>
      <c r="B25" s="602"/>
      <c r="C25" s="603"/>
      <c r="D25" s="604"/>
      <c r="E25" s="512" t="s">
        <v>172</v>
      </c>
      <c r="F25" s="492"/>
      <c r="G25" s="492"/>
      <c r="H25" s="492"/>
      <c r="I25" s="492"/>
      <c r="J25" s="492"/>
      <c r="K25" s="493"/>
      <c r="L25" s="513">
        <v>1</v>
      </c>
      <c r="M25" s="514"/>
      <c r="N25" s="514"/>
      <c r="O25" s="514"/>
      <c r="P25" s="556"/>
      <c r="Q25" s="513">
        <v>6050</v>
      </c>
      <c r="R25" s="514"/>
      <c r="S25" s="514"/>
      <c r="T25" s="514"/>
      <c r="U25" s="514"/>
      <c r="V25" s="556"/>
      <c r="W25" s="615"/>
      <c r="X25" s="603"/>
      <c r="Y25" s="604"/>
      <c r="Z25" s="512" t="s">
        <v>173</v>
      </c>
      <c r="AA25" s="492"/>
      <c r="AB25" s="492"/>
      <c r="AC25" s="492"/>
      <c r="AD25" s="492"/>
      <c r="AE25" s="492"/>
      <c r="AF25" s="492"/>
      <c r="AG25" s="493"/>
      <c r="AH25" s="513" t="s">
        <v>128</v>
      </c>
      <c r="AI25" s="514"/>
      <c r="AJ25" s="514"/>
      <c r="AK25" s="514"/>
      <c r="AL25" s="556"/>
      <c r="AM25" s="513" t="s">
        <v>128</v>
      </c>
      <c r="AN25" s="514"/>
      <c r="AO25" s="514"/>
      <c r="AP25" s="514"/>
      <c r="AQ25" s="514"/>
      <c r="AR25" s="556"/>
      <c r="AS25" s="513" t="s">
        <v>128</v>
      </c>
      <c r="AT25" s="514"/>
      <c r="AU25" s="514"/>
      <c r="AV25" s="514"/>
      <c r="AW25" s="514"/>
      <c r="AX25" s="515"/>
      <c r="AY25" s="422" t="s">
        <v>174</v>
      </c>
      <c r="AZ25" s="423"/>
      <c r="BA25" s="423"/>
      <c r="BB25" s="423"/>
      <c r="BC25" s="423"/>
      <c r="BD25" s="423"/>
      <c r="BE25" s="423"/>
      <c r="BF25" s="423"/>
      <c r="BG25" s="423"/>
      <c r="BH25" s="423"/>
      <c r="BI25" s="423"/>
      <c r="BJ25" s="423"/>
      <c r="BK25" s="423"/>
      <c r="BL25" s="423"/>
      <c r="BM25" s="424"/>
      <c r="BN25" s="425">
        <v>2984791</v>
      </c>
      <c r="BO25" s="426"/>
      <c r="BP25" s="426"/>
      <c r="BQ25" s="426"/>
      <c r="BR25" s="426"/>
      <c r="BS25" s="426"/>
      <c r="BT25" s="426"/>
      <c r="BU25" s="427"/>
      <c r="BV25" s="425">
        <v>3068214</v>
      </c>
      <c r="BW25" s="426"/>
      <c r="BX25" s="426"/>
      <c r="BY25" s="426"/>
      <c r="BZ25" s="426"/>
      <c r="CA25" s="426"/>
      <c r="CB25" s="426"/>
      <c r="CC25" s="427"/>
      <c r="CD25" s="196"/>
      <c r="CE25" s="572"/>
      <c r="CF25" s="572"/>
      <c r="CG25" s="572"/>
      <c r="CH25" s="572"/>
      <c r="CI25" s="572"/>
      <c r="CJ25" s="572"/>
      <c r="CK25" s="572"/>
      <c r="CL25" s="572"/>
      <c r="CM25" s="572"/>
      <c r="CN25" s="572"/>
      <c r="CO25" s="572"/>
      <c r="CP25" s="572"/>
      <c r="CQ25" s="572"/>
      <c r="CR25" s="572"/>
      <c r="CS25" s="573"/>
      <c r="CT25" s="459"/>
      <c r="CU25" s="460"/>
      <c r="CV25" s="460"/>
      <c r="CW25" s="460"/>
      <c r="CX25" s="460"/>
      <c r="CY25" s="460"/>
      <c r="CZ25" s="460"/>
      <c r="DA25" s="461"/>
      <c r="DB25" s="459"/>
      <c r="DC25" s="460"/>
      <c r="DD25" s="460"/>
      <c r="DE25" s="460"/>
      <c r="DF25" s="460"/>
      <c r="DG25" s="460"/>
      <c r="DH25" s="460"/>
      <c r="DI25" s="461"/>
    </row>
    <row r="26" spans="1:119" s="181" customFormat="1" ht="18.75" customHeight="1" x14ac:dyDescent="0.15">
      <c r="A26" s="182"/>
      <c r="B26" s="602"/>
      <c r="C26" s="603"/>
      <c r="D26" s="604"/>
      <c r="E26" s="512" t="s">
        <v>175</v>
      </c>
      <c r="F26" s="492"/>
      <c r="G26" s="492"/>
      <c r="H26" s="492"/>
      <c r="I26" s="492"/>
      <c r="J26" s="492"/>
      <c r="K26" s="493"/>
      <c r="L26" s="513">
        <v>1</v>
      </c>
      <c r="M26" s="514"/>
      <c r="N26" s="514"/>
      <c r="O26" s="514"/>
      <c r="P26" s="556"/>
      <c r="Q26" s="513">
        <v>5650</v>
      </c>
      <c r="R26" s="514"/>
      <c r="S26" s="514"/>
      <c r="T26" s="514"/>
      <c r="U26" s="514"/>
      <c r="V26" s="556"/>
      <c r="W26" s="615"/>
      <c r="X26" s="603"/>
      <c r="Y26" s="604"/>
      <c r="Z26" s="512" t="s">
        <v>176</v>
      </c>
      <c r="AA26" s="625"/>
      <c r="AB26" s="625"/>
      <c r="AC26" s="625"/>
      <c r="AD26" s="625"/>
      <c r="AE26" s="625"/>
      <c r="AF26" s="625"/>
      <c r="AG26" s="626"/>
      <c r="AH26" s="513">
        <v>6</v>
      </c>
      <c r="AI26" s="514"/>
      <c r="AJ26" s="514"/>
      <c r="AK26" s="514"/>
      <c r="AL26" s="556"/>
      <c r="AM26" s="513">
        <v>15186</v>
      </c>
      <c r="AN26" s="514"/>
      <c r="AO26" s="514"/>
      <c r="AP26" s="514"/>
      <c r="AQ26" s="514"/>
      <c r="AR26" s="556"/>
      <c r="AS26" s="513">
        <v>2531</v>
      </c>
      <c r="AT26" s="514"/>
      <c r="AU26" s="514"/>
      <c r="AV26" s="514"/>
      <c r="AW26" s="514"/>
      <c r="AX26" s="515"/>
      <c r="AY26" s="465" t="s">
        <v>177</v>
      </c>
      <c r="AZ26" s="466"/>
      <c r="BA26" s="466"/>
      <c r="BB26" s="466"/>
      <c r="BC26" s="466"/>
      <c r="BD26" s="466"/>
      <c r="BE26" s="466"/>
      <c r="BF26" s="466"/>
      <c r="BG26" s="466"/>
      <c r="BH26" s="466"/>
      <c r="BI26" s="466"/>
      <c r="BJ26" s="466"/>
      <c r="BK26" s="466"/>
      <c r="BL26" s="466"/>
      <c r="BM26" s="467"/>
      <c r="BN26" s="462" t="s">
        <v>128</v>
      </c>
      <c r="BO26" s="463"/>
      <c r="BP26" s="463"/>
      <c r="BQ26" s="463"/>
      <c r="BR26" s="463"/>
      <c r="BS26" s="463"/>
      <c r="BT26" s="463"/>
      <c r="BU26" s="464"/>
      <c r="BV26" s="462" t="s">
        <v>128</v>
      </c>
      <c r="BW26" s="463"/>
      <c r="BX26" s="463"/>
      <c r="BY26" s="463"/>
      <c r="BZ26" s="463"/>
      <c r="CA26" s="463"/>
      <c r="CB26" s="463"/>
      <c r="CC26" s="464"/>
      <c r="CD26" s="196"/>
      <c r="CE26" s="572"/>
      <c r="CF26" s="572"/>
      <c r="CG26" s="572"/>
      <c r="CH26" s="572"/>
      <c r="CI26" s="572"/>
      <c r="CJ26" s="572"/>
      <c r="CK26" s="572"/>
      <c r="CL26" s="572"/>
      <c r="CM26" s="572"/>
      <c r="CN26" s="572"/>
      <c r="CO26" s="572"/>
      <c r="CP26" s="572"/>
      <c r="CQ26" s="572"/>
      <c r="CR26" s="572"/>
      <c r="CS26" s="573"/>
      <c r="CT26" s="459"/>
      <c r="CU26" s="460"/>
      <c r="CV26" s="460"/>
      <c r="CW26" s="460"/>
      <c r="CX26" s="460"/>
      <c r="CY26" s="460"/>
      <c r="CZ26" s="460"/>
      <c r="DA26" s="461"/>
      <c r="DB26" s="459"/>
      <c r="DC26" s="460"/>
      <c r="DD26" s="460"/>
      <c r="DE26" s="460"/>
      <c r="DF26" s="460"/>
      <c r="DG26" s="460"/>
      <c r="DH26" s="460"/>
      <c r="DI26" s="461"/>
    </row>
    <row r="27" spans="1:119" ht="18.75" customHeight="1" thickBot="1" x14ac:dyDescent="0.2">
      <c r="A27" s="182"/>
      <c r="B27" s="602"/>
      <c r="C27" s="603"/>
      <c r="D27" s="604"/>
      <c r="E27" s="512" t="s">
        <v>178</v>
      </c>
      <c r="F27" s="492"/>
      <c r="G27" s="492"/>
      <c r="H27" s="492"/>
      <c r="I27" s="492"/>
      <c r="J27" s="492"/>
      <c r="K27" s="493"/>
      <c r="L27" s="513">
        <v>1</v>
      </c>
      <c r="M27" s="514"/>
      <c r="N27" s="514"/>
      <c r="O27" s="514"/>
      <c r="P27" s="556"/>
      <c r="Q27" s="513">
        <v>3180</v>
      </c>
      <c r="R27" s="514"/>
      <c r="S27" s="514"/>
      <c r="T27" s="514"/>
      <c r="U27" s="514"/>
      <c r="V27" s="556"/>
      <c r="W27" s="615"/>
      <c r="X27" s="603"/>
      <c r="Y27" s="604"/>
      <c r="Z27" s="512" t="s">
        <v>179</v>
      </c>
      <c r="AA27" s="492"/>
      <c r="AB27" s="492"/>
      <c r="AC27" s="492"/>
      <c r="AD27" s="492"/>
      <c r="AE27" s="492"/>
      <c r="AF27" s="492"/>
      <c r="AG27" s="493"/>
      <c r="AH27" s="513">
        <v>2</v>
      </c>
      <c r="AI27" s="514"/>
      <c r="AJ27" s="514"/>
      <c r="AK27" s="514"/>
      <c r="AL27" s="556"/>
      <c r="AM27" s="513" t="s">
        <v>180</v>
      </c>
      <c r="AN27" s="514"/>
      <c r="AO27" s="514"/>
      <c r="AP27" s="514"/>
      <c r="AQ27" s="514"/>
      <c r="AR27" s="556"/>
      <c r="AS27" s="513" t="s">
        <v>180</v>
      </c>
      <c r="AT27" s="514"/>
      <c r="AU27" s="514"/>
      <c r="AV27" s="514"/>
      <c r="AW27" s="514"/>
      <c r="AX27" s="515"/>
      <c r="AY27" s="557" t="s">
        <v>181</v>
      </c>
      <c r="AZ27" s="558"/>
      <c r="BA27" s="558"/>
      <c r="BB27" s="558"/>
      <c r="BC27" s="558"/>
      <c r="BD27" s="558"/>
      <c r="BE27" s="558"/>
      <c r="BF27" s="558"/>
      <c r="BG27" s="558"/>
      <c r="BH27" s="558"/>
      <c r="BI27" s="558"/>
      <c r="BJ27" s="558"/>
      <c r="BK27" s="558"/>
      <c r="BL27" s="558"/>
      <c r="BM27" s="559"/>
      <c r="BN27" s="638" t="s">
        <v>128</v>
      </c>
      <c r="BO27" s="639"/>
      <c r="BP27" s="639"/>
      <c r="BQ27" s="639"/>
      <c r="BR27" s="639"/>
      <c r="BS27" s="639"/>
      <c r="BT27" s="639"/>
      <c r="BU27" s="640"/>
      <c r="BV27" s="638" t="s">
        <v>128</v>
      </c>
      <c r="BW27" s="639"/>
      <c r="BX27" s="639"/>
      <c r="BY27" s="639"/>
      <c r="BZ27" s="639"/>
      <c r="CA27" s="639"/>
      <c r="CB27" s="639"/>
      <c r="CC27" s="640"/>
      <c r="CD27" s="198"/>
      <c r="CE27" s="572"/>
      <c r="CF27" s="572"/>
      <c r="CG27" s="572"/>
      <c r="CH27" s="572"/>
      <c r="CI27" s="572"/>
      <c r="CJ27" s="572"/>
      <c r="CK27" s="572"/>
      <c r="CL27" s="572"/>
      <c r="CM27" s="572"/>
      <c r="CN27" s="572"/>
      <c r="CO27" s="572"/>
      <c r="CP27" s="572"/>
      <c r="CQ27" s="572"/>
      <c r="CR27" s="572"/>
      <c r="CS27" s="573"/>
      <c r="CT27" s="459"/>
      <c r="CU27" s="460"/>
      <c r="CV27" s="460"/>
      <c r="CW27" s="460"/>
      <c r="CX27" s="460"/>
      <c r="CY27" s="460"/>
      <c r="CZ27" s="460"/>
      <c r="DA27" s="461"/>
      <c r="DB27" s="459"/>
      <c r="DC27" s="460"/>
      <c r="DD27" s="460"/>
      <c r="DE27" s="460"/>
      <c r="DF27" s="460"/>
      <c r="DG27" s="460"/>
      <c r="DH27" s="460"/>
      <c r="DI27" s="461"/>
      <c r="DJ27" s="181"/>
      <c r="DK27" s="181"/>
      <c r="DL27" s="181"/>
      <c r="DM27" s="181"/>
      <c r="DN27" s="181"/>
      <c r="DO27" s="181"/>
    </row>
    <row r="28" spans="1:119" ht="18.75" customHeight="1" x14ac:dyDescent="0.15">
      <c r="A28" s="182"/>
      <c r="B28" s="602"/>
      <c r="C28" s="603"/>
      <c r="D28" s="604"/>
      <c r="E28" s="512" t="s">
        <v>182</v>
      </c>
      <c r="F28" s="492"/>
      <c r="G28" s="492"/>
      <c r="H28" s="492"/>
      <c r="I28" s="492"/>
      <c r="J28" s="492"/>
      <c r="K28" s="493"/>
      <c r="L28" s="513">
        <v>1</v>
      </c>
      <c r="M28" s="514"/>
      <c r="N28" s="514"/>
      <c r="O28" s="514"/>
      <c r="P28" s="556"/>
      <c r="Q28" s="513">
        <v>2640</v>
      </c>
      <c r="R28" s="514"/>
      <c r="S28" s="514"/>
      <c r="T28" s="514"/>
      <c r="U28" s="514"/>
      <c r="V28" s="556"/>
      <c r="W28" s="615"/>
      <c r="X28" s="603"/>
      <c r="Y28" s="604"/>
      <c r="Z28" s="512" t="s">
        <v>183</v>
      </c>
      <c r="AA28" s="492"/>
      <c r="AB28" s="492"/>
      <c r="AC28" s="492"/>
      <c r="AD28" s="492"/>
      <c r="AE28" s="492"/>
      <c r="AF28" s="492"/>
      <c r="AG28" s="493"/>
      <c r="AH28" s="513" t="s">
        <v>128</v>
      </c>
      <c r="AI28" s="514"/>
      <c r="AJ28" s="514"/>
      <c r="AK28" s="514"/>
      <c r="AL28" s="556"/>
      <c r="AM28" s="513" t="s">
        <v>128</v>
      </c>
      <c r="AN28" s="514"/>
      <c r="AO28" s="514"/>
      <c r="AP28" s="514"/>
      <c r="AQ28" s="514"/>
      <c r="AR28" s="556"/>
      <c r="AS28" s="513" t="s">
        <v>128</v>
      </c>
      <c r="AT28" s="514"/>
      <c r="AU28" s="514"/>
      <c r="AV28" s="514"/>
      <c r="AW28" s="514"/>
      <c r="AX28" s="515"/>
      <c r="AY28" s="641" t="s">
        <v>184</v>
      </c>
      <c r="AZ28" s="642"/>
      <c r="BA28" s="642"/>
      <c r="BB28" s="643"/>
      <c r="BC28" s="422" t="s">
        <v>48</v>
      </c>
      <c r="BD28" s="423"/>
      <c r="BE28" s="423"/>
      <c r="BF28" s="423"/>
      <c r="BG28" s="423"/>
      <c r="BH28" s="423"/>
      <c r="BI28" s="423"/>
      <c r="BJ28" s="423"/>
      <c r="BK28" s="423"/>
      <c r="BL28" s="423"/>
      <c r="BM28" s="424"/>
      <c r="BN28" s="425">
        <v>5147525</v>
      </c>
      <c r="BO28" s="426"/>
      <c r="BP28" s="426"/>
      <c r="BQ28" s="426"/>
      <c r="BR28" s="426"/>
      <c r="BS28" s="426"/>
      <c r="BT28" s="426"/>
      <c r="BU28" s="427"/>
      <c r="BV28" s="425">
        <v>5112765</v>
      </c>
      <c r="BW28" s="426"/>
      <c r="BX28" s="426"/>
      <c r="BY28" s="426"/>
      <c r="BZ28" s="426"/>
      <c r="CA28" s="426"/>
      <c r="CB28" s="426"/>
      <c r="CC28" s="427"/>
      <c r="CD28" s="196"/>
      <c r="CE28" s="572"/>
      <c r="CF28" s="572"/>
      <c r="CG28" s="572"/>
      <c r="CH28" s="572"/>
      <c r="CI28" s="572"/>
      <c r="CJ28" s="572"/>
      <c r="CK28" s="572"/>
      <c r="CL28" s="572"/>
      <c r="CM28" s="572"/>
      <c r="CN28" s="572"/>
      <c r="CO28" s="572"/>
      <c r="CP28" s="572"/>
      <c r="CQ28" s="572"/>
      <c r="CR28" s="572"/>
      <c r="CS28" s="573"/>
      <c r="CT28" s="459"/>
      <c r="CU28" s="460"/>
      <c r="CV28" s="460"/>
      <c r="CW28" s="460"/>
      <c r="CX28" s="460"/>
      <c r="CY28" s="460"/>
      <c r="CZ28" s="460"/>
      <c r="DA28" s="461"/>
      <c r="DB28" s="459"/>
      <c r="DC28" s="460"/>
      <c r="DD28" s="460"/>
      <c r="DE28" s="460"/>
      <c r="DF28" s="460"/>
      <c r="DG28" s="460"/>
      <c r="DH28" s="460"/>
      <c r="DI28" s="461"/>
      <c r="DJ28" s="181"/>
      <c r="DK28" s="181"/>
      <c r="DL28" s="181"/>
      <c r="DM28" s="181"/>
      <c r="DN28" s="181"/>
      <c r="DO28" s="181"/>
    </row>
    <row r="29" spans="1:119" ht="18.75" customHeight="1" x14ac:dyDescent="0.15">
      <c r="A29" s="182"/>
      <c r="B29" s="602"/>
      <c r="C29" s="603"/>
      <c r="D29" s="604"/>
      <c r="E29" s="512" t="s">
        <v>185</v>
      </c>
      <c r="F29" s="492"/>
      <c r="G29" s="492"/>
      <c r="H29" s="492"/>
      <c r="I29" s="492"/>
      <c r="J29" s="492"/>
      <c r="K29" s="493"/>
      <c r="L29" s="513">
        <v>13</v>
      </c>
      <c r="M29" s="514"/>
      <c r="N29" s="514"/>
      <c r="O29" s="514"/>
      <c r="P29" s="556"/>
      <c r="Q29" s="513">
        <v>2440</v>
      </c>
      <c r="R29" s="514"/>
      <c r="S29" s="514"/>
      <c r="T29" s="514"/>
      <c r="U29" s="514"/>
      <c r="V29" s="556"/>
      <c r="W29" s="616"/>
      <c r="X29" s="617"/>
      <c r="Y29" s="618"/>
      <c r="Z29" s="512" t="s">
        <v>186</v>
      </c>
      <c r="AA29" s="492"/>
      <c r="AB29" s="492"/>
      <c r="AC29" s="492"/>
      <c r="AD29" s="492"/>
      <c r="AE29" s="492"/>
      <c r="AF29" s="492"/>
      <c r="AG29" s="493"/>
      <c r="AH29" s="513">
        <v>186</v>
      </c>
      <c r="AI29" s="514"/>
      <c r="AJ29" s="514"/>
      <c r="AK29" s="514"/>
      <c r="AL29" s="556"/>
      <c r="AM29" s="513">
        <v>536396</v>
      </c>
      <c r="AN29" s="514"/>
      <c r="AO29" s="514"/>
      <c r="AP29" s="514"/>
      <c r="AQ29" s="514"/>
      <c r="AR29" s="556"/>
      <c r="AS29" s="513">
        <v>2884</v>
      </c>
      <c r="AT29" s="514"/>
      <c r="AU29" s="514"/>
      <c r="AV29" s="514"/>
      <c r="AW29" s="514"/>
      <c r="AX29" s="515"/>
      <c r="AY29" s="644"/>
      <c r="AZ29" s="645"/>
      <c r="BA29" s="645"/>
      <c r="BB29" s="646"/>
      <c r="BC29" s="496" t="s">
        <v>187</v>
      </c>
      <c r="BD29" s="497"/>
      <c r="BE29" s="497"/>
      <c r="BF29" s="497"/>
      <c r="BG29" s="497"/>
      <c r="BH29" s="497"/>
      <c r="BI29" s="497"/>
      <c r="BJ29" s="497"/>
      <c r="BK29" s="497"/>
      <c r="BL29" s="497"/>
      <c r="BM29" s="498"/>
      <c r="BN29" s="462">
        <v>1188285</v>
      </c>
      <c r="BO29" s="463"/>
      <c r="BP29" s="463"/>
      <c r="BQ29" s="463"/>
      <c r="BR29" s="463"/>
      <c r="BS29" s="463"/>
      <c r="BT29" s="463"/>
      <c r="BU29" s="464"/>
      <c r="BV29" s="462">
        <v>1374062</v>
      </c>
      <c r="BW29" s="463"/>
      <c r="BX29" s="463"/>
      <c r="BY29" s="463"/>
      <c r="BZ29" s="463"/>
      <c r="CA29" s="463"/>
      <c r="CB29" s="463"/>
      <c r="CC29" s="464"/>
      <c r="CD29" s="198"/>
      <c r="CE29" s="572"/>
      <c r="CF29" s="572"/>
      <c r="CG29" s="572"/>
      <c r="CH29" s="572"/>
      <c r="CI29" s="572"/>
      <c r="CJ29" s="572"/>
      <c r="CK29" s="572"/>
      <c r="CL29" s="572"/>
      <c r="CM29" s="572"/>
      <c r="CN29" s="572"/>
      <c r="CO29" s="572"/>
      <c r="CP29" s="572"/>
      <c r="CQ29" s="572"/>
      <c r="CR29" s="572"/>
      <c r="CS29" s="573"/>
      <c r="CT29" s="459"/>
      <c r="CU29" s="460"/>
      <c r="CV29" s="460"/>
      <c r="CW29" s="460"/>
      <c r="CX29" s="460"/>
      <c r="CY29" s="460"/>
      <c r="CZ29" s="460"/>
      <c r="DA29" s="461"/>
      <c r="DB29" s="459"/>
      <c r="DC29" s="460"/>
      <c r="DD29" s="460"/>
      <c r="DE29" s="460"/>
      <c r="DF29" s="460"/>
      <c r="DG29" s="460"/>
      <c r="DH29" s="460"/>
      <c r="DI29" s="461"/>
      <c r="DJ29" s="181"/>
      <c r="DK29" s="181"/>
      <c r="DL29" s="181"/>
      <c r="DM29" s="181"/>
      <c r="DN29" s="181"/>
      <c r="DO29" s="181"/>
    </row>
    <row r="30" spans="1:119" ht="18.75" customHeight="1" thickBot="1" x14ac:dyDescent="0.2">
      <c r="A30" s="182"/>
      <c r="B30" s="605"/>
      <c r="C30" s="606"/>
      <c r="D30" s="607"/>
      <c r="E30" s="516"/>
      <c r="F30" s="517"/>
      <c r="G30" s="517"/>
      <c r="H30" s="517"/>
      <c r="I30" s="517"/>
      <c r="J30" s="517"/>
      <c r="K30" s="518"/>
      <c r="L30" s="619"/>
      <c r="M30" s="620"/>
      <c r="N30" s="620"/>
      <c r="O30" s="620"/>
      <c r="P30" s="621"/>
      <c r="Q30" s="619"/>
      <c r="R30" s="620"/>
      <c r="S30" s="620"/>
      <c r="T30" s="620"/>
      <c r="U30" s="620"/>
      <c r="V30" s="621"/>
      <c r="W30" s="622" t="s">
        <v>188</v>
      </c>
      <c r="X30" s="623"/>
      <c r="Y30" s="623"/>
      <c r="Z30" s="623"/>
      <c r="AA30" s="623"/>
      <c r="AB30" s="623"/>
      <c r="AC30" s="623"/>
      <c r="AD30" s="623"/>
      <c r="AE30" s="623"/>
      <c r="AF30" s="623"/>
      <c r="AG30" s="624"/>
      <c r="AH30" s="581">
        <v>95.4</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50</v>
      </c>
      <c r="BD30" s="636"/>
      <c r="BE30" s="636"/>
      <c r="BF30" s="636"/>
      <c r="BG30" s="636"/>
      <c r="BH30" s="636"/>
      <c r="BI30" s="636"/>
      <c r="BJ30" s="636"/>
      <c r="BK30" s="636"/>
      <c r="BL30" s="636"/>
      <c r="BM30" s="637"/>
      <c r="BN30" s="638">
        <v>3537328</v>
      </c>
      <c r="BO30" s="639"/>
      <c r="BP30" s="639"/>
      <c r="BQ30" s="639"/>
      <c r="BR30" s="639"/>
      <c r="BS30" s="639"/>
      <c r="BT30" s="639"/>
      <c r="BU30" s="640"/>
      <c r="BV30" s="638">
        <v>3668835</v>
      </c>
      <c r="BW30" s="639"/>
      <c r="BX30" s="639"/>
      <c r="BY30" s="639"/>
      <c r="BZ30" s="639"/>
      <c r="CA30" s="639"/>
      <c r="CB30" s="639"/>
      <c r="CC30" s="640"/>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189</v>
      </c>
      <c r="D32" s="209"/>
      <c r="E32" s="209"/>
      <c r="F32" s="206"/>
      <c r="G32" s="206"/>
      <c r="H32" s="206"/>
      <c r="I32" s="206"/>
      <c r="J32" s="206"/>
      <c r="K32" s="206"/>
      <c r="L32" s="206"/>
      <c r="M32" s="206"/>
      <c r="N32" s="206"/>
      <c r="O32" s="206"/>
      <c r="P32" s="206"/>
      <c r="Q32" s="206"/>
      <c r="R32" s="206"/>
      <c r="S32" s="206"/>
      <c r="T32" s="206"/>
      <c r="U32" s="206" t="s">
        <v>190</v>
      </c>
      <c r="V32" s="206"/>
      <c r="W32" s="206"/>
      <c r="X32" s="206"/>
      <c r="Y32" s="206"/>
      <c r="Z32" s="206"/>
      <c r="AA32" s="206"/>
      <c r="AB32" s="206"/>
      <c r="AC32" s="206"/>
      <c r="AD32" s="206"/>
      <c r="AE32" s="206"/>
      <c r="AF32" s="206"/>
      <c r="AG32" s="206"/>
      <c r="AH32" s="206"/>
      <c r="AI32" s="206"/>
      <c r="AJ32" s="206"/>
      <c r="AK32" s="206"/>
      <c r="AL32" s="206"/>
      <c r="AM32" s="210" t="s">
        <v>191</v>
      </c>
      <c r="AN32" s="206"/>
      <c r="AO32" s="206"/>
      <c r="AP32" s="206"/>
      <c r="AQ32" s="206"/>
      <c r="AR32" s="206"/>
      <c r="AS32" s="210"/>
      <c r="AT32" s="210"/>
      <c r="AU32" s="210"/>
      <c r="AV32" s="210"/>
      <c r="AW32" s="210"/>
      <c r="AX32" s="210"/>
      <c r="AY32" s="210"/>
      <c r="AZ32" s="210"/>
      <c r="BA32" s="210"/>
      <c r="BB32" s="206"/>
      <c r="BC32" s="210"/>
      <c r="BD32" s="206"/>
      <c r="BE32" s="210" t="s">
        <v>192</v>
      </c>
      <c r="BF32" s="206"/>
      <c r="BG32" s="206"/>
      <c r="BH32" s="206"/>
      <c r="BI32" s="206"/>
      <c r="BJ32" s="210"/>
      <c r="BK32" s="210"/>
      <c r="BL32" s="210"/>
      <c r="BM32" s="210"/>
      <c r="BN32" s="210"/>
      <c r="BO32" s="210"/>
      <c r="BP32" s="210"/>
      <c r="BQ32" s="210"/>
      <c r="BR32" s="206"/>
      <c r="BS32" s="206"/>
      <c r="BT32" s="206"/>
      <c r="BU32" s="206"/>
      <c r="BV32" s="206"/>
      <c r="BW32" s="206" t="s">
        <v>193</v>
      </c>
      <c r="BX32" s="206"/>
      <c r="BY32" s="206"/>
      <c r="BZ32" s="206"/>
      <c r="CA32" s="206"/>
      <c r="CB32" s="210"/>
      <c r="CC32" s="210"/>
      <c r="CD32" s="210"/>
      <c r="CE32" s="210"/>
      <c r="CF32" s="210"/>
      <c r="CG32" s="210"/>
      <c r="CH32" s="210"/>
      <c r="CI32" s="210"/>
      <c r="CJ32" s="210"/>
      <c r="CK32" s="210"/>
      <c r="CL32" s="210"/>
      <c r="CM32" s="210"/>
      <c r="CN32" s="210"/>
      <c r="CO32" s="210" t="s">
        <v>194</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86" t="s">
        <v>195</v>
      </c>
      <c r="D33" s="486"/>
      <c r="E33" s="451" t="s">
        <v>196</v>
      </c>
      <c r="F33" s="451"/>
      <c r="G33" s="451"/>
      <c r="H33" s="451"/>
      <c r="I33" s="451"/>
      <c r="J33" s="451"/>
      <c r="K33" s="451"/>
      <c r="L33" s="451"/>
      <c r="M33" s="451"/>
      <c r="N33" s="451"/>
      <c r="O33" s="451"/>
      <c r="P33" s="451"/>
      <c r="Q33" s="451"/>
      <c r="R33" s="451"/>
      <c r="S33" s="451"/>
      <c r="T33" s="211"/>
      <c r="U33" s="486" t="s">
        <v>195</v>
      </c>
      <c r="V33" s="486"/>
      <c r="W33" s="451" t="s">
        <v>197</v>
      </c>
      <c r="X33" s="451"/>
      <c r="Y33" s="451"/>
      <c r="Z33" s="451"/>
      <c r="AA33" s="451"/>
      <c r="AB33" s="451"/>
      <c r="AC33" s="451"/>
      <c r="AD33" s="451"/>
      <c r="AE33" s="451"/>
      <c r="AF33" s="451"/>
      <c r="AG33" s="451"/>
      <c r="AH33" s="451"/>
      <c r="AI33" s="451"/>
      <c r="AJ33" s="451"/>
      <c r="AK33" s="451"/>
      <c r="AL33" s="211"/>
      <c r="AM33" s="486" t="s">
        <v>195</v>
      </c>
      <c r="AN33" s="486"/>
      <c r="AO33" s="451" t="s">
        <v>196</v>
      </c>
      <c r="AP33" s="451"/>
      <c r="AQ33" s="451"/>
      <c r="AR33" s="451"/>
      <c r="AS33" s="451"/>
      <c r="AT33" s="451"/>
      <c r="AU33" s="451"/>
      <c r="AV33" s="451"/>
      <c r="AW33" s="451"/>
      <c r="AX33" s="451"/>
      <c r="AY33" s="451"/>
      <c r="AZ33" s="451"/>
      <c r="BA33" s="451"/>
      <c r="BB33" s="451"/>
      <c r="BC33" s="451"/>
      <c r="BD33" s="212"/>
      <c r="BE33" s="451" t="s">
        <v>198</v>
      </c>
      <c r="BF33" s="451"/>
      <c r="BG33" s="451" t="s">
        <v>199</v>
      </c>
      <c r="BH33" s="451"/>
      <c r="BI33" s="451"/>
      <c r="BJ33" s="451"/>
      <c r="BK33" s="451"/>
      <c r="BL33" s="451"/>
      <c r="BM33" s="451"/>
      <c r="BN33" s="451"/>
      <c r="BO33" s="451"/>
      <c r="BP33" s="451"/>
      <c r="BQ33" s="451"/>
      <c r="BR33" s="451"/>
      <c r="BS33" s="451"/>
      <c r="BT33" s="451"/>
      <c r="BU33" s="451"/>
      <c r="BV33" s="212"/>
      <c r="BW33" s="486" t="s">
        <v>198</v>
      </c>
      <c r="BX33" s="486"/>
      <c r="BY33" s="451" t="s">
        <v>200</v>
      </c>
      <c r="BZ33" s="451"/>
      <c r="CA33" s="451"/>
      <c r="CB33" s="451"/>
      <c r="CC33" s="451"/>
      <c r="CD33" s="451"/>
      <c r="CE33" s="451"/>
      <c r="CF33" s="451"/>
      <c r="CG33" s="451"/>
      <c r="CH33" s="451"/>
      <c r="CI33" s="451"/>
      <c r="CJ33" s="451"/>
      <c r="CK33" s="451"/>
      <c r="CL33" s="451"/>
      <c r="CM33" s="451"/>
      <c r="CN33" s="211"/>
      <c r="CO33" s="486" t="s">
        <v>195</v>
      </c>
      <c r="CP33" s="486"/>
      <c r="CQ33" s="451" t="s">
        <v>201</v>
      </c>
      <c r="CR33" s="451"/>
      <c r="CS33" s="451"/>
      <c r="CT33" s="451"/>
      <c r="CU33" s="451"/>
      <c r="CV33" s="451"/>
      <c r="CW33" s="451"/>
      <c r="CX33" s="451"/>
      <c r="CY33" s="451"/>
      <c r="CZ33" s="451"/>
      <c r="DA33" s="451"/>
      <c r="DB33" s="451"/>
      <c r="DC33" s="451"/>
      <c r="DD33" s="451"/>
      <c r="DE33" s="451"/>
      <c r="DF33" s="211"/>
      <c r="DG33" s="650" t="s">
        <v>202</v>
      </c>
      <c r="DH33" s="650"/>
      <c r="DI33" s="213"/>
      <c r="DJ33" s="181"/>
      <c r="DK33" s="181"/>
      <c r="DL33" s="181"/>
      <c r="DM33" s="181"/>
      <c r="DN33" s="181"/>
      <c r="DO33" s="181"/>
    </row>
    <row r="34" spans="1:119" ht="32.25" customHeight="1" x14ac:dyDescent="0.15">
      <c r="A34" s="182"/>
      <c r="B34" s="208"/>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09"/>
      <c r="U34" s="651">
        <f>IF(W34="","",MAX(C34:D43)+1)</f>
        <v>4</v>
      </c>
      <c r="V34" s="651"/>
      <c r="W34" s="652" t="str">
        <f>IF('各会計、関係団体の財政状況及び健全化判断比率'!B28="","",'各会計、関係団体の財政状況及び健全化判断比率'!B28)</f>
        <v>国民健康保険特別会計（事業勘定）</v>
      </c>
      <c r="X34" s="652"/>
      <c r="Y34" s="652"/>
      <c r="Z34" s="652"/>
      <c r="AA34" s="652"/>
      <c r="AB34" s="652"/>
      <c r="AC34" s="652"/>
      <c r="AD34" s="652"/>
      <c r="AE34" s="652"/>
      <c r="AF34" s="652"/>
      <c r="AG34" s="652"/>
      <c r="AH34" s="652"/>
      <c r="AI34" s="652"/>
      <c r="AJ34" s="652"/>
      <c r="AK34" s="652"/>
      <c r="AL34" s="209"/>
      <c r="AM34" s="651">
        <f>IF(AO34="","",MAX(C34:D43,U34:V43)+1)</f>
        <v>8</v>
      </c>
      <c r="AN34" s="651"/>
      <c r="AO34" s="652" t="str">
        <f>IF('各会計、関係団体の財政状況及び健全化判断比率'!B32="","",'各会計、関係団体の財政状況及び健全化判断比率'!B32)</f>
        <v>国民健康保険病院事業会計</v>
      </c>
      <c r="AP34" s="652"/>
      <c r="AQ34" s="652"/>
      <c r="AR34" s="652"/>
      <c r="AS34" s="652"/>
      <c r="AT34" s="652"/>
      <c r="AU34" s="652"/>
      <c r="AV34" s="652"/>
      <c r="AW34" s="652"/>
      <c r="AX34" s="652"/>
      <c r="AY34" s="652"/>
      <c r="AZ34" s="652"/>
      <c r="BA34" s="652"/>
      <c r="BB34" s="652"/>
      <c r="BC34" s="652"/>
      <c r="BD34" s="209"/>
      <c r="BE34" s="651" t="str">
        <f>IF(BG34="","",MAX(C34:D43,U34:V43,AM34:AN43)+1)</f>
        <v/>
      </c>
      <c r="BF34" s="651"/>
      <c r="BG34" s="652"/>
      <c r="BH34" s="652"/>
      <c r="BI34" s="652"/>
      <c r="BJ34" s="652"/>
      <c r="BK34" s="652"/>
      <c r="BL34" s="652"/>
      <c r="BM34" s="652"/>
      <c r="BN34" s="652"/>
      <c r="BO34" s="652"/>
      <c r="BP34" s="652"/>
      <c r="BQ34" s="652"/>
      <c r="BR34" s="652"/>
      <c r="BS34" s="652"/>
      <c r="BT34" s="652"/>
      <c r="BU34" s="652"/>
      <c r="BV34" s="209"/>
      <c r="BW34" s="651">
        <f>IF(BY34="","",MAX(C34:D43,U34:V43,AM34:AN43,BE34:BF43)+1)</f>
        <v>11</v>
      </c>
      <c r="BX34" s="651"/>
      <c r="BY34" s="652" t="str">
        <f>IF('各会計、関係団体の財政状況及び健全化判断比率'!B68="","",'各会計、関係団体の財政状況及び健全化判断比率'!B68)</f>
        <v>岡山県市町村総合事務組合　一般会計</v>
      </c>
      <c r="BZ34" s="652"/>
      <c r="CA34" s="652"/>
      <c r="CB34" s="652"/>
      <c r="CC34" s="652"/>
      <c r="CD34" s="652"/>
      <c r="CE34" s="652"/>
      <c r="CF34" s="652"/>
      <c r="CG34" s="652"/>
      <c r="CH34" s="652"/>
      <c r="CI34" s="652"/>
      <c r="CJ34" s="652"/>
      <c r="CK34" s="652"/>
      <c r="CL34" s="652"/>
      <c r="CM34" s="652"/>
      <c r="CN34" s="209"/>
      <c r="CO34" s="651">
        <f>IF(CQ34="","",MAX(C34:D43,U34:V43,AM34:AN43,BE34:BF43,BW34:BX43)+1)</f>
        <v>21</v>
      </c>
      <c r="CP34" s="651"/>
      <c r="CQ34" s="652" t="str">
        <f>IF('各会計、関係団体の財政状況及び健全化判断比率'!BS7="","",'各会計、関係団体の財政状況及び健全化判断比率'!BS7)</f>
        <v>鏡野町振興公社</v>
      </c>
      <c r="CR34" s="652"/>
      <c r="CS34" s="652"/>
      <c r="CT34" s="652"/>
      <c r="CU34" s="652"/>
      <c r="CV34" s="652"/>
      <c r="CW34" s="652"/>
      <c r="CX34" s="652"/>
      <c r="CY34" s="652"/>
      <c r="CZ34" s="652"/>
      <c r="DA34" s="652"/>
      <c r="DB34" s="652"/>
      <c r="DC34" s="652"/>
      <c r="DD34" s="652"/>
      <c r="DE34" s="652"/>
      <c r="DF34" s="206"/>
      <c r="DG34" s="653" t="str">
        <f>IF('各会計、関係団体の財政状況及び健全化判断比率'!BR7="","",'各会計、関係団体の財政状況及び健全化判断比率'!BR7)</f>
        <v/>
      </c>
      <c r="DH34" s="653"/>
      <c r="DI34" s="213"/>
      <c r="DJ34" s="181"/>
      <c r="DK34" s="181"/>
      <c r="DL34" s="181"/>
      <c r="DM34" s="181"/>
      <c r="DN34" s="181"/>
      <c r="DO34" s="181"/>
    </row>
    <row r="35" spans="1:119" ht="32.25" customHeight="1" x14ac:dyDescent="0.15">
      <c r="A35" s="182"/>
      <c r="B35" s="208"/>
      <c r="C35" s="651">
        <f>IF(E35="","",C34+1)</f>
        <v>2</v>
      </c>
      <c r="D35" s="651"/>
      <c r="E35" s="652" t="str">
        <f>IF('各会計、関係団体の財政状況及び健全化判断比率'!B8="","",'各会計、関係団体の財政状況及び健全化判断比率'!B8)</f>
        <v>津山・富線共同バス運行事業特別会計</v>
      </c>
      <c r="F35" s="652"/>
      <c r="G35" s="652"/>
      <c r="H35" s="652"/>
      <c r="I35" s="652"/>
      <c r="J35" s="652"/>
      <c r="K35" s="652"/>
      <c r="L35" s="652"/>
      <c r="M35" s="652"/>
      <c r="N35" s="652"/>
      <c r="O35" s="652"/>
      <c r="P35" s="652"/>
      <c r="Q35" s="652"/>
      <c r="R35" s="652"/>
      <c r="S35" s="652"/>
      <c r="T35" s="209"/>
      <c r="U35" s="651">
        <f>IF(W35="","",U34+1)</f>
        <v>5</v>
      </c>
      <c r="V35" s="651"/>
      <c r="W35" s="652" t="str">
        <f>IF('各会計、関係団体の財政状況及び健全化判断比率'!B29="","",'各会計、関係団体の財政状況及び健全化判断比率'!B29)</f>
        <v>国民健康保険特別会計（直診勘定）</v>
      </c>
      <c r="X35" s="652"/>
      <c r="Y35" s="652"/>
      <c r="Z35" s="652"/>
      <c r="AA35" s="652"/>
      <c r="AB35" s="652"/>
      <c r="AC35" s="652"/>
      <c r="AD35" s="652"/>
      <c r="AE35" s="652"/>
      <c r="AF35" s="652"/>
      <c r="AG35" s="652"/>
      <c r="AH35" s="652"/>
      <c r="AI35" s="652"/>
      <c r="AJ35" s="652"/>
      <c r="AK35" s="652"/>
      <c r="AL35" s="209"/>
      <c r="AM35" s="651">
        <f t="shared" ref="AM35:AM43" si="0">IF(AO35="","",AM34+1)</f>
        <v>9</v>
      </c>
      <c r="AN35" s="651"/>
      <c r="AO35" s="652" t="str">
        <f>IF('各会計、関係団体の財政状況及び健全化判断比率'!B33="","",'各会計、関係団体の財政状況及び健全化判断比率'!B33)</f>
        <v>水道事業会計</v>
      </c>
      <c r="AP35" s="652"/>
      <c r="AQ35" s="652"/>
      <c r="AR35" s="652"/>
      <c r="AS35" s="652"/>
      <c r="AT35" s="652"/>
      <c r="AU35" s="652"/>
      <c r="AV35" s="652"/>
      <c r="AW35" s="652"/>
      <c r="AX35" s="652"/>
      <c r="AY35" s="652"/>
      <c r="AZ35" s="652"/>
      <c r="BA35" s="652"/>
      <c r="BB35" s="652"/>
      <c r="BC35" s="652"/>
      <c r="BD35" s="209"/>
      <c r="BE35" s="651" t="str">
        <f t="shared" ref="BE35:BE43" si="1">IF(BG35="","",BE34+1)</f>
        <v/>
      </c>
      <c r="BF35" s="651"/>
      <c r="BG35" s="652"/>
      <c r="BH35" s="652"/>
      <c r="BI35" s="652"/>
      <c r="BJ35" s="652"/>
      <c r="BK35" s="652"/>
      <c r="BL35" s="652"/>
      <c r="BM35" s="652"/>
      <c r="BN35" s="652"/>
      <c r="BO35" s="652"/>
      <c r="BP35" s="652"/>
      <c r="BQ35" s="652"/>
      <c r="BR35" s="652"/>
      <c r="BS35" s="652"/>
      <c r="BT35" s="652"/>
      <c r="BU35" s="652"/>
      <c r="BV35" s="209"/>
      <c r="BW35" s="651">
        <f t="shared" ref="BW35:BW43" si="2">IF(BY35="","",BW34+1)</f>
        <v>12</v>
      </c>
      <c r="BX35" s="651"/>
      <c r="BY35" s="652" t="str">
        <f>IF('各会計、関係団体の財政状況及び健全化判断比率'!B69="","",'各会計、関係団体の財政状況及び健全化判断比率'!B69)</f>
        <v>岡山県市町村総合事務組合　貸付金特別会計</v>
      </c>
      <c r="BZ35" s="652"/>
      <c r="CA35" s="652"/>
      <c r="CB35" s="652"/>
      <c r="CC35" s="652"/>
      <c r="CD35" s="652"/>
      <c r="CE35" s="652"/>
      <c r="CF35" s="652"/>
      <c r="CG35" s="652"/>
      <c r="CH35" s="652"/>
      <c r="CI35" s="652"/>
      <c r="CJ35" s="652"/>
      <c r="CK35" s="652"/>
      <c r="CL35" s="652"/>
      <c r="CM35" s="652"/>
      <c r="CN35" s="209"/>
      <c r="CO35" s="651">
        <f t="shared" ref="CO35:CO43" si="3">IF(CQ35="","",CO34+1)</f>
        <v>22</v>
      </c>
      <c r="CP35" s="651"/>
      <c r="CQ35" s="652" t="str">
        <f>IF('各会計、関係団体の財政状況及び健全化判断比率'!BS8="","",'各会計、関係団体の財政状況及び健全化判断比率'!BS8)</f>
        <v>夢アグリ鏡野</v>
      </c>
      <c r="CR35" s="652"/>
      <c r="CS35" s="652"/>
      <c r="CT35" s="652"/>
      <c r="CU35" s="652"/>
      <c r="CV35" s="652"/>
      <c r="CW35" s="652"/>
      <c r="CX35" s="652"/>
      <c r="CY35" s="652"/>
      <c r="CZ35" s="652"/>
      <c r="DA35" s="652"/>
      <c r="DB35" s="652"/>
      <c r="DC35" s="652"/>
      <c r="DD35" s="652"/>
      <c r="DE35" s="652"/>
      <c r="DF35" s="206"/>
      <c r="DG35" s="653" t="str">
        <f>IF('各会計、関係団体の財政状況及び健全化判断比率'!BR8="","",'各会計、関係団体の財政状況及び健全化判断比率'!BR8)</f>
        <v/>
      </c>
      <c r="DH35" s="653"/>
      <c r="DI35" s="213"/>
      <c r="DJ35" s="181"/>
      <c r="DK35" s="181"/>
      <c r="DL35" s="181"/>
      <c r="DM35" s="181"/>
      <c r="DN35" s="181"/>
      <c r="DO35" s="181"/>
    </row>
    <row r="36" spans="1:119" ht="32.25" customHeight="1" x14ac:dyDescent="0.15">
      <c r="A36" s="182"/>
      <c r="B36" s="208"/>
      <c r="C36" s="651">
        <f>IF(E36="","",C35+1)</f>
        <v>3</v>
      </c>
      <c r="D36" s="651"/>
      <c r="E36" s="652" t="str">
        <f>IF('各会計、関係団体の財政状況及び健全化判断比率'!B9="","",'各会計、関係団体の財政状況及び健全化判断比率'!B9)</f>
        <v>奨学会特別会計</v>
      </c>
      <c r="F36" s="652"/>
      <c r="G36" s="652"/>
      <c r="H36" s="652"/>
      <c r="I36" s="652"/>
      <c r="J36" s="652"/>
      <c r="K36" s="652"/>
      <c r="L36" s="652"/>
      <c r="M36" s="652"/>
      <c r="N36" s="652"/>
      <c r="O36" s="652"/>
      <c r="P36" s="652"/>
      <c r="Q36" s="652"/>
      <c r="R36" s="652"/>
      <c r="S36" s="652"/>
      <c r="T36" s="209"/>
      <c r="U36" s="651">
        <f t="shared" ref="U36:U43" si="4">IF(W36="","",U35+1)</f>
        <v>6</v>
      </c>
      <c r="V36" s="651"/>
      <c r="W36" s="652" t="str">
        <f>IF('各会計、関係団体の財政状況及び健全化判断比率'!B30="","",'各会計、関係団体の財政状況及び健全化判断比率'!B30)</f>
        <v>介護保険特別会計（事業勘定）</v>
      </c>
      <c r="X36" s="652"/>
      <c r="Y36" s="652"/>
      <c r="Z36" s="652"/>
      <c r="AA36" s="652"/>
      <c r="AB36" s="652"/>
      <c r="AC36" s="652"/>
      <c r="AD36" s="652"/>
      <c r="AE36" s="652"/>
      <c r="AF36" s="652"/>
      <c r="AG36" s="652"/>
      <c r="AH36" s="652"/>
      <c r="AI36" s="652"/>
      <c r="AJ36" s="652"/>
      <c r="AK36" s="652"/>
      <c r="AL36" s="209"/>
      <c r="AM36" s="651">
        <f t="shared" si="0"/>
        <v>10</v>
      </c>
      <c r="AN36" s="651"/>
      <c r="AO36" s="652" t="str">
        <f>IF('各会計、関係団体の財政状況及び健全化判断比率'!B34="","",'各会計、関係団体の財政状況及び健全化判断比率'!B34)</f>
        <v>下水道事業会計</v>
      </c>
      <c r="AP36" s="652"/>
      <c r="AQ36" s="652"/>
      <c r="AR36" s="652"/>
      <c r="AS36" s="652"/>
      <c r="AT36" s="652"/>
      <c r="AU36" s="652"/>
      <c r="AV36" s="652"/>
      <c r="AW36" s="652"/>
      <c r="AX36" s="652"/>
      <c r="AY36" s="652"/>
      <c r="AZ36" s="652"/>
      <c r="BA36" s="652"/>
      <c r="BB36" s="652"/>
      <c r="BC36" s="652"/>
      <c r="BD36" s="209"/>
      <c r="BE36" s="651" t="str">
        <f t="shared" si="1"/>
        <v/>
      </c>
      <c r="BF36" s="651"/>
      <c r="BG36" s="652"/>
      <c r="BH36" s="652"/>
      <c r="BI36" s="652"/>
      <c r="BJ36" s="652"/>
      <c r="BK36" s="652"/>
      <c r="BL36" s="652"/>
      <c r="BM36" s="652"/>
      <c r="BN36" s="652"/>
      <c r="BO36" s="652"/>
      <c r="BP36" s="652"/>
      <c r="BQ36" s="652"/>
      <c r="BR36" s="652"/>
      <c r="BS36" s="652"/>
      <c r="BT36" s="652"/>
      <c r="BU36" s="652"/>
      <c r="BV36" s="209"/>
      <c r="BW36" s="651">
        <f t="shared" si="2"/>
        <v>13</v>
      </c>
      <c r="BX36" s="651"/>
      <c r="BY36" s="652" t="str">
        <f>IF('各会計、関係団体の財政状況及び健全化判断比率'!B70="","",'各会計、関係団体の財政状況及び健全化判断比率'!B70)</f>
        <v>岡山県市町村総合事務組合　拠出金事業特別会計</v>
      </c>
      <c r="BZ36" s="652"/>
      <c r="CA36" s="652"/>
      <c r="CB36" s="652"/>
      <c r="CC36" s="652"/>
      <c r="CD36" s="652"/>
      <c r="CE36" s="652"/>
      <c r="CF36" s="652"/>
      <c r="CG36" s="652"/>
      <c r="CH36" s="652"/>
      <c r="CI36" s="652"/>
      <c r="CJ36" s="652"/>
      <c r="CK36" s="652"/>
      <c r="CL36" s="652"/>
      <c r="CM36" s="652"/>
      <c r="CN36" s="209"/>
      <c r="CO36" s="651">
        <f t="shared" si="3"/>
        <v>23</v>
      </c>
      <c r="CP36" s="651"/>
      <c r="CQ36" s="652" t="str">
        <f>IF('各会計、関係団体の財政状況及び健全化判断比率'!BS9="","",'各会計、関係団体の財政状況及び健全化判断比率'!BS9)</f>
        <v>未来奥津</v>
      </c>
      <c r="CR36" s="652"/>
      <c r="CS36" s="652"/>
      <c r="CT36" s="652"/>
      <c r="CU36" s="652"/>
      <c r="CV36" s="652"/>
      <c r="CW36" s="652"/>
      <c r="CX36" s="652"/>
      <c r="CY36" s="652"/>
      <c r="CZ36" s="652"/>
      <c r="DA36" s="652"/>
      <c r="DB36" s="652"/>
      <c r="DC36" s="652"/>
      <c r="DD36" s="652"/>
      <c r="DE36" s="652"/>
      <c r="DF36" s="206"/>
      <c r="DG36" s="653" t="str">
        <f>IF('各会計、関係団体の財政状況及び健全化判断比率'!BR9="","",'各会計、関係団体の財政状況及び健全化判断比率'!BR9)</f>
        <v/>
      </c>
      <c r="DH36" s="653"/>
      <c r="DI36" s="213"/>
      <c r="DJ36" s="181"/>
      <c r="DK36" s="181"/>
      <c r="DL36" s="181"/>
      <c r="DM36" s="181"/>
      <c r="DN36" s="181"/>
      <c r="DO36" s="181"/>
    </row>
    <row r="37" spans="1:119" ht="32.25" customHeight="1" x14ac:dyDescent="0.15">
      <c r="A37" s="182"/>
      <c r="B37" s="208"/>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09"/>
      <c r="U37" s="651">
        <f t="shared" si="4"/>
        <v>7</v>
      </c>
      <c r="V37" s="651"/>
      <c r="W37" s="652" t="str">
        <f>IF('各会計、関係団体の財政状況及び健全化判断比率'!B31="","",'各会計、関係団体の財政状況及び健全化判断比率'!B31)</f>
        <v>後期高齢者医療特別会計</v>
      </c>
      <c r="X37" s="652"/>
      <c r="Y37" s="652"/>
      <c r="Z37" s="652"/>
      <c r="AA37" s="652"/>
      <c r="AB37" s="652"/>
      <c r="AC37" s="652"/>
      <c r="AD37" s="652"/>
      <c r="AE37" s="652"/>
      <c r="AF37" s="652"/>
      <c r="AG37" s="652"/>
      <c r="AH37" s="652"/>
      <c r="AI37" s="652"/>
      <c r="AJ37" s="652"/>
      <c r="AK37" s="652"/>
      <c r="AL37" s="209"/>
      <c r="AM37" s="651" t="str">
        <f t="shared" si="0"/>
        <v/>
      </c>
      <c r="AN37" s="651"/>
      <c r="AO37" s="652"/>
      <c r="AP37" s="652"/>
      <c r="AQ37" s="652"/>
      <c r="AR37" s="652"/>
      <c r="AS37" s="652"/>
      <c r="AT37" s="652"/>
      <c r="AU37" s="652"/>
      <c r="AV37" s="652"/>
      <c r="AW37" s="652"/>
      <c r="AX37" s="652"/>
      <c r="AY37" s="652"/>
      <c r="AZ37" s="652"/>
      <c r="BA37" s="652"/>
      <c r="BB37" s="652"/>
      <c r="BC37" s="652"/>
      <c r="BD37" s="209"/>
      <c r="BE37" s="651" t="str">
        <f t="shared" si="1"/>
        <v/>
      </c>
      <c r="BF37" s="651"/>
      <c r="BG37" s="652"/>
      <c r="BH37" s="652"/>
      <c r="BI37" s="652"/>
      <c r="BJ37" s="652"/>
      <c r="BK37" s="652"/>
      <c r="BL37" s="652"/>
      <c r="BM37" s="652"/>
      <c r="BN37" s="652"/>
      <c r="BO37" s="652"/>
      <c r="BP37" s="652"/>
      <c r="BQ37" s="652"/>
      <c r="BR37" s="652"/>
      <c r="BS37" s="652"/>
      <c r="BT37" s="652"/>
      <c r="BU37" s="652"/>
      <c r="BV37" s="209"/>
      <c r="BW37" s="651">
        <f t="shared" si="2"/>
        <v>14</v>
      </c>
      <c r="BX37" s="651"/>
      <c r="BY37" s="652" t="str">
        <f>IF('各会計、関係団体の財政状況及び健全化判断比率'!B71="","",'各会計、関係団体の財政状況及び健全化判断比率'!B71)</f>
        <v>岡山県市町村総合事務組合　交通災害共済特別会計</v>
      </c>
      <c r="BZ37" s="652"/>
      <c r="CA37" s="652"/>
      <c r="CB37" s="652"/>
      <c r="CC37" s="652"/>
      <c r="CD37" s="652"/>
      <c r="CE37" s="652"/>
      <c r="CF37" s="652"/>
      <c r="CG37" s="652"/>
      <c r="CH37" s="652"/>
      <c r="CI37" s="652"/>
      <c r="CJ37" s="652"/>
      <c r="CK37" s="652"/>
      <c r="CL37" s="652"/>
      <c r="CM37" s="652"/>
      <c r="CN37" s="209"/>
      <c r="CO37" s="651">
        <f t="shared" si="3"/>
        <v>24</v>
      </c>
      <c r="CP37" s="651"/>
      <c r="CQ37" s="652" t="str">
        <f>IF('各会計、関係団体の財政状況及び健全化判断比率'!BS10="","",'各会計、関係団体の財政状況及び健全化判断比率'!BS10)</f>
        <v>花美人の里</v>
      </c>
      <c r="CR37" s="652"/>
      <c r="CS37" s="652"/>
      <c r="CT37" s="652"/>
      <c r="CU37" s="652"/>
      <c r="CV37" s="652"/>
      <c r="CW37" s="652"/>
      <c r="CX37" s="652"/>
      <c r="CY37" s="652"/>
      <c r="CZ37" s="652"/>
      <c r="DA37" s="652"/>
      <c r="DB37" s="652"/>
      <c r="DC37" s="652"/>
      <c r="DD37" s="652"/>
      <c r="DE37" s="652"/>
      <c r="DF37" s="206"/>
      <c r="DG37" s="653" t="str">
        <f>IF('各会計、関係団体の財政状況及び健全化判断比率'!BR10="","",'各会計、関係団体の財政状況及び健全化判断比率'!BR10)</f>
        <v/>
      </c>
      <c r="DH37" s="653"/>
      <c r="DI37" s="213"/>
      <c r="DJ37" s="181"/>
      <c r="DK37" s="181"/>
      <c r="DL37" s="181"/>
      <c r="DM37" s="181"/>
      <c r="DN37" s="181"/>
      <c r="DO37" s="181"/>
    </row>
    <row r="38" spans="1:119" ht="32.25" customHeight="1" x14ac:dyDescent="0.15">
      <c r="A38" s="182"/>
      <c r="B38" s="208"/>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09"/>
      <c r="U38" s="651" t="str">
        <f t="shared" si="4"/>
        <v/>
      </c>
      <c r="V38" s="651"/>
      <c r="W38" s="652"/>
      <c r="X38" s="652"/>
      <c r="Y38" s="652"/>
      <c r="Z38" s="652"/>
      <c r="AA38" s="652"/>
      <c r="AB38" s="652"/>
      <c r="AC38" s="652"/>
      <c r="AD38" s="652"/>
      <c r="AE38" s="652"/>
      <c r="AF38" s="652"/>
      <c r="AG38" s="652"/>
      <c r="AH38" s="652"/>
      <c r="AI38" s="652"/>
      <c r="AJ38" s="652"/>
      <c r="AK38" s="652"/>
      <c r="AL38" s="209"/>
      <c r="AM38" s="651" t="str">
        <f t="shared" si="0"/>
        <v/>
      </c>
      <c r="AN38" s="651"/>
      <c r="AO38" s="652"/>
      <c r="AP38" s="652"/>
      <c r="AQ38" s="652"/>
      <c r="AR38" s="652"/>
      <c r="AS38" s="652"/>
      <c r="AT38" s="652"/>
      <c r="AU38" s="652"/>
      <c r="AV38" s="652"/>
      <c r="AW38" s="652"/>
      <c r="AX38" s="652"/>
      <c r="AY38" s="652"/>
      <c r="AZ38" s="652"/>
      <c r="BA38" s="652"/>
      <c r="BB38" s="652"/>
      <c r="BC38" s="652"/>
      <c r="BD38" s="209"/>
      <c r="BE38" s="651" t="str">
        <f t="shared" si="1"/>
        <v/>
      </c>
      <c r="BF38" s="651"/>
      <c r="BG38" s="652"/>
      <c r="BH38" s="652"/>
      <c r="BI38" s="652"/>
      <c r="BJ38" s="652"/>
      <c r="BK38" s="652"/>
      <c r="BL38" s="652"/>
      <c r="BM38" s="652"/>
      <c r="BN38" s="652"/>
      <c r="BO38" s="652"/>
      <c r="BP38" s="652"/>
      <c r="BQ38" s="652"/>
      <c r="BR38" s="652"/>
      <c r="BS38" s="652"/>
      <c r="BT38" s="652"/>
      <c r="BU38" s="652"/>
      <c r="BV38" s="209"/>
      <c r="BW38" s="651">
        <f t="shared" si="2"/>
        <v>15</v>
      </c>
      <c r="BX38" s="651"/>
      <c r="BY38" s="652" t="str">
        <f>IF('各会計、関係団体の財政状況及び健全化判断比率'!B72="","",'各会計、関係団体の財政状況及び健全化判断比率'!B72)</f>
        <v>岡山県後期高齢者医療広域連合　一般会計</v>
      </c>
      <c r="BZ38" s="652"/>
      <c r="CA38" s="652"/>
      <c r="CB38" s="652"/>
      <c r="CC38" s="652"/>
      <c r="CD38" s="652"/>
      <c r="CE38" s="652"/>
      <c r="CF38" s="652"/>
      <c r="CG38" s="652"/>
      <c r="CH38" s="652"/>
      <c r="CI38" s="652"/>
      <c r="CJ38" s="652"/>
      <c r="CK38" s="652"/>
      <c r="CL38" s="652"/>
      <c r="CM38" s="652"/>
      <c r="CN38" s="209"/>
      <c r="CO38" s="651">
        <f t="shared" si="3"/>
        <v>25</v>
      </c>
      <c r="CP38" s="651"/>
      <c r="CQ38" s="652" t="str">
        <f>IF('各会計、関係団体の財政状況及び健全化判断比率'!BS11="","",'各会計、関係団体の財政状況及び健全化判断比率'!BS11)</f>
        <v>上齋原振興公社</v>
      </c>
      <c r="CR38" s="652"/>
      <c r="CS38" s="652"/>
      <c r="CT38" s="652"/>
      <c r="CU38" s="652"/>
      <c r="CV38" s="652"/>
      <c r="CW38" s="652"/>
      <c r="CX38" s="652"/>
      <c r="CY38" s="652"/>
      <c r="CZ38" s="652"/>
      <c r="DA38" s="652"/>
      <c r="DB38" s="652"/>
      <c r="DC38" s="652"/>
      <c r="DD38" s="652"/>
      <c r="DE38" s="652"/>
      <c r="DF38" s="206"/>
      <c r="DG38" s="653" t="str">
        <f>IF('各会計、関係団体の財政状況及び健全化判断比率'!BR11="","",'各会計、関係団体の財政状況及び健全化判断比率'!BR11)</f>
        <v/>
      </c>
      <c r="DH38" s="653"/>
      <c r="DI38" s="213"/>
      <c r="DJ38" s="181"/>
      <c r="DK38" s="181"/>
      <c r="DL38" s="181"/>
      <c r="DM38" s="181"/>
      <c r="DN38" s="181"/>
      <c r="DO38" s="181"/>
    </row>
    <row r="39" spans="1:119" ht="32.25" customHeight="1" x14ac:dyDescent="0.15">
      <c r="A39" s="182"/>
      <c r="B39" s="208"/>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09"/>
      <c r="U39" s="651" t="str">
        <f t="shared" si="4"/>
        <v/>
      </c>
      <c r="V39" s="651"/>
      <c r="W39" s="652"/>
      <c r="X39" s="652"/>
      <c r="Y39" s="652"/>
      <c r="Z39" s="652"/>
      <c r="AA39" s="652"/>
      <c r="AB39" s="652"/>
      <c r="AC39" s="652"/>
      <c r="AD39" s="652"/>
      <c r="AE39" s="652"/>
      <c r="AF39" s="652"/>
      <c r="AG39" s="652"/>
      <c r="AH39" s="652"/>
      <c r="AI39" s="652"/>
      <c r="AJ39" s="652"/>
      <c r="AK39" s="652"/>
      <c r="AL39" s="209"/>
      <c r="AM39" s="651" t="str">
        <f t="shared" si="0"/>
        <v/>
      </c>
      <c r="AN39" s="651"/>
      <c r="AO39" s="652"/>
      <c r="AP39" s="652"/>
      <c r="AQ39" s="652"/>
      <c r="AR39" s="652"/>
      <c r="AS39" s="652"/>
      <c r="AT39" s="652"/>
      <c r="AU39" s="652"/>
      <c r="AV39" s="652"/>
      <c r="AW39" s="652"/>
      <c r="AX39" s="652"/>
      <c r="AY39" s="652"/>
      <c r="AZ39" s="652"/>
      <c r="BA39" s="652"/>
      <c r="BB39" s="652"/>
      <c r="BC39" s="652"/>
      <c r="BD39" s="209"/>
      <c r="BE39" s="651" t="str">
        <f t="shared" si="1"/>
        <v/>
      </c>
      <c r="BF39" s="651"/>
      <c r="BG39" s="652"/>
      <c r="BH39" s="652"/>
      <c r="BI39" s="652"/>
      <c r="BJ39" s="652"/>
      <c r="BK39" s="652"/>
      <c r="BL39" s="652"/>
      <c r="BM39" s="652"/>
      <c r="BN39" s="652"/>
      <c r="BO39" s="652"/>
      <c r="BP39" s="652"/>
      <c r="BQ39" s="652"/>
      <c r="BR39" s="652"/>
      <c r="BS39" s="652"/>
      <c r="BT39" s="652"/>
      <c r="BU39" s="652"/>
      <c r="BV39" s="209"/>
      <c r="BW39" s="651">
        <f t="shared" si="2"/>
        <v>16</v>
      </c>
      <c r="BX39" s="651"/>
      <c r="BY39" s="652" t="str">
        <f>IF('各会計、関係団体の財政状況及び健全化判断比率'!B73="","",'各会計、関係団体の財政状況及び健全化判断比率'!B73)</f>
        <v>岡山県後期高齢者医療広域連合特別会計</v>
      </c>
      <c r="BZ39" s="652"/>
      <c r="CA39" s="652"/>
      <c r="CB39" s="652"/>
      <c r="CC39" s="652"/>
      <c r="CD39" s="652"/>
      <c r="CE39" s="652"/>
      <c r="CF39" s="652"/>
      <c r="CG39" s="652"/>
      <c r="CH39" s="652"/>
      <c r="CI39" s="652"/>
      <c r="CJ39" s="652"/>
      <c r="CK39" s="652"/>
      <c r="CL39" s="652"/>
      <c r="CM39" s="652"/>
      <c r="CN39" s="209"/>
      <c r="CO39" s="651">
        <f t="shared" si="3"/>
        <v>26</v>
      </c>
      <c r="CP39" s="651"/>
      <c r="CQ39" s="652" t="str">
        <f>IF('各会計、関係団体の財政状況及び健全化判断比率'!BS12="","",'各会計、関係団体の財政状況及び健全化判断比率'!BS12)</f>
        <v>人形峠原子力産業</v>
      </c>
      <c r="CR39" s="652"/>
      <c r="CS39" s="652"/>
      <c r="CT39" s="652"/>
      <c r="CU39" s="652"/>
      <c r="CV39" s="652"/>
      <c r="CW39" s="652"/>
      <c r="CX39" s="652"/>
      <c r="CY39" s="652"/>
      <c r="CZ39" s="652"/>
      <c r="DA39" s="652"/>
      <c r="DB39" s="652"/>
      <c r="DC39" s="652"/>
      <c r="DD39" s="652"/>
      <c r="DE39" s="652"/>
      <c r="DF39" s="206"/>
      <c r="DG39" s="653" t="str">
        <f>IF('各会計、関係団体の財政状況及び健全化判断比率'!BR12="","",'各会計、関係団体の財政状況及び健全化判断比率'!BR12)</f>
        <v/>
      </c>
      <c r="DH39" s="653"/>
      <c r="DI39" s="213"/>
      <c r="DJ39" s="181"/>
      <c r="DK39" s="181"/>
      <c r="DL39" s="181"/>
      <c r="DM39" s="181"/>
      <c r="DN39" s="181"/>
      <c r="DO39" s="181"/>
    </row>
    <row r="40" spans="1:119" ht="32.25" customHeight="1" x14ac:dyDescent="0.15">
      <c r="A40" s="182"/>
      <c r="B40" s="208"/>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09"/>
      <c r="U40" s="651" t="str">
        <f t="shared" si="4"/>
        <v/>
      </c>
      <c r="V40" s="651"/>
      <c r="W40" s="652"/>
      <c r="X40" s="652"/>
      <c r="Y40" s="652"/>
      <c r="Z40" s="652"/>
      <c r="AA40" s="652"/>
      <c r="AB40" s="652"/>
      <c r="AC40" s="652"/>
      <c r="AD40" s="652"/>
      <c r="AE40" s="652"/>
      <c r="AF40" s="652"/>
      <c r="AG40" s="652"/>
      <c r="AH40" s="652"/>
      <c r="AI40" s="652"/>
      <c r="AJ40" s="652"/>
      <c r="AK40" s="652"/>
      <c r="AL40" s="209"/>
      <c r="AM40" s="651" t="str">
        <f t="shared" si="0"/>
        <v/>
      </c>
      <c r="AN40" s="651"/>
      <c r="AO40" s="652"/>
      <c r="AP40" s="652"/>
      <c r="AQ40" s="652"/>
      <c r="AR40" s="652"/>
      <c r="AS40" s="652"/>
      <c r="AT40" s="652"/>
      <c r="AU40" s="652"/>
      <c r="AV40" s="652"/>
      <c r="AW40" s="652"/>
      <c r="AX40" s="652"/>
      <c r="AY40" s="652"/>
      <c r="AZ40" s="652"/>
      <c r="BA40" s="652"/>
      <c r="BB40" s="652"/>
      <c r="BC40" s="652"/>
      <c r="BD40" s="209"/>
      <c r="BE40" s="651" t="str">
        <f t="shared" si="1"/>
        <v/>
      </c>
      <c r="BF40" s="651"/>
      <c r="BG40" s="652"/>
      <c r="BH40" s="652"/>
      <c r="BI40" s="652"/>
      <c r="BJ40" s="652"/>
      <c r="BK40" s="652"/>
      <c r="BL40" s="652"/>
      <c r="BM40" s="652"/>
      <c r="BN40" s="652"/>
      <c r="BO40" s="652"/>
      <c r="BP40" s="652"/>
      <c r="BQ40" s="652"/>
      <c r="BR40" s="652"/>
      <c r="BS40" s="652"/>
      <c r="BT40" s="652"/>
      <c r="BU40" s="652"/>
      <c r="BV40" s="209"/>
      <c r="BW40" s="651">
        <f t="shared" si="2"/>
        <v>17</v>
      </c>
      <c r="BX40" s="651"/>
      <c r="BY40" s="652" t="str">
        <f>IF('各会計、関係団体の財政状況及び健全化判断比率'!B74="","",'各会計、関係団体の財政状況及び健全化判断比率'!B74)</f>
        <v>岡山県市町村税整理組合</v>
      </c>
      <c r="BZ40" s="652"/>
      <c r="CA40" s="652"/>
      <c r="CB40" s="652"/>
      <c r="CC40" s="652"/>
      <c r="CD40" s="652"/>
      <c r="CE40" s="652"/>
      <c r="CF40" s="652"/>
      <c r="CG40" s="652"/>
      <c r="CH40" s="652"/>
      <c r="CI40" s="652"/>
      <c r="CJ40" s="652"/>
      <c r="CK40" s="652"/>
      <c r="CL40" s="652"/>
      <c r="CM40" s="652"/>
      <c r="CN40" s="209"/>
      <c r="CO40" s="651">
        <f t="shared" si="3"/>
        <v>27</v>
      </c>
      <c r="CP40" s="651"/>
      <c r="CQ40" s="652" t="str">
        <f>IF('各会計、関係団体の財政状況及び健全化判断比率'!BS13="","",'各会計、関係団体の財政状況及び健全化判断比率'!BS13)</f>
        <v>ファーム登美</v>
      </c>
      <c r="CR40" s="652"/>
      <c r="CS40" s="652"/>
      <c r="CT40" s="652"/>
      <c r="CU40" s="652"/>
      <c r="CV40" s="652"/>
      <c r="CW40" s="652"/>
      <c r="CX40" s="652"/>
      <c r="CY40" s="652"/>
      <c r="CZ40" s="652"/>
      <c r="DA40" s="652"/>
      <c r="DB40" s="652"/>
      <c r="DC40" s="652"/>
      <c r="DD40" s="652"/>
      <c r="DE40" s="652"/>
      <c r="DF40" s="206"/>
      <c r="DG40" s="653" t="str">
        <f>IF('各会計、関係団体の財政状況及び健全化判断比率'!BR13="","",'各会計、関係団体の財政状況及び健全化判断比率'!BR13)</f>
        <v/>
      </c>
      <c r="DH40" s="653"/>
      <c r="DI40" s="213"/>
      <c r="DJ40" s="181"/>
      <c r="DK40" s="181"/>
      <c r="DL40" s="181"/>
      <c r="DM40" s="181"/>
      <c r="DN40" s="181"/>
      <c r="DO40" s="181"/>
    </row>
    <row r="41" spans="1:119" ht="32.25" customHeight="1" x14ac:dyDescent="0.15">
      <c r="A41" s="182"/>
      <c r="B41" s="208"/>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09"/>
      <c r="U41" s="651" t="str">
        <f t="shared" si="4"/>
        <v/>
      </c>
      <c r="V41" s="651"/>
      <c r="W41" s="652"/>
      <c r="X41" s="652"/>
      <c r="Y41" s="652"/>
      <c r="Z41" s="652"/>
      <c r="AA41" s="652"/>
      <c r="AB41" s="652"/>
      <c r="AC41" s="652"/>
      <c r="AD41" s="652"/>
      <c r="AE41" s="652"/>
      <c r="AF41" s="652"/>
      <c r="AG41" s="652"/>
      <c r="AH41" s="652"/>
      <c r="AI41" s="652"/>
      <c r="AJ41" s="652"/>
      <c r="AK41" s="652"/>
      <c r="AL41" s="209"/>
      <c r="AM41" s="651" t="str">
        <f t="shared" si="0"/>
        <v/>
      </c>
      <c r="AN41" s="651"/>
      <c r="AO41" s="652"/>
      <c r="AP41" s="652"/>
      <c r="AQ41" s="652"/>
      <c r="AR41" s="652"/>
      <c r="AS41" s="652"/>
      <c r="AT41" s="652"/>
      <c r="AU41" s="652"/>
      <c r="AV41" s="652"/>
      <c r="AW41" s="652"/>
      <c r="AX41" s="652"/>
      <c r="AY41" s="652"/>
      <c r="AZ41" s="652"/>
      <c r="BA41" s="652"/>
      <c r="BB41" s="652"/>
      <c r="BC41" s="652"/>
      <c r="BD41" s="209"/>
      <c r="BE41" s="651" t="str">
        <f t="shared" si="1"/>
        <v/>
      </c>
      <c r="BF41" s="651"/>
      <c r="BG41" s="652"/>
      <c r="BH41" s="652"/>
      <c r="BI41" s="652"/>
      <c r="BJ41" s="652"/>
      <c r="BK41" s="652"/>
      <c r="BL41" s="652"/>
      <c r="BM41" s="652"/>
      <c r="BN41" s="652"/>
      <c r="BO41" s="652"/>
      <c r="BP41" s="652"/>
      <c r="BQ41" s="652"/>
      <c r="BR41" s="652"/>
      <c r="BS41" s="652"/>
      <c r="BT41" s="652"/>
      <c r="BU41" s="652"/>
      <c r="BV41" s="209"/>
      <c r="BW41" s="651">
        <f t="shared" si="2"/>
        <v>18</v>
      </c>
      <c r="BX41" s="651"/>
      <c r="BY41" s="652" t="str">
        <f>IF('各会計、関係団体の財政状況及び健全化判断比率'!B75="","",'各会計、関係団体の財政状況及び健全化判断比率'!B75)</f>
        <v>岡山県広域水道企業団　</v>
      </c>
      <c r="BZ41" s="652"/>
      <c r="CA41" s="652"/>
      <c r="CB41" s="652"/>
      <c r="CC41" s="652"/>
      <c r="CD41" s="652"/>
      <c r="CE41" s="652"/>
      <c r="CF41" s="652"/>
      <c r="CG41" s="652"/>
      <c r="CH41" s="652"/>
      <c r="CI41" s="652"/>
      <c r="CJ41" s="652"/>
      <c r="CK41" s="652"/>
      <c r="CL41" s="652"/>
      <c r="CM41" s="652"/>
      <c r="CN41" s="209"/>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06"/>
      <c r="DG41" s="653" t="str">
        <f>IF('各会計、関係団体の財政状況及び健全化判断比率'!BR14="","",'各会計、関係団体の財政状況及び健全化判断比率'!BR14)</f>
        <v/>
      </c>
      <c r="DH41" s="653"/>
      <c r="DI41" s="213"/>
      <c r="DJ41" s="181"/>
      <c r="DK41" s="181"/>
      <c r="DL41" s="181"/>
      <c r="DM41" s="181"/>
      <c r="DN41" s="181"/>
      <c r="DO41" s="181"/>
    </row>
    <row r="42" spans="1:119" ht="32.25" customHeight="1" x14ac:dyDescent="0.15">
      <c r="A42" s="181"/>
      <c r="B42" s="208"/>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09"/>
      <c r="U42" s="651" t="str">
        <f t="shared" si="4"/>
        <v/>
      </c>
      <c r="V42" s="651"/>
      <c r="W42" s="652"/>
      <c r="X42" s="652"/>
      <c r="Y42" s="652"/>
      <c r="Z42" s="652"/>
      <c r="AA42" s="652"/>
      <c r="AB42" s="652"/>
      <c r="AC42" s="652"/>
      <c r="AD42" s="652"/>
      <c r="AE42" s="652"/>
      <c r="AF42" s="652"/>
      <c r="AG42" s="652"/>
      <c r="AH42" s="652"/>
      <c r="AI42" s="652"/>
      <c r="AJ42" s="652"/>
      <c r="AK42" s="652"/>
      <c r="AL42" s="209"/>
      <c r="AM42" s="651" t="str">
        <f t="shared" si="0"/>
        <v/>
      </c>
      <c r="AN42" s="651"/>
      <c r="AO42" s="652"/>
      <c r="AP42" s="652"/>
      <c r="AQ42" s="652"/>
      <c r="AR42" s="652"/>
      <c r="AS42" s="652"/>
      <c r="AT42" s="652"/>
      <c r="AU42" s="652"/>
      <c r="AV42" s="652"/>
      <c r="AW42" s="652"/>
      <c r="AX42" s="652"/>
      <c r="AY42" s="652"/>
      <c r="AZ42" s="652"/>
      <c r="BA42" s="652"/>
      <c r="BB42" s="652"/>
      <c r="BC42" s="652"/>
      <c r="BD42" s="209"/>
      <c r="BE42" s="651" t="str">
        <f t="shared" si="1"/>
        <v/>
      </c>
      <c r="BF42" s="651"/>
      <c r="BG42" s="652"/>
      <c r="BH42" s="652"/>
      <c r="BI42" s="652"/>
      <c r="BJ42" s="652"/>
      <c r="BK42" s="652"/>
      <c r="BL42" s="652"/>
      <c r="BM42" s="652"/>
      <c r="BN42" s="652"/>
      <c r="BO42" s="652"/>
      <c r="BP42" s="652"/>
      <c r="BQ42" s="652"/>
      <c r="BR42" s="652"/>
      <c r="BS42" s="652"/>
      <c r="BT42" s="652"/>
      <c r="BU42" s="652"/>
      <c r="BV42" s="209"/>
      <c r="BW42" s="651">
        <f t="shared" si="2"/>
        <v>19</v>
      </c>
      <c r="BX42" s="651"/>
      <c r="BY42" s="652" t="str">
        <f>IF('各会計、関係団体の財政状況及び健全化判断比率'!B76="","",'各会計、関係団体の財政状況及び健全化判断比率'!B76)</f>
        <v>津山広域事務組合　一般会計</v>
      </c>
      <c r="BZ42" s="652"/>
      <c r="CA42" s="652"/>
      <c r="CB42" s="652"/>
      <c r="CC42" s="652"/>
      <c r="CD42" s="652"/>
      <c r="CE42" s="652"/>
      <c r="CF42" s="652"/>
      <c r="CG42" s="652"/>
      <c r="CH42" s="652"/>
      <c r="CI42" s="652"/>
      <c r="CJ42" s="652"/>
      <c r="CK42" s="652"/>
      <c r="CL42" s="652"/>
      <c r="CM42" s="652"/>
      <c r="CN42" s="209"/>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06"/>
      <c r="DG42" s="653" t="str">
        <f>IF('各会計、関係団体の財政状況及び健全化判断比率'!BR15="","",'各会計、関係団体の財政状況及び健全化判断比率'!BR15)</f>
        <v/>
      </c>
      <c r="DH42" s="653"/>
      <c r="DI42" s="213"/>
      <c r="DJ42" s="181"/>
      <c r="DK42" s="181"/>
      <c r="DL42" s="181"/>
      <c r="DM42" s="181"/>
      <c r="DN42" s="181"/>
      <c r="DO42" s="181"/>
    </row>
    <row r="43" spans="1:119" ht="32.25" customHeight="1" x14ac:dyDescent="0.15">
      <c r="A43" s="181"/>
      <c r="B43" s="208"/>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09"/>
      <c r="U43" s="651" t="str">
        <f t="shared" si="4"/>
        <v/>
      </c>
      <c r="V43" s="651"/>
      <c r="W43" s="652"/>
      <c r="X43" s="652"/>
      <c r="Y43" s="652"/>
      <c r="Z43" s="652"/>
      <c r="AA43" s="652"/>
      <c r="AB43" s="652"/>
      <c r="AC43" s="652"/>
      <c r="AD43" s="652"/>
      <c r="AE43" s="652"/>
      <c r="AF43" s="652"/>
      <c r="AG43" s="652"/>
      <c r="AH43" s="652"/>
      <c r="AI43" s="652"/>
      <c r="AJ43" s="652"/>
      <c r="AK43" s="652"/>
      <c r="AL43" s="209"/>
      <c r="AM43" s="651" t="str">
        <f t="shared" si="0"/>
        <v/>
      </c>
      <c r="AN43" s="651"/>
      <c r="AO43" s="652"/>
      <c r="AP43" s="652"/>
      <c r="AQ43" s="652"/>
      <c r="AR43" s="652"/>
      <c r="AS43" s="652"/>
      <c r="AT43" s="652"/>
      <c r="AU43" s="652"/>
      <c r="AV43" s="652"/>
      <c r="AW43" s="652"/>
      <c r="AX43" s="652"/>
      <c r="AY43" s="652"/>
      <c r="AZ43" s="652"/>
      <c r="BA43" s="652"/>
      <c r="BB43" s="652"/>
      <c r="BC43" s="652"/>
      <c r="BD43" s="209"/>
      <c r="BE43" s="651" t="str">
        <f t="shared" si="1"/>
        <v/>
      </c>
      <c r="BF43" s="651"/>
      <c r="BG43" s="652"/>
      <c r="BH43" s="652"/>
      <c r="BI43" s="652"/>
      <c r="BJ43" s="652"/>
      <c r="BK43" s="652"/>
      <c r="BL43" s="652"/>
      <c r="BM43" s="652"/>
      <c r="BN43" s="652"/>
      <c r="BO43" s="652"/>
      <c r="BP43" s="652"/>
      <c r="BQ43" s="652"/>
      <c r="BR43" s="652"/>
      <c r="BS43" s="652"/>
      <c r="BT43" s="652"/>
      <c r="BU43" s="652"/>
      <c r="BV43" s="209"/>
      <c r="BW43" s="651">
        <f t="shared" si="2"/>
        <v>20</v>
      </c>
      <c r="BX43" s="651"/>
      <c r="BY43" s="652" t="str">
        <f>IF('各会計、関係団体の財政状況及び健全化判断比率'!B77="","",'各会計、関係団体の財政状況及び健全化判断比率'!B77)</f>
        <v>津山広域事務組合　ふるさと振興事業特別会計</v>
      </c>
      <c r="BZ43" s="652"/>
      <c r="CA43" s="652"/>
      <c r="CB43" s="652"/>
      <c r="CC43" s="652"/>
      <c r="CD43" s="652"/>
      <c r="CE43" s="652"/>
      <c r="CF43" s="652"/>
      <c r="CG43" s="652"/>
      <c r="CH43" s="652"/>
      <c r="CI43" s="652"/>
      <c r="CJ43" s="652"/>
      <c r="CK43" s="652"/>
      <c r="CL43" s="652"/>
      <c r="CM43" s="652"/>
      <c r="CN43" s="209"/>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06"/>
      <c r="DG43" s="653" t="str">
        <f>IF('各会計、関係団体の財政状況及び健全化判断比率'!BR16="","",'各会計、関係団体の財政状況及び健全化判断比率'!BR16)</f>
        <v/>
      </c>
      <c r="DH43" s="653"/>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203</v>
      </c>
      <c r="C46" s="181"/>
      <c r="D46" s="181"/>
      <c r="E46" s="181" t="s">
        <v>204</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205</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206</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207</v>
      </c>
    </row>
    <row r="50" spans="5:5" x14ac:dyDescent="0.15">
      <c r="E50" s="183" t="s">
        <v>208</v>
      </c>
    </row>
    <row r="51" spans="5:5" x14ac:dyDescent="0.15">
      <c r="E51" s="183" t="s">
        <v>209</v>
      </c>
    </row>
    <row r="52" spans="5:5" x14ac:dyDescent="0.15">
      <c r="E52" s="183" t="s">
        <v>210</v>
      </c>
    </row>
    <row r="53" spans="5:5" x14ac:dyDescent="0.15"/>
    <row r="54" spans="5:5" x14ac:dyDescent="0.15"/>
    <row r="55" spans="5:5" x14ac:dyDescent="0.15"/>
    <row r="56" spans="5:5" x14ac:dyDescent="0.15"/>
  </sheetData>
  <sheetProtection algorithmName="SHA-512" hashValue="RdP5vMtdYUtVFGICuIGa3iEXOoXQy6nEancMw6WvKDy2MwxR4WWvi3kGx0gAOInaQux/z9G350pgXWAuq03mnA==" saltValue="ZIqqnNfFCyDLnYL1SqqK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5" zoomScale="80" zoomScaleNormal="8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654" t="s">
        <v>211</v>
      </c>
      <c r="DI1" s="655"/>
      <c r="DJ1" s="655"/>
      <c r="DK1" s="655"/>
      <c r="DL1" s="655"/>
      <c r="DM1" s="655"/>
      <c r="DN1" s="656"/>
      <c r="DO1" s="221"/>
      <c r="DP1" s="654" t="s">
        <v>212</v>
      </c>
      <c r="DQ1" s="655"/>
      <c r="DR1" s="655"/>
      <c r="DS1" s="655"/>
      <c r="DT1" s="655"/>
      <c r="DU1" s="655"/>
      <c r="DV1" s="655"/>
      <c r="DW1" s="655"/>
      <c r="DX1" s="655"/>
      <c r="DY1" s="655"/>
      <c r="DZ1" s="655"/>
      <c r="EA1" s="655"/>
      <c r="EB1" s="655"/>
      <c r="EC1" s="656"/>
      <c r="ED1" s="219"/>
      <c r="EE1" s="219"/>
      <c r="EF1" s="219"/>
      <c r="EG1" s="219"/>
      <c r="EH1" s="219"/>
      <c r="EI1" s="219"/>
      <c r="EJ1" s="219"/>
      <c r="EK1" s="219"/>
      <c r="EL1" s="219"/>
      <c r="EM1" s="219"/>
    </row>
    <row r="2" spans="2:143" ht="22.5" customHeight="1" x14ac:dyDescent="0.15">
      <c r="B2" s="222" t="s">
        <v>213</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57" t="s">
        <v>214</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215</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216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57" t="s">
        <v>1</v>
      </c>
      <c r="C4" s="658"/>
      <c r="D4" s="658"/>
      <c r="E4" s="658"/>
      <c r="F4" s="658"/>
      <c r="G4" s="658"/>
      <c r="H4" s="658"/>
      <c r="I4" s="658"/>
      <c r="J4" s="658"/>
      <c r="K4" s="658"/>
      <c r="L4" s="658"/>
      <c r="M4" s="658"/>
      <c r="N4" s="658"/>
      <c r="O4" s="658"/>
      <c r="P4" s="658"/>
      <c r="Q4" s="659"/>
      <c r="R4" s="657" t="s">
        <v>217</v>
      </c>
      <c r="S4" s="658"/>
      <c r="T4" s="658"/>
      <c r="U4" s="658"/>
      <c r="V4" s="658"/>
      <c r="W4" s="658"/>
      <c r="X4" s="658"/>
      <c r="Y4" s="659"/>
      <c r="Z4" s="657" t="s">
        <v>218</v>
      </c>
      <c r="AA4" s="658"/>
      <c r="AB4" s="658"/>
      <c r="AC4" s="659"/>
      <c r="AD4" s="657" t="s">
        <v>219</v>
      </c>
      <c r="AE4" s="658"/>
      <c r="AF4" s="658"/>
      <c r="AG4" s="658"/>
      <c r="AH4" s="658"/>
      <c r="AI4" s="658"/>
      <c r="AJ4" s="658"/>
      <c r="AK4" s="659"/>
      <c r="AL4" s="657" t="s">
        <v>218</v>
      </c>
      <c r="AM4" s="658"/>
      <c r="AN4" s="658"/>
      <c r="AO4" s="659"/>
      <c r="AP4" s="663" t="s">
        <v>220</v>
      </c>
      <c r="AQ4" s="663"/>
      <c r="AR4" s="663"/>
      <c r="AS4" s="663"/>
      <c r="AT4" s="663"/>
      <c r="AU4" s="663"/>
      <c r="AV4" s="663"/>
      <c r="AW4" s="663"/>
      <c r="AX4" s="663"/>
      <c r="AY4" s="663"/>
      <c r="AZ4" s="663"/>
      <c r="BA4" s="663"/>
      <c r="BB4" s="663"/>
      <c r="BC4" s="663"/>
      <c r="BD4" s="663"/>
      <c r="BE4" s="663"/>
      <c r="BF4" s="663"/>
      <c r="BG4" s="663" t="s">
        <v>221</v>
      </c>
      <c r="BH4" s="663"/>
      <c r="BI4" s="663"/>
      <c r="BJ4" s="663"/>
      <c r="BK4" s="663"/>
      <c r="BL4" s="663"/>
      <c r="BM4" s="663"/>
      <c r="BN4" s="663"/>
      <c r="BO4" s="663" t="s">
        <v>218</v>
      </c>
      <c r="BP4" s="663"/>
      <c r="BQ4" s="663"/>
      <c r="BR4" s="663"/>
      <c r="BS4" s="663" t="s">
        <v>222</v>
      </c>
      <c r="BT4" s="663"/>
      <c r="BU4" s="663"/>
      <c r="BV4" s="663"/>
      <c r="BW4" s="663"/>
      <c r="BX4" s="663"/>
      <c r="BY4" s="663"/>
      <c r="BZ4" s="663"/>
      <c r="CA4" s="663"/>
      <c r="CB4" s="663"/>
      <c r="CD4" s="660" t="s">
        <v>223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5" customFormat="1" ht="11.25" customHeight="1" x14ac:dyDescent="0.15">
      <c r="B5" s="664" t="s">
        <v>224</v>
      </c>
      <c r="C5" s="665"/>
      <c r="D5" s="665"/>
      <c r="E5" s="665"/>
      <c r="F5" s="665"/>
      <c r="G5" s="665"/>
      <c r="H5" s="665"/>
      <c r="I5" s="665"/>
      <c r="J5" s="665"/>
      <c r="K5" s="665"/>
      <c r="L5" s="665"/>
      <c r="M5" s="665"/>
      <c r="N5" s="665"/>
      <c r="O5" s="665"/>
      <c r="P5" s="665"/>
      <c r="Q5" s="666"/>
      <c r="R5" s="667">
        <v>1989942</v>
      </c>
      <c r="S5" s="668"/>
      <c r="T5" s="668"/>
      <c r="U5" s="668"/>
      <c r="V5" s="668"/>
      <c r="W5" s="668"/>
      <c r="X5" s="668"/>
      <c r="Y5" s="669"/>
      <c r="Z5" s="670">
        <v>16.7</v>
      </c>
      <c r="AA5" s="670"/>
      <c r="AB5" s="670"/>
      <c r="AC5" s="670"/>
      <c r="AD5" s="671">
        <v>1989942</v>
      </c>
      <c r="AE5" s="671"/>
      <c r="AF5" s="671"/>
      <c r="AG5" s="671"/>
      <c r="AH5" s="671"/>
      <c r="AI5" s="671"/>
      <c r="AJ5" s="671"/>
      <c r="AK5" s="671"/>
      <c r="AL5" s="672">
        <v>29.4</v>
      </c>
      <c r="AM5" s="673"/>
      <c r="AN5" s="673"/>
      <c r="AO5" s="674"/>
      <c r="AP5" s="664" t="s">
        <v>225</v>
      </c>
      <c r="AQ5" s="665"/>
      <c r="AR5" s="665"/>
      <c r="AS5" s="665"/>
      <c r="AT5" s="665"/>
      <c r="AU5" s="665"/>
      <c r="AV5" s="665"/>
      <c r="AW5" s="665"/>
      <c r="AX5" s="665"/>
      <c r="AY5" s="665"/>
      <c r="AZ5" s="665"/>
      <c r="BA5" s="665"/>
      <c r="BB5" s="665"/>
      <c r="BC5" s="665"/>
      <c r="BD5" s="665"/>
      <c r="BE5" s="665"/>
      <c r="BF5" s="666"/>
      <c r="BG5" s="678">
        <v>1987828</v>
      </c>
      <c r="BH5" s="679"/>
      <c r="BI5" s="679"/>
      <c r="BJ5" s="679"/>
      <c r="BK5" s="679"/>
      <c r="BL5" s="679"/>
      <c r="BM5" s="679"/>
      <c r="BN5" s="680"/>
      <c r="BO5" s="681">
        <v>99.9</v>
      </c>
      <c r="BP5" s="681"/>
      <c r="BQ5" s="681"/>
      <c r="BR5" s="681"/>
      <c r="BS5" s="682">
        <v>11938</v>
      </c>
      <c r="BT5" s="682"/>
      <c r="BU5" s="682"/>
      <c r="BV5" s="682"/>
      <c r="BW5" s="682"/>
      <c r="BX5" s="682"/>
      <c r="BY5" s="682"/>
      <c r="BZ5" s="682"/>
      <c r="CA5" s="682"/>
      <c r="CB5" s="686"/>
      <c r="CD5" s="660" t="s">
        <v>220</v>
      </c>
      <c r="CE5" s="661"/>
      <c r="CF5" s="661"/>
      <c r="CG5" s="661"/>
      <c r="CH5" s="661"/>
      <c r="CI5" s="661"/>
      <c r="CJ5" s="661"/>
      <c r="CK5" s="661"/>
      <c r="CL5" s="661"/>
      <c r="CM5" s="661"/>
      <c r="CN5" s="661"/>
      <c r="CO5" s="661"/>
      <c r="CP5" s="661"/>
      <c r="CQ5" s="662"/>
      <c r="CR5" s="660" t="s">
        <v>226</v>
      </c>
      <c r="CS5" s="661"/>
      <c r="CT5" s="661"/>
      <c r="CU5" s="661"/>
      <c r="CV5" s="661"/>
      <c r="CW5" s="661"/>
      <c r="CX5" s="661"/>
      <c r="CY5" s="662"/>
      <c r="CZ5" s="660" t="s">
        <v>218</v>
      </c>
      <c r="DA5" s="661"/>
      <c r="DB5" s="661"/>
      <c r="DC5" s="662"/>
      <c r="DD5" s="660" t="s">
        <v>227</v>
      </c>
      <c r="DE5" s="661"/>
      <c r="DF5" s="661"/>
      <c r="DG5" s="661"/>
      <c r="DH5" s="661"/>
      <c r="DI5" s="661"/>
      <c r="DJ5" s="661"/>
      <c r="DK5" s="661"/>
      <c r="DL5" s="661"/>
      <c r="DM5" s="661"/>
      <c r="DN5" s="661"/>
      <c r="DO5" s="661"/>
      <c r="DP5" s="662"/>
      <c r="DQ5" s="660" t="s">
        <v>228</v>
      </c>
      <c r="DR5" s="661"/>
      <c r="DS5" s="661"/>
      <c r="DT5" s="661"/>
      <c r="DU5" s="661"/>
      <c r="DV5" s="661"/>
      <c r="DW5" s="661"/>
      <c r="DX5" s="661"/>
      <c r="DY5" s="661"/>
      <c r="DZ5" s="661"/>
      <c r="EA5" s="661"/>
      <c r="EB5" s="661"/>
      <c r="EC5" s="662"/>
    </row>
    <row r="6" spans="2:143" ht="11.25" customHeight="1" x14ac:dyDescent="0.15">
      <c r="B6" s="675" t="s">
        <v>229</v>
      </c>
      <c r="C6" s="676"/>
      <c r="D6" s="676"/>
      <c r="E6" s="676"/>
      <c r="F6" s="676"/>
      <c r="G6" s="676"/>
      <c r="H6" s="676"/>
      <c r="I6" s="676"/>
      <c r="J6" s="676"/>
      <c r="K6" s="676"/>
      <c r="L6" s="676"/>
      <c r="M6" s="676"/>
      <c r="N6" s="676"/>
      <c r="O6" s="676"/>
      <c r="P6" s="676"/>
      <c r="Q6" s="677"/>
      <c r="R6" s="678">
        <v>139589</v>
      </c>
      <c r="S6" s="679"/>
      <c r="T6" s="679"/>
      <c r="U6" s="679"/>
      <c r="V6" s="679"/>
      <c r="W6" s="679"/>
      <c r="X6" s="679"/>
      <c r="Y6" s="680"/>
      <c r="Z6" s="681">
        <v>1.2</v>
      </c>
      <c r="AA6" s="681"/>
      <c r="AB6" s="681"/>
      <c r="AC6" s="681"/>
      <c r="AD6" s="682">
        <v>139589</v>
      </c>
      <c r="AE6" s="682"/>
      <c r="AF6" s="682"/>
      <c r="AG6" s="682"/>
      <c r="AH6" s="682"/>
      <c r="AI6" s="682"/>
      <c r="AJ6" s="682"/>
      <c r="AK6" s="682"/>
      <c r="AL6" s="683">
        <v>2.1</v>
      </c>
      <c r="AM6" s="684"/>
      <c r="AN6" s="684"/>
      <c r="AO6" s="685"/>
      <c r="AP6" s="675" t="s">
        <v>230</v>
      </c>
      <c r="AQ6" s="676"/>
      <c r="AR6" s="676"/>
      <c r="AS6" s="676"/>
      <c r="AT6" s="676"/>
      <c r="AU6" s="676"/>
      <c r="AV6" s="676"/>
      <c r="AW6" s="676"/>
      <c r="AX6" s="676"/>
      <c r="AY6" s="676"/>
      <c r="AZ6" s="676"/>
      <c r="BA6" s="676"/>
      <c r="BB6" s="676"/>
      <c r="BC6" s="676"/>
      <c r="BD6" s="676"/>
      <c r="BE6" s="676"/>
      <c r="BF6" s="677"/>
      <c r="BG6" s="678">
        <v>1987828</v>
      </c>
      <c r="BH6" s="679"/>
      <c r="BI6" s="679"/>
      <c r="BJ6" s="679"/>
      <c r="BK6" s="679"/>
      <c r="BL6" s="679"/>
      <c r="BM6" s="679"/>
      <c r="BN6" s="680"/>
      <c r="BO6" s="681">
        <v>99.9</v>
      </c>
      <c r="BP6" s="681"/>
      <c r="BQ6" s="681"/>
      <c r="BR6" s="681"/>
      <c r="BS6" s="682">
        <v>11938</v>
      </c>
      <c r="BT6" s="682"/>
      <c r="BU6" s="682"/>
      <c r="BV6" s="682"/>
      <c r="BW6" s="682"/>
      <c r="BX6" s="682"/>
      <c r="BY6" s="682"/>
      <c r="BZ6" s="682"/>
      <c r="CA6" s="682"/>
      <c r="CB6" s="686"/>
      <c r="CD6" s="689" t="s">
        <v>231</v>
      </c>
      <c r="CE6" s="690"/>
      <c r="CF6" s="690"/>
      <c r="CG6" s="690"/>
      <c r="CH6" s="690"/>
      <c r="CI6" s="690"/>
      <c r="CJ6" s="690"/>
      <c r="CK6" s="690"/>
      <c r="CL6" s="690"/>
      <c r="CM6" s="690"/>
      <c r="CN6" s="690"/>
      <c r="CO6" s="690"/>
      <c r="CP6" s="690"/>
      <c r="CQ6" s="691"/>
      <c r="CR6" s="678">
        <v>102059</v>
      </c>
      <c r="CS6" s="679"/>
      <c r="CT6" s="679"/>
      <c r="CU6" s="679"/>
      <c r="CV6" s="679"/>
      <c r="CW6" s="679"/>
      <c r="CX6" s="679"/>
      <c r="CY6" s="680"/>
      <c r="CZ6" s="672">
        <v>0.9</v>
      </c>
      <c r="DA6" s="673"/>
      <c r="DB6" s="673"/>
      <c r="DC6" s="692"/>
      <c r="DD6" s="687" t="s">
        <v>136</v>
      </c>
      <c r="DE6" s="679"/>
      <c r="DF6" s="679"/>
      <c r="DG6" s="679"/>
      <c r="DH6" s="679"/>
      <c r="DI6" s="679"/>
      <c r="DJ6" s="679"/>
      <c r="DK6" s="679"/>
      <c r="DL6" s="679"/>
      <c r="DM6" s="679"/>
      <c r="DN6" s="679"/>
      <c r="DO6" s="679"/>
      <c r="DP6" s="680"/>
      <c r="DQ6" s="687">
        <v>102059</v>
      </c>
      <c r="DR6" s="679"/>
      <c r="DS6" s="679"/>
      <c r="DT6" s="679"/>
      <c r="DU6" s="679"/>
      <c r="DV6" s="679"/>
      <c r="DW6" s="679"/>
      <c r="DX6" s="679"/>
      <c r="DY6" s="679"/>
      <c r="DZ6" s="679"/>
      <c r="EA6" s="679"/>
      <c r="EB6" s="679"/>
      <c r="EC6" s="688"/>
    </row>
    <row r="7" spans="2:143" ht="11.25" customHeight="1" x14ac:dyDescent="0.15">
      <c r="B7" s="675" t="s">
        <v>232</v>
      </c>
      <c r="C7" s="676"/>
      <c r="D7" s="676"/>
      <c r="E7" s="676"/>
      <c r="F7" s="676"/>
      <c r="G7" s="676"/>
      <c r="H7" s="676"/>
      <c r="I7" s="676"/>
      <c r="J7" s="676"/>
      <c r="K7" s="676"/>
      <c r="L7" s="676"/>
      <c r="M7" s="676"/>
      <c r="N7" s="676"/>
      <c r="O7" s="676"/>
      <c r="P7" s="676"/>
      <c r="Q7" s="677"/>
      <c r="R7" s="678">
        <v>1528</v>
      </c>
      <c r="S7" s="679"/>
      <c r="T7" s="679"/>
      <c r="U7" s="679"/>
      <c r="V7" s="679"/>
      <c r="W7" s="679"/>
      <c r="X7" s="679"/>
      <c r="Y7" s="680"/>
      <c r="Z7" s="681">
        <v>0</v>
      </c>
      <c r="AA7" s="681"/>
      <c r="AB7" s="681"/>
      <c r="AC7" s="681"/>
      <c r="AD7" s="682">
        <v>1528</v>
      </c>
      <c r="AE7" s="682"/>
      <c r="AF7" s="682"/>
      <c r="AG7" s="682"/>
      <c r="AH7" s="682"/>
      <c r="AI7" s="682"/>
      <c r="AJ7" s="682"/>
      <c r="AK7" s="682"/>
      <c r="AL7" s="683">
        <v>0</v>
      </c>
      <c r="AM7" s="684"/>
      <c r="AN7" s="684"/>
      <c r="AO7" s="685"/>
      <c r="AP7" s="675" t="s">
        <v>233</v>
      </c>
      <c r="AQ7" s="676"/>
      <c r="AR7" s="676"/>
      <c r="AS7" s="676"/>
      <c r="AT7" s="676"/>
      <c r="AU7" s="676"/>
      <c r="AV7" s="676"/>
      <c r="AW7" s="676"/>
      <c r="AX7" s="676"/>
      <c r="AY7" s="676"/>
      <c r="AZ7" s="676"/>
      <c r="BA7" s="676"/>
      <c r="BB7" s="676"/>
      <c r="BC7" s="676"/>
      <c r="BD7" s="676"/>
      <c r="BE7" s="676"/>
      <c r="BF7" s="677"/>
      <c r="BG7" s="678">
        <v>627687</v>
      </c>
      <c r="BH7" s="679"/>
      <c r="BI7" s="679"/>
      <c r="BJ7" s="679"/>
      <c r="BK7" s="679"/>
      <c r="BL7" s="679"/>
      <c r="BM7" s="679"/>
      <c r="BN7" s="680"/>
      <c r="BO7" s="681">
        <v>31.5</v>
      </c>
      <c r="BP7" s="681"/>
      <c r="BQ7" s="681"/>
      <c r="BR7" s="681"/>
      <c r="BS7" s="682">
        <v>11938</v>
      </c>
      <c r="BT7" s="682"/>
      <c r="BU7" s="682"/>
      <c r="BV7" s="682"/>
      <c r="BW7" s="682"/>
      <c r="BX7" s="682"/>
      <c r="BY7" s="682"/>
      <c r="BZ7" s="682"/>
      <c r="CA7" s="682"/>
      <c r="CB7" s="686"/>
      <c r="CD7" s="693" t="s">
        <v>234</v>
      </c>
      <c r="CE7" s="694"/>
      <c r="CF7" s="694"/>
      <c r="CG7" s="694"/>
      <c r="CH7" s="694"/>
      <c r="CI7" s="694"/>
      <c r="CJ7" s="694"/>
      <c r="CK7" s="694"/>
      <c r="CL7" s="694"/>
      <c r="CM7" s="694"/>
      <c r="CN7" s="694"/>
      <c r="CO7" s="694"/>
      <c r="CP7" s="694"/>
      <c r="CQ7" s="695"/>
      <c r="CR7" s="678">
        <v>1653182</v>
      </c>
      <c r="CS7" s="679"/>
      <c r="CT7" s="679"/>
      <c r="CU7" s="679"/>
      <c r="CV7" s="679"/>
      <c r="CW7" s="679"/>
      <c r="CX7" s="679"/>
      <c r="CY7" s="680"/>
      <c r="CZ7" s="681">
        <v>14.4</v>
      </c>
      <c r="DA7" s="681"/>
      <c r="DB7" s="681"/>
      <c r="DC7" s="681"/>
      <c r="DD7" s="687">
        <v>240444</v>
      </c>
      <c r="DE7" s="679"/>
      <c r="DF7" s="679"/>
      <c r="DG7" s="679"/>
      <c r="DH7" s="679"/>
      <c r="DI7" s="679"/>
      <c r="DJ7" s="679"/>
      <c r="DK7" s="679"/>
      <c r="DL7" s="679"/>
      <c r="DM7" s="679"/>
      <c r="DN7" s="679"/>
      <c r="DO7" s="679"/>
      <c r="DP7" s="680"/>
      <c r="DQ7" s="687">
        <v>1107723</v>
      </c>
      <c r="DR7" s="679"/>
      <c r="DS7" s="679"/>
      <c r="DT7" s="679"/>
      <c r="DU7" s="679"/>
      <c r="DV7" s="679"/>
      <c r="DW7" s="679"/>
      <c r="DX7" s="679"/>
      <c r="DY7" s="679"/>
      <c r="DZ7" s="679"/>
      <c r="EA7" s="679"/>
      <c r="EB7" s="679"/>
      <c r="EC7" s="688"/>
    </row>
    <row r="8" spans="2:143" ht="11.25" customHeight="1" x14ac:dyDescent="0.15">
      <c r="B8" s="675" t="s">
        <v>235</v>
      </c>
      <c r="C8" s="676"/>
      <c r="D8" s="676"/>
      <c r="E8" s="676"/>
      <c r="F8" s="676"/>
      <c r="G8" s="676"/>
      <c r="H8" s="676"/>
      <c r="I8" s="676"/>
      <c r="J8" s="676"/>
      <c r="K8" s="676"/>
      <c r="L8" s="676"/>
      <c r="M8" s="676"/>
      <c r="N8" s="676"/>
      <c r="O8" s="676"/>
      <c r="P8" s="676"/>
      <c r="Q8" s="677"/>
      <c r="R8" s="678">
        <v>6302</v>
      </c>
      <c r="S8" s="679"/>
      <c r="T8" s="679"/>
      <c r="U8" s="679"/>
      <c r="V8" s="679"/>
      <c r="W8" s="679"/>
      <c r="X8" s="679"/>
      <c r="Y8" s="680"/>
      <c r="Z8" s="681">
        <v>0.1</v>
      </c>
      <c r="AA8" s="681"/>
      <c r="AB8" s="681"/>
      <c r="AC8" s="681"/>
      <c r="AD8" s="682">
        <v>6302</v>
      </c>
      <c r="AE8" s="682"/>
      <c r="AF8" s="682"/>
      <c r="AG8" s="682"/>
      <c r="AH8" s="682"/>
      <c r="AI8" s="682"/>
      <c r="AJ8" s="682"/>
      <c r="AK8" s="682"/>
      <c r="AL8" s="683">
        <v>0.1</v>
      </c>
      <c r="AM8" s="684"/>
      <c r="AN8" s="684"/>
      <c r="AO8" s="685"/>
      <c r="AP8" s="675" t="s">
        <v>236</v>
      </c>
      <c r="AQ8" s="676"/>
      <c r="AR8" s="676"/>
      <c r="AS8" s="676"/>
      <c r="AT8" s="676"/>
      <c r="AU8" s="676"/>
      <c r="AV8" s="676"/>
      <c r="AW8" s="676"/>
      <c r="AX8" s="676"/>
      <c r="AY8" s="676"/>
      <c r="AZ8" s="676"/>
      <c r="BA8" s="676"/>
      <c r="BB8" s="676"/>
      <c r="BC8" s="676"/>
      <c r="BD8" s="676"/>
      <c r="BE8" s="676"/>
      <c r="BF8" s="677"/>
      <c r="BG8" s="678">
        <v>21883</v>
      </c>
      <c r="BH8" s="679"/>
      <c r="BI8" s="679"/>
      <c r="BJ8" s="679"/>
      <c r="BK8" s="679"/>
      <c r="BL8" s="679"/>
      <c r="BM8" s="679"/>
      <c r="BN8" s="680"/>
      <c r="BO8" s="681">
        <v>1.1000000000000001</v>
      </c>
      <c r="BP8" s="681"/>
      <c r="BQ8" s="681"/>
      <c r="BR8" s="681"/>
      <c r="BS8" s="687" t="s">
        <v>237</v>
      </c>
      <c r="BT8" s="679"/>
      <c r="BU8" s="679"/>
      <c r="BV8" s="679"/>
      <c r="BW8" s="679"/>
      <c r="BX8" s="679"/>
      <c r="BY8" s="679"/>
      <c r="BZ8" s="679"/>
      <c r="CA8" s="679"/>
      <c r="CB8" s="688"/>
      <c r="CD8" s="693" t="s">
        <v>238</v>
      </c>
      <c r="CE8" s="694"/>
      <c r="CF8" s="694"/>
      <c r="CG8" s="694"/>
      <c r="CH8" s="694"/>
      <c r="CI8" s="694"/>
      <c r="CJ8" s="694"/>
      <c r="CK8" s="694"/>
      <c r="CL8" s="694"/>
      <c r="CM8" s="694"/>
      <c r="CN8" s="694"/>
      <c r="CO8" s="694"/>
      <c r="CP8" s="694"/>
      <c r="CQ8" s="695"/>
      <c r="CR8" s="678">
        <v>2634182</v>
      </c>
      <c r="CS8" s="679"/>
      <c r="CT8" s="679"/>
      <c r="CU8" s="679"/>
      <c r="CV8" s="679"/>
      <c r="CW8" s="679"/>
      <c r="CX8" s="679"/>
      <c r="CY8" s="680"/>
      <c r="CZ8" s="681">
        <v>22.9</v>
      </c>
      <c r="DA8" s="681"/>
      <c r="DB8" s="681"/>
      <c r="DC8" s="681"/>
      <c r="DD8" s="687">
        <v>312795</v>
      </c>
      <c r="DE8" s="679"/>
      <c r="DF8" s="679"/>
      <c r="DG8" s="679"/>
      <c r="DH8" s="679"/>
      <c r="DI8" s="679"/>
      <c r="DJ8" s="679"/>
      <c r="DK8" s="679"/>
      <c r="DL8" s="679"/>
      <c r="DM8" s="679"/>
      <c r="DN8" s="679"/>
      <c r="DO8" s="679"/>
      <c r="DP8" s="680"/>
      <c r="DQ8" s="687">
        <v>1747462</v>
      </c>
      <c r="DR8" s="679"/>
      <c r="DS8" s="679"/>
      <c r="DT8" s="679"/>
      <c r="DU8" s="679"/>
      <c r="DV8" s="679"/>
      <c r="DW8" s="679"/>
      <c r="DX8" s="679"/>
      <c r="DY8" s="679"/>
      <c r="DZ8" s="679"/>
      <c r="EA8" s="679"/>
      <c r="EB8" s="679"/>
      <c r="EC8" s="688"/>
    </row>
    <row r="9" spans="2:143" ht="11.25" customHeight="1" x14ac:dyDescent="0.15">
      <c r="B9" s="675" t="s">
        <v>239</v>
      </c>
      <c r="C9" s="676"/>
      <c r="D9" s="676"/>
      <c r="E9" s="676"/>
      <c r="F9" s="676"/>
      <c r="G9" s="676"/>
      <c r="H9" s="676"/>
      <c r="I9" s="676"/>
      <c r="J9" s="676"/>
      <c r="K9" s="676"/>
      <c r="L9" s="676"/>
      <c r="M9" s="676"/>
      <c r="N9" s="676"/>
      <c r="O9" s="676"/>
      <c r="P9" s="676"/>
      <c r="Q9" s="677"/>
      <c r="R9" s="678">
        <v>3856</v>
      </c>
      <c r="S9" s="679"/>
      <c r="T9" s="679"/>
      <c r="U9" s="679"/>
      <c r="V9" s="679"/>
      <c r="W9" s="679"/>
      <c r="X9" s="679"/>
      <c r="Y9" s="680"/>
      <c r="Z9" s="681">
        <v>0</v>
      </c>
      <c r="AA9" s="681"/>
      <c r="AB9" s="681"/>
      <c r="AC9" s="681"/>
      <c r="AD9" s="682">
        <v>3856</v>
      </c>
      <c r="AE9" s="682"/>
      <c r="AF9" s="682"/>
      <c r="AG9" s="682"/>
      <c r="AH9" s="682"/>
      <c r="AI9" s="682"/>
      <c r="AJ9" s="682"/>
      <c r="AK9" s="682"/>
      <c r="AL9" s="683">
        <v>0.1</v>
      </c>
      <c r="AM9" s="684"/>
      <c r="AN9" s="684"/>
      <c r="AO9" s="685"/>
      <c r="AP9" s="675" t="s">
        <v>240</v>
      </c>
      <c r="AQ9" s="676"/>
      <c r="AR9" s="676"/>
      <c r="AS9" s="676"/>
      <c r="AT9" s="676"/>
      <c r="AU9" s="676"/>
      <c r="AV9" s="676"/>
      <c r="AW9" s="676"/>
      <c r="AX9" s="676"/>
      <c r="AY9" s="676"/>
      <c r="AZ9" s="676"/>
      <c r="BA9" s="676"/>
      <c r="BB9" s="676"/>
      <c r="BC9" s="676"/>
      <c r="BD9" s="676"/>
      <c r="BE9" s="676"/>
      <c r="BF9" s="677"/>
      <c r="BG9" s="678">
        <v>507885</v>
      </c>
      <c r="BH9" s="679"/>
      <c r="BI9" s="679"/>
      <c r="BJ9" s="679"/>
      <c r="BK9" s="679"/>
      <c r="BL9" s="679"/>
      <c r="BM9" s="679"/>
      <c r="BN9" s="680"/>
      <c r="BO9" s="681">
        <v>25.5</v>
      </c>
      <c r="BP9" s="681"/>
      <c r="BQ9" s="681"/>
      <c r="BR9" s="681"/>
      <c r="BS9" s="687" t="s">
        <v>237</v>
      </c>
      <c r="BT9" s="679"/>
      <c r="BU9" s="679"/>
      <c r="BV9" s="679"/>
      <c r="BW9" s="679"/>
      <c r="BX9" s="679"/>
      <c r="BY9" s="679"/>
      <c r="BZ9" s="679"/>
      <c r="CA9" s="679"/>
      <c r="CB9" s="688"/>
      <c r="CD9" s="693" t="s">
        <v>241</v>
      </c>
      <c r="CE9" s="694"/>
      <c r="CF9" s="694"/>
      <c r="CG9" s="694"/>
      <c r="CH9" s="694"/>
      <c r="CI9" s="694"/>
      <c r="CJ9" s="694"/>
      <c r="CK9" s="694"/>
      <c r="CL9" s="694"/>
      <c r="CM9" s="694"/>
      <c r="CN9" s="694"/>
      <c r="CO9" s="694"/>
      <c r="CP9" s="694"/>
      <c r="CQ9" s="695"/>
      <c r="CR9" s="678">
        <v>702215</v>
      </c>
      <c r="CS9" s="679"/>
      <c r="CT9" s="679"/>
      <c r="CU9" s="679"/>
      <c r="CV9" s="679"/>
      <c r="CW9" s="679"/>
      <c r="CX9" s="679"/>
      <c r="CY9" s="680"/>
      <c r="CZ9" s="681">
        <v>6.1</v>
      </c>
      <c r="DA9" s="681"/>
      <c r="DB9" s="681"/>
      <c r="DC9" s="681"/>
      <c r="DD9" s="687">
        <v>8034</v>
      </c>
      <c r="DE9" s="679"/>
      <c r="DF9" s="679"/>
      <c r="DG9" s="679"/>
      <c r="DH9" s="679"/>
      <c r="DI9" s="679"/>
      <c r="DJ9" s="679"/>
      <c r="DK9" s="679"/>
      <c r="DL9" s="679"/>
      <c r="DM9" s="679"/>
      <c r="DN9" s="679"/>
      <c r="DO9" s="679"/>
      <c r="DP9" s="680"/>
      <c r="DQ9" s="687">
        <v>670904</v>
      </c>
      <c r="DR9" s="679"/>
      <c r="DS9" s="679"/>
      <c r="DT9" s="679"/>
      <c r="DU9" s="679"/>
      <c r="DV9" s="679"/>
      <c r="DW9" s="679"/>
      <c r="DX9" s="679"/>
      <c r="DY9" s="679"/>
      <c r="DZ9" s="679"/>
      <c r="EA9" s="679"/>
      <c r="EB9" s="679"/>
      <c r="EC9" s="688"/>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681" t="s">
        <v>136</v>
      </c>
      <c r="AA10" s="681"/>
      <c r="AB10" s="681"/>
      <c r="AC10" s="681"/>
      <c r="AD10" s="682" t="s">
        <v>136</v>
      </c>
      <c r="AE10" s="682"/>
      <c r="AF10" s="682"/>
      <c r="AG10" s="682"/>
      <c r="AH10" s="682"/>
      <c r="AI10" s="682"/>
      <c r="AJ10" s="682"/>
      <c r="AK10" s="682"/>
      <c r="AL10" s="683" t="s">
        <v>237</v>
      </c>
      <c r="AM10" s="684"/>
      <c r="AN10" s="684"/>
      <c r="AO10" s="685"/>
      <c r="AP10" s="675" t="s">
        <v>243</v>
      </c>
      <c r="AQ10" s="676"/>
      <c r="AR10" s="676"/>
      <c r="AS10" s="676"/>
      <c r="AT10" s="676"/>
      <c r="AU10" s="676"/>
      <c r="AV10" s="676"/>
      <c r="AW10" s="676"/>
      <c r="AX10" s="676"/>
      <c r="AY10" s="676"/>
      <c r="AZ10" s="676"/>
      <c r="BA10" s="676"/>
      <c r="BB10" s="676"/>
      <c r="BC10" s="676"/>
      <c r="BD10" s="676"/>
      <c r="BE10" s="676"/>
      <c r="BF10" s="677"/>
      <c r="BG10" s="678">
        <v>37731</v>
      </c>
      <c r="BH10" s="679"/>
      <c r="BI10" s="679"/>
      <c r="BJ10" s="679"/>
      <c r="BK10" s="679"/>
      <c r="BL10" s="679"/>
      <c r="BM10" s="679"/>
      <c r="BN10" s="680"/>
      <c r="BO10" s="681">
        <v>1.9</v>
      </c>
      <c r="BP10" s="681"/>
      <c r="BQ10" s="681"/>
      <c r="BR10" s="681"/>
      <c r="BS10" s="687" t="s">
        <v>136</v>
      </c>
      <c r="BT10" s="679"/>
      <c r="BU10" s="679"/>
      <c r="BV10" s="679"/>
      <c r="BW10" s="679"/>
      <c r="BX10" s="679"/>
      <c r="BY10" s="679"/>
      <c r="BZ10" s="679"/>
      <c r="CA10" s="679"/>
      <c r="CB10" s="688"/>
      <c r="CD10" s="693" t="s">
        <v>244</v>
      </c>
      <c r="CE10" s="694"/>
      <c r="CF10" s="694"/>
      <c r="CG10" s="694"/>
      <c r="CH10" s="694"/>
      <c r="CI10" s="694"/>
      <c r="CJ10" s="694"/>
      <c r="CK10" s="694"/>
      <c r="CL10" s="694"/>
      <c r="CM10" s="694"/>
      <c r="CN10" s="694"/>
      <c r="CO10" s="694"/>
      <c r="CP10" s="694"/>
      <c r="CQ10" s="695"/>
      <c r="CR10" s="678">
        <v>11500</v>
      </c>
      <c r="CS10" s="679"/>
      <c r="CT10" s="679"/>
      <c r="CU10" s="679"/>
      <c r="CV10" s="679"/>
      <c r="CW10" s="679"/>
      <c r="CX10" s="679"/>
      <c r="CY10" s="680"/>
      <c r="CZ10" s="681">
        <v>0.1</v>
      </c>
      <c r="DA10" s="681"/>
      <c r="DB10" s="681"/>
      <c r="DC10" s="681"/>
      <c r="DD10" s="687" t="s">
        <v>237</v>
      </c>
      <c r="DE10" s="679"/>
      <c r="DF10" s="679"/>
      <c r="DG10" s="679"/>
      <c r="DH10" s="679"/>
      <c r="DI10" s="679"/>
      <c r="DJ10" s="679"/>
      <c r="DK10" s="679"/>
      <c r="DL10" s="679"/>
      <c r="DM10" s="679"/>
      <c r="DN10" s="679"/>
      <c r="DO10" s="679"/>
      <c r="DP10" s="680"/>
      <c r="DQ10" s="687" t="s">
        <v>136</v>
      </c>
      <c r="DR10" s="679"/>
      <c r="DS10" s="679"/>
      <c r="DT10" s="679"/>
      <c r="DU10" s="679"/>
      <c r="DV10" s="679"/>
      <c r="DW10" s="679"/>
      <c r="DX10" s="679"/>
      <c r="DY10" s="679"/>
      <c r="DZ10" s="679"/>
      <c r="EA10" s="679"/>
      <c r="EB10" s="679"/>
      <c r="EC10" s="688"/>
    </row>
    <row r="11" spans="2:143" ht="11.25" customHeight="1" x14ac:dyDescent="0.15">
      <c r="B11" s="675" t="s">
        <v>245</v>
      </c>
      <c r="C11" s="676"/>
      <c r="D11" s="676"/>
      <c r="E11" s="676"/>
      <c r="F11" s="676"/>
      <c r="G11" s="676"/>
      <c r="H11" s="676"/>
      <c r="I11" s="676"/>
      <c r="J11" s="676"/>
      <c r="K11" s="676"/>
      <c r="L11" s="676"/>
      <c r="M11" s="676"/>
      <c r="N11" s="676"/>
      <c r="O11" s="676"/>
      <c r="P11" s="676"/>
      <c r="Q11" s="677"/>
      <c r="R11" s="678">
        <v>232905</v>
      </c>
      <c r="S11" s="679"/>
      <c r="T11" s="679"/>
      <c r="U11" s="679"/>
      <c r="V11" s="679"/>
      <c r="W11" s="679"/>
      <c r="X11" s="679"/>
      <c r="Y11" s="680"/>
      <c r="Z11" s="683">
        <v>2</v>
      </c>
      <c r="AA11" s="684"/>
      <c r="AB11" s="684"/>
      <c r="AC11" s="696"/>
      <c r="AD11" s="687">
        <v>232905</v>
      </c>
      <c r="AE11" s="679"/>
      <c r="AF11" s="679"/>
      <c r="AG11" s="679"/>
      <c r="AH11" s="679"/>
      <c r="AI11" s="679"/>
      <c r="AJ11" s="679"/>
      <c r="AK11" s="680"/>
      <c r="AL11" s="683">
        <v>3.4</v>
      </c>
      <c r="AM11" s="684"/>
      <c r="AN11" s="684"/>
      <c r="AO11" s="685"/>
      <c r="AP11" s="675" t="s">
        <v>246</v>
      </c>
      <c r="AQ11" s="676"/>
      <c r="AR11" s="676"/>
      <c r="AS11" s="676"/>
      <c r="AT11" s="676"/>
      <c r="AU11" s="676"/>
      <c r="AV11" s="676"/>
      <c r="AW11" s="676"/>
      <c r="AX11" s="676"/>
      <c r="AY11" s="676"/>
      <c r="AZ11" s="676"/>
      <c r="BA11" s="676"/>
      <c r="BB11" s="676"/>
      <c r="BC11" s="676"/>
      <c r="BD11" s="676"/>
      <c r="BE11" s="676"/>
      <c r="BF11" s="677"/>
      <c r="BG11" s="678">
        <v>60188</v>
      </c>
      <c r="BH11" s="679"/>
      <c r="BI11" s="679"/>
      <c r="BJ11" s="679"/>
      <c r="BK11" s="679"/>
      <c r="BL11" s="679"/>
      <c r="BM11" s="679"/>
      <c r="BN11" s="680"/>
      <c r="BO11" s="681">
        <v>3</v>
      </c>
      <c r="BP11" s="681"/>
      <c r="BQ11" s="681"/>
      <c r="BR11" s="681"/>
      <c r="BS11" s="687">
        <v>11938</v>
      </c>
      <c r="BT11" s="679"/>
      <c r="BU11" s="679"/>
      <c r="BV11" s="679"/>
      <c r="BW11" s="679"/>
      <c r="BX11" s="679"/>
      <c r="BY11" s="679"/>
      <c r="BZ11" s="679"/>
      <c r="CA11" s="679"/>
      <c r="CB11" s="688"/>
      <c r="CD11" s="693" t="s">
        <v>247</v>
      </c>
      <c r="CE11" s="694"/>
      <c r="CF11" s="694"/>
      <c r="CG11" s="694"/>
      <c r="CH11" s="694"/>
      <c r="CI11" s="694"/>
      <c r="CJ11" s="694"/>
      <c r="CK11" s="694"/>
      <c r="CL11" s="694"/>
      <c r="CM11" s="694"/>
      <c r="CN11" s="694"/>
      <c r="CO11" s="694"/>
      <c r="CP11" s="694"/>
      <c r="CQ11" s="695"/>
      <c r="CR11" s="678">
        <v>697306</v>
      </c>
      <c r="CS11" s="679"/>
      <c r="CT11" s="679"/>
      <c r="CU11" s="679"/>
      <c r="CV11" s="679"/>
      <c r="CW11" s="679"/>
      <c r="CX11" s="679"/>
      <c r="CY11" s="680"/>
      <c r="CZ11" s="681">
        <v>6.1</v>
      </c>
      <c r="DA11" s="681"/>
      <c r="DB11" s="681"/>
      <c r="DC11" s="681"/>
      <c r="DD11" s="687">
        <v>227488</v>
      </c>
      <c r="DE11" s="679"/>
      <c r="DF11" s="679"/>
      <c r="DG11" s="679"/>
      <c r="DH11" s="679"/>
      <c r="DI11" s="679"/>
      <c r="DJ11" s="679"/>
      <c r="DK11" s="679"/>
      <c r="DL11" s="679"/>
      <c r="DM11" s="679"/>
      <c r="DN11" s="679"/>
      <c r="DO11" s="679"/>
      <c r="DP11" s="680"/>
      <c r="DQ11" s="687">
        <v>405787</v>
      </c>
      <c r="DR11" s="679"/>
      <c r="DS11" s="679"/>
      <c r="DT11" s="679"/>
      <c r="DU11" s="679"/>
      <c r="DV11" s="679"/>
      <c r="DW11" s="679"/>
      <c r="DX11" s="679"/>
      <c r="DY11" s="679"/>
      <c r="DZ11" s="679"/>
      <c r="EA11" s="679"/>
      <c r="EB11" s="679"/>
      <c r="EC11" s="688"/>
    </row>
    <row r="12" spans="2:143" ht="11.25" customHeight="1" x14ac:dyDescent="0.15">
      <c r="B12" s="675" t="s">
        <v>248</v>
      </c>
      <c r="C12" s="676"/>
      <c r="D12" s="676"/>
      <c r="E12" s="676"/>
      <c r="F12" s="676"/>
      <c r="G12" s="676"/>
      <c r="H12" s="676"/>
      <c r="I12" s="676"/>
      <c r="J12" s="676"/>
      <c r="K12" s="676"/>
      <c r="L12" s="676"/>
      <c r="M12" s="676"/>
      <c r="N12" s="676"/>
      <c r="O12" s="676"/>
      <c r="P12" s="676"/>
      <c r="Q12" s="677"/>
      <c r="R12" s="678">
        <v>5166</v>
      </c>
      <c r="S12" s="679"/>
      <c r="T12" s="679"/>
      <c r="U12" s="679"/>
      <c r="V12" s="679"/>
      <c r="W12" s="679"/>
      <c r="X12" s="679"/>
      <c r="Y12" s="680"/>
      <c r="Z12" s="681">
        <v>0</v>
      </c>
      <c r="AA12" s="681"/>
      <c r="AB12" s="681"/>
      <c r="AC12" s="681"/>
      <c r="AD12" s="682">
        <v>5166</v>
      </c>
      <c r="AE12" s="682"/>
      <c r="AF12" s="682"/>
      <c r="AG12" s="682"/>
      <c r="AH12" s="682"/>
      <c r="AI12" s="682"/>
      <c r="AJ12" s="682"/>
      <c r="AK12" s="682"/>
      <c r="AL12" s="683">
        <v>0.1</v>
      </c>
      <c r="AM12" s="684"/>
      <c r="AN12" s="684"/>
      <c r="AO12" s="685"/>
      <c r="AP12" s="675" t="s">
        <v>249</v>
      </c>
      <c r="AQ12" s="676"/>
      <c r="AR12" s="676"/>
      <c r="AS12" s="676"/>
      <c r="AT12" s="676"/>
      <c r="AU12" s="676"/>
      <c r="AV12" s="676"/>
      <c r="AW12" s="676"/>
      <c r="AX12" s="676"/>
      <c r="AY12" s="676"/>
      <c r="AZ12" s="676"/>
      <c r="BA12" s="676"/>
      <c r="BB12" s="676"/>
      <c r="BC12" s="676"/>
      <c r="BD12" s="676"/>
      <c r="BE12" s="676"/>
      <c r="BF12" s="677"/>
      <c r="BG12" s="678">
        <v>1227758</v>
      </c>
      <c r="BH12" s="679"/>
      <c r="BI12" s="679"/>
      <c r="BJ12" s="679"/>
      <c r="BK12" s="679"/>
      <c r="BL12" s="679"/>
      <c r="BM12" s="679"/>
      <c r="BN12" s="680"/>
      <c r="BO12" s="681">
        <v>61.7</v>
      </c>
      <c r="BP12" s="681"/>
      <c r="BQ12" s="681"/>
      <c r="BR12" s="681"/>
      <c r="BS12" s="687" t="s">
        <v>136</v>
      </c>
      <c r="BT12" s="679"/>
      <c r="BU12" s="679"/>
      <c r="BV12" s="679"/>
      <c r="BW12" s="679"/>
      <c r="BX12" s="679"/>
      <c r="BY12" s="679"/>
      <c r="BZ12" s="679"/>
      <c r="CA12" s="679"/>
      <c r="CB12" s="688"/>
      <c r="CD12" s="693" t="s">
        <v>250</v>
      </c>
      <c r="CE12" s="694"/>
      <c r="CF12" s="694"/>
      <c r="CG12" s="694"/>
      <c r="CH12" s="694"/>
      <c r="CI12" s="694"/>
      <c r="CJ12" s="694"/>
      <c r="CK12" s="694"/>
      <c r="CL12" s="694"/>
      <c r="CM12" s="694"/>
      <c r="CN12" s="694"/>
      <c r="CO12" s="694"/>
      <c r="CP12" s="694"/>
      <c r="CQ12" s="695"/>
      <c r="CR12" s="678">
        <v>521848</v>
      </c>
      <c r="CS12" s="679"/>
      <c r="CT12" s="679"/>
      <c r="CU12" s="679"/>
      <c r="CV12" s="679"/>
      <c r="CW12" s="679"/>
      <c r="CX12" s="679"/>
      <c r="CY12" s="680"/>
      <c r="CZ12" s="681">
        <v>4.5</v>
      </c>
      <c r="DA12" s="681"/>
      <c r="DB12" s="681"/>
      <c r="DC12" s="681"/>
      <c r="DD12" s="687">
        <v>221749</v>
      </c>
      <c r="DE12" s="679"/>
      <c r="DF12" s="679"/>
      <c r="DG12" s="679"/>
      <c r="DH12" s="679"/>
      <c r="DI12" s="679"/>
      <c r="DJ12" s="679"/>
      <c r="DK12" s="679"/>
      <c r="DL12" s="679"/>
      <c r="DM12" s="679"/>
      <c r="DN12" s="679"/>
      <c r="DO12" s="679"/>
      <c r="DP12" s="680"/>
      <c r="DQ12" s="687">
        <v>351324</v>
      </c>
      <c r="DR12" s="679"/>
      <c r="DS12" s="679"/>
      <c r="DT12" s="679"/>
      <c r="DU12" s="679"/>
      <c r="DV12" s="679"/>
      <c r="DW12" s="679"/>
      <c r="DX12" s="679"/>
      <c r="DY12" s="679"/>
      <c r="DZ12" s="679"/>
      <c r="EA12" s="679"/>
      <c r="EB12" s="679"/>
      <c r="EC12" s="688"/>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681" t="s">
        <v>136</v>
      </c>
      <c r="AA13" s="681"/>
      <c r="AB13" s="681"/>
      <c r="AC13" s="681"/>
      <c r="AD13" s="682" t="s">
        <v>136</v>
      </c>
      <c r="AE13" s="682"/>
      <c r="AF13" s="682"/>
      <c r="AG13" s="682"/>
      <c r="AH13" s="682"/>
      <c r="AI13" s="682"/>
      <c r="AJ13" s="682"/>
      <c r="AK13" s="682"/>
      <c r="AL13" s="683" t="s">
        <v>136</v>
      </c>
      <c r="AM13" s="684"/>
      <c r="AN13" s="684"/>
      <c r="AO13" s="685"/>
      <c r="AP13" s="675" t="s">
        <v>252</v>
      </c>
      <c r="AQ13" s="676"/>
      <c r="AR13" s="676"/>
      <c r="AS13" s="676"/>
      <c r="AT13" s="676"/>
      <c r="AU13" s="676"/>
      <c r="AV13" s="676"/>
      <c r="AW13" s="676"/>
      <c r="AX13" s="676"/>
      <c r="AY13" s="676"/>
      <c r="AZ13" s="676"/>
      <c r="BA13" s="676"/>
      <c r="BB13" s="676"/>
      <c r="BC13" s="676"/>
      <c r="BD13" s="676"/>
      <c r="BE13" s="676"/>
      <c r="BF13" s="677"/>
      <c r="BG13" s="678">
        <v>916766</v>
      </c>
      <c r="BH13" s="679"/>
      <c r="BI13" s="679"/>
      <c r="BJ13" s="679"/>
      <c r="BK13" s="679"/>
      <c r="BL13" s="679"/>
      <c r="BM13" s="679"/>
      <c r="BN13" s="680"/>
      <c r="BO13" s="681">
        <v>46.1</v>
      </c>
      <c r="BP13" s="681"/>
      <c r="BQ13" s="681"/>
      <c r="BR13" s="681"/>
      <c r="BS13" s="687" t="s">
        <v>136</v>
      </c>
      <c r="BT13" s="679"/>
      <c r="BU13" s="679"/>
      <c r="BV13" s="679"/>
      <c r="BW13" s="679"/>
      <c r="BX13" s="679"/>
      <c r="BY13" s="679"/>
      <c r="BZ13" s="679"/>
      <c r="CA13" s="679"/>
      <c r="CB13" s="688"/>
      <c r="CD13" s="693" t="s">
        <v>253</v>
      </c>
      <c r="CE13" s="694"/>
      <c r="CF13" s="694"/>
      <c r="CG13" s="694"/>
      <c r="CH13" s="694"/>
      <c r="CI13" s="694"/>
      <c r="CJ13" s="694"/>
      <c r="CK13" s="694"/>
      <c r="CL13" s="694"/>
      <c r="CM13" s="694"/>
      <c r="CN13" s="694"/>
      <c r="CO13" s="694"/>
      <c r="CP13" s="694"/>
      <c r="CQ13" s="695"/>
      <c r="CR13" s="678">
        <v>1258138</v>
      </c>
      <c r="CS13" s="679"/>
      <c r="CT13" s="679"/>
      <c r="CU13" s="679"/>
      <c r="CV13" s="679"/>
      <c r="CW13" s="679"/>
      <c r="CX13" s="679"/>
      <c r="CY13" s="680"/>
      <c r="CZ13" s="681">
        <v>10.9</v>
      </c>
      <c r="DA13" s="681"/>
      <c r="DB13" s="681"/>
      <c r="DC13" s="681"/>
      <c r="DD13" s="687">
        <v>361700</v>
      </c>
      <c r="DE13" s="679"/>
      <c r="DF13" s="679"/>
      <c r="DG13" s="679"/>
      <c r="DH13" s="679"/>
      <c r="DI13" s="679"/>
      <c r="DJ13" s="679"/>
      <c r="DK13" s="679"/>
      <c r="DL13" s="679"/>
      <c r="DM13" s="679"/>
      <c r="DN13" s="679"/>
      <c r="DO13" s="679"/>
      <c r="DP13" s="680"/>
      <c r="DQ13" s="687">
        <v>1045730</v>
      </c>
      <c r="DR13" s="679"/>
      <c r="DS13" s="679"/>
      <c r="DT13" s="679"/>
      <c r="DU13" s="679"/>
      <c r="DV13" s="679"/>
      <c r="DW13" s="679"/>
      <c r="DX13" s="679"/>
      <c r="DY13" s="679"/>
      <c r="DZ13" s="679"/>
      <c r="EA13" s="679"/>
      <c r="EB13" s="679"/>
      <c r="EC13" s="688"/>
    </row>
    <row r="14" spans="2:143" ht="11.25" customHeight="1" x14ac:dyDescent="0.15">
      <c r="B14" s="675" t="s">
        <v>254</v>
      </c>
      <c r="C14" s="676"/>
      <c r="D14" s="676"/>
      <c r="E14" s="676"/>
      <c r="F14" s="676"/>
      <c r="G14" s="676"/>
      <c r="H14" s="676"/>
      <c r="I14" s="676"/>
      <c r="J14" s="676"/>
      <c r="K14" s="676"/>
      <c r="L14" s="676"/>
      <c r="M14" s="676"/>
      <c r="N14" s="676"/>
      <c r="O14" s="676"/>
      <c r="P14" s="676"/>
      <c r="Q14" s="677"/>
      <c r="R14" s="678">
        <v>16583</v>
      </c>
      <c r="S14" s="679"/>
      <c r="T14" s="679"/>
      <c r="U14" s="679"/>
      <c r="V14" s="679"/>
      <c r="W14" s="679"/>
      <c r="X14" s="679"/>
      <c r="Y14" s="680"/>
      <c r="Z14" s="681">
        <v>0.1</v>
      </c>
      <c r="AA14" s="681"/>
      <c r="AB14" s="681"/>
      <c r="AC14" s="681"/>
      <c r="AD14" s="682">
        <v>16583</v>
      </c>
      <c r="AE14" s="682"/>
      <c r="AF14" s="682"/>
      <c r="AG14" s="682"/>
      <c r="AH14" s="682"/>
      <c r="AI14" s="682"/>
      <c r="AJ14" s="682"/>
      <c r="AK14" s="682"/>
      <c r="AL14" s="683">
        <v>0.2</v>
      </c>
      <c r="AM14" s="684"/>
      <c r="AN14" s="684"/>
      <c r="AO14" s="685"/>
      <c r="AP14" s="675" t="s">
        <v>255</v>
      </c>
      <c r="AQ14" s="676"/>
      <c r="AR14" s="676"/>
      <c r="AS14" s="676"/>
      <c r="AT14" s="676"/>
      <c r="AU14" s="676"/>
      <c r="AV14" s="676"/>
      <c r="AW14" s="676"/>
      <c r="AX14" s="676"/>
      <c r="AY14" s="676"/>
      <c r="AZ14" s="676"/>
      <c r="BA14" s="676"/>
      <c r="BB14" s="676"/>
      <c r="BC14" s="676"/>
      <c r="BD14" s="676"/>
      <c r="BE14" s="676"/>
      <c r="BF14" s="677"/>
      <c r="BG14" s="678">
        <v>57298</v>
      </c>
      <c r="BH14" s="679"/>
      <c r="BI14" s="679"/>
      <c r="BJ14" s="679"/>
      <c r="BK14" s="679"/>
      <c r="BL14" s="679"/>
      <c r="BM14" s="679"/>
      <c r="BN14" s="680"/>
      <c r="BO14" s="681">
        <v>2.9</v>
      </c>
      <c r="BP14" s="681"/>
      <c r="BQ14" s="681"/>
      <c r="BR14" s="681"/>
      <c r="BS14" s="687" t="s">
        <v>128</v>
      </c>
      <c r="BT14" s="679"/>
      <c r="BU14" s="679"/>
      <c r="BV14" s="679"/>
      <c r="BW14" s="679"/>
      <c r="BX14" s="679"/>
      <c r="BY14" s="679"/>
      <c r="BZ14" s="679"/>
      <c r="CA14" s="679"/>
      <c r="CB14" s="688"/>
      <c r="CD14" s="693" t="s">
        <v>256</v>
      </c>
      <c r="CE14" s="694"/>
      <c r="CF14" s="694"/>
      <c r="CG14" s="694"/>
      <c r="CH14" s="694"/>
      <c r="CI14" s="694"/>
      <c r="CJ14" s="694"/>
      <c r="CK14" s="694"/>
      <c r="CL14" s="694"/>
      <c r="CM14" s="694"/>
      <c r="CN14" s="694"/>
      <c r="CO14" s="694"/>
      <c r="CP14" s="694"/>
      <c r="CQ14" s="695"/>
      <c r="CR14" s="678">
        <v>277079</v>
      </c>
      <c r="CS14" s="679"/>
      <c r="CT14" s="679"/>
      <c r="CU14" s="679"/>
      <c r="CV14" s="679"/>
      <c r="CW14" s="679"/>
      <c r="CX14" s="679"/>
      <c r="CY14" s="680"/>
      <c r="CZ14" s="681">
        <v>2.4</v>
      </c>
      <c r="DA14" s="681"/>
      <c r="DB14" s="681"/>
      <c r="DC14" s="681"/>
      <c r="DD14" s="687">
        <v>17005</v>
      </c>
      <c r="DE14" s="679"/>
      <c r="DF14" s="679"/>
      <c r="DG14" s="679"/>
      <c r="DH14" s="679"/>
      <c r="DI14" s="679"/>
      <c r="DJ14" s="679"/>
      <c r="DK14" s="679"/>
      <c r="DL14" s="679"/>
      <c r="DM14" s="679"/>
      <c r="DN14" s="679"/>
      <c r="DO14" s="679"/>
      <c r="DP14" s="680"/>
      <c r="DQ14" s="687">
        <v>262482</v>
      </c>
      <c r="DR14" s="679"/>
      <c r="DS14" s="679"/>
      <c r="DT14" s="679"/>
      <c r="DU14" s="679"/>
      <c r="DV14" s="679"/>
      <c r="DW14" s="679"/>
      <c r="DX14" s="679"/>
      <c r="DY14" s="679"/>
      <c r="DZ14" s="679"/>
      <c r="EA14" s="679"/>
      <c r="EB14" s="679"/>
      <c r="EC14" s="688"/>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681" t="s">
        <v>136</v>
      </c>
      <c r="AA15" s="681"/>
      <c r="AB15" s="681"/>
      <c r="AC15" s="681"/>
      <c r="AD15" s="682" t="s">
        <v>237</v>
      </c>
      <c r="AE15" s="682"/>
      <c r="AF15" s="682"/>
      <c r="AG15" s="682"/>
      <c r="AH15" s="682"/>
      <c r="AI15" s="682"/>
      <c r="AJ15" s="682"/>
      <c r="AK15" s="682"/>
      <c r="AL15" s="683" t="s">
        <v>136</v>
      </c>
      <c r="AM15" s="684"/>
      <c r="AN15" s="684"/>
      <c r="AO15" s="685"/>
      <c r="AP15" s="675" t="s">
        <v>258</v>
      </c>
      <c r="AQ15" s="676"/>
      <c r="AR15" s="676"/>
      <c r="AS15" s="676"/>
      <c r="AT15" s="676"/>
      <c r="AU15" s="676"/>
      <c r="AV15" s="676"/>
      <c r="AW15" s="676"/>
      <c r="AX15" s="676"/>
      <c r="AY15" s="676"/>
      <c r="AZ15" s="676"/>
      <c r="BA15" s="676"/>
      <c r="BB15" s="676"/>
      <c r="BC15" s="676"/>
      <c r="BD15" s="676"/>
      <c r="BE15" s="676"/>
      <c r="BF15" s="677"/>
      <c r="BG15" s="678">
        <v>75085</v>
      </c>
      <c r="BH15" s="679"/>
      <c r="BI15" s="679"/>
      <c r="BJ15" s="679"/>
      <c r="BK15" s="679"/>
      <c r="BL15" s="679"/>
      <c r="BM15" s="679"/>
      <c r="BN15" s="680"/>
      <c r="BO15" s="681">
        <v>3.8</v>
      </c>
      <c r="BP15" s="681"/>
      <c r="BQ15" s="681"/>
      <c r="BR15" s="681"/>
      <c r="BS15" s="687" t="s">
        <v>136</v>
      </c>
      <c r="BT15" s="679"/>
      <c r="BU15" s="679"/>
      <c r="BV15" s="679"/>
      <c r="BW15" s="679"/>
      <c r="BX15" s="679"/>
      <c r="BY15" s="679"/>
      <c r="BZ15" s="679"/>
      <c r="CA15" s="679"/>
      <c r="CB15" s="688"/>
      <c r="CD15" s="693" t="s">
        <v>259</v>
      </c>
      <c r="CE15" s="694"/>
      <c r="CF15" s="694"/>
      <c r="CG15" s="694"/>
      <c r="CH15" s="694"/>
      <c r="CI15" s="694"/>
      <c r="CJ15" s="694"/>
      <c r="CK15" s="694"/>
      <c r="CL15" s="694"/>
      <c r="CM15" s="694"/>
      <c r="CN15" s="694"/>
      <c r="CO15" s="694"/>
      <c r="CP15" s="694"/>
      <c r="CQ15" s="695"/>
      <c r="CR15" s="678">
        <v>1506610</v>
      </c>
      <c r="CS15" s="679"/>
      <c r="CT15" s="679"/>
      <c r="CU15" s="679"/>
      <c r="CV15" s="679"/>
      <c r="CW15" s="679"/>
      <c r="CX15" s="679"/>
      <c r="CY15" s="680"/>
      <c r="CZ15" s="681">
        <v>13.1</v>
      </c>
      <c r="DA15" s="681"/>
      <c r="DB15" s="681"/>
      <c r="DC15" s="681"/>
      <c r="DD15" s="687">
        <v>594227</v>
      </c>
      <c r="DE15" s="679"/>
      <c r="DF15" s="679"/>
      <c r="DG15" s="679"/>
      <c r="DH15" s="679"/>
      <c r="DI15" s="679"/>
      <c r="DJ15" s="679"/>
      <c r="DK15" s="679"/>
      <c r="DL15" s="679"/>
      <c r="DM15" s="679"/>
      <c r="DN15" s="679"/>
      <c r="DO15" s="679"/>
      <c r="DP15" s="680"/>
      <c r="DQ15" s="687">
        <v>1167591</v>
      </c>
      <c r="DR15" s="679"/>
      <c r="DS15" s="679"/>
      <c r="DT15" s="679"/>
      <c r="DU15" s="679"/>
      <c r="DV15" s="679"/>
      <c r="DW15" s="679"/>
      <c r="DX15" s="679"/>
      <c r="DY15" s="679"/>
      <c r="DZ15" s="679"/>
      <c r="EA15" s="679"/>
      <c r="EB15" s="679"/>
      <c r="EC15" s="688"/>
    </row>
    <row r="16" spans="2:143" ht="11.25" customHeight="1" x14ac:dyDescent="0.15">
      <c r="B16" s="675" t="s">
        <v>260</v>
      </c>
      <c r="C16" s="676"/>
      <c r="D16" s="676"/>
      <c r="E16" s="676"/>
      <c r="F16" s="676"/>
      <c r="G16" s="676"/>
      <c r="H16" s="676"/>
      <c r="I16" s="676"/>
      <c r="J16" s="676"/>
      <c r="K16" s="676"/>
      <c r="L16" s="676"/>
      <c r="M16" s="676"/>
      <c r="N16" s="676"/>
      <c r="O16" s="676"/>
      <c r="P16" s="676"/>
      <c r="Q16" s="677"/>
      <c r="R16" s="678">
        <v>4680</v>
      </c>
      <c r="S16" s="679"/>
      <c r="T16" s="679"/>
      <c r="U16" s="679"/>
      <c r="V16" s="679"/>
      <c r="W16" s="679"/>
      <c r="X16" s="679"/>
      <c r="Y16" s="680"/>
      <c r="Z16" s="681">
        <v>0</v>
      </c>
      <c r="AA16" s="681"/>
      <c r="AB16" s="681"/>
      <c r="AC16" s="681"/>
      <c r="AD16" s="682">
        <v>4680</v>
      </c>
      <c r="AE16" s="682"/>
      <c r="AF16" s="682"/>
      <c r="AG16" s="682"/>
      <c r="AH16" s="682"/>
      <c r="AI16" s="682"/>
      <c r="AJ16" s="682"/>
      <c r="AK16" s="682"/>
      <c r="AL16" s="683">
        <v>0.1</v>
      </c>
      <c r="AM16" s="684"/>
      <c r="AN16" s="684"/>
      <c r="AO16" s="685"/>
      <c r="AP16" s="675" t="s">
        <v>261</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681" t="s">
        <v>237</v>
      </c>
      <c r="BP16" s="681"/>
      <c r="BQ16" s="681"/>
      <c r="BR16" s="681"/>
      <c r="BS16" s="687" t="s">
        <v>237</v>
      </c>
      <c r="BT16" s="679"/>
      <c r="BU16" s="679"/>
      <c r="BV16" s="679"/>
      <c r="BW16" s="679"/>
      <c r="BX16" s="679"/>
      <c r="BY16" s="679"/>
      <c r="BZ16" s="679"/>
      <c r="CA16" s="679"/>
      <c r="CB16" s="688"/>
      <c r="CD16" s="693" t="s">
        <v>262</v>
      </c>
      <c r="CE16" s="694"/>
      <c r="CF16" s="694"/>
      <c r="CG16" s="694"/>
      <c r="CH16" s="694"/>
      <c r="CI16" s="694"/>
      <c r="CJ16" s="694"/>
      <c r="CK16" s="694"/>
      <c r="CL16" s="694"/>
      <c r="CM16" s="694"/>
      <c r="CN16" s="694"/>
      <c r="CO16" s="694"/>
      <c r="CP16" s="694"/>
      <c r="CQ16" s="695"/>
      <c r="CR16" s="678">
        <v>476251</v>
      </c>
      <c r="CS16" s="679"/>
      <c r="CT16" s="679"/>
      <c r="CU16" s="679"/>
      <c r="CV16" s="679"/>
      <c r="CW16" s="679"/>
      <c r="CX16" s="679"/>
      <c r="CY16" s="680"/>
      <c r="CZ16" s="681">
        <v>4.0999999999999996</v>
      </c>
      <c r="DA16" s="681"/>
      <c r="DB16" s="681"/>
      <c r="DC16" s="681"/>
      <c r="DD16" s="687" t="s">
        <v>237</v>
      </c>
      <c r="DE16" s="679"/>
      <c r="DF16" s="679"/>
      <c r="DG16" s="679"/>
      <c r="DH16" s="679"/>
      <c r="DI16" s="679"/>
      <c r="DJ16" s="679"/>
      <c r="DK16" s="679"/>
      <c r="DL16" s="679"/>
      <c r="DM16" s="679"/>
      <c r="DN16" s="679"/>
      <c r="DO16" s="679"/>
      <c r="DP16" s="680"/>
      <c r="DQ16" s="687">
        <v>161212</v>
      </c>
      <c r="DR16" s="679"/>
      <c r="DS16" s="679"/>
      <c r="DT16" s="679"/>
      <c r="DU16" s="679"/>
      <c r="DV16" s="679"/>
      <c r="DW16" s="679"/>
      <c r="DX16" s="679"/>
      <c r="DY16" s="679"/>
      <c r="DZ16" s="679"/>
      <c r="EA16" s="679"/>
      <c r="EB16" s="679"/>
      <c r="EC16" s="688"/>
    </row>
    <row r="17" spans="2:133" ht="11.25" customHeight="1" x14ac:dyDescent="0.15">
      <c r="B17" s="675" t="s">
        <v>263</v>
      </c>
      <c r="C17" s="676"/>
      <c r="D17" s="676"/>
      <c r="E17" s="676"/>
      <c r="F17" s="676"/>
      <c r="G17" s="676"/>
      <c r="H17" s="676"/>
      <c r="I17" s="676"/>
      <c r="J17" s="676"/>
      <c r="K17" s="676"/>
      <c r="L17" s="676"/>
      <c r="M17" s="676"/>
      <c r="N17" s="676"/>
      <c r="O17" s="676"/>
      <c r="P17" s="676"/>
      <c r="Q17" s="677"/>
      <c r="R17" s="678">
        <v>59241</v>
      </c>
      <c r="S17" s="679"/>
      <c r="T17" s="679"/>
      <c r="U17" s="679"/>
      <c r="V17" s="679"/>
      <c r="W17" s="679"/>
      <c r="X17" s="679"/>
      <c r="Y17" s="680"/>
      <c r="Z17" s="681">
        <v>0.5</v>
      </c>
      <c r="AA17" s="681"/>
      <c r="AB17" s="681"/>
      <c r="AC17" s="681"/>
      <c r="AD17" s="682">
        <v>59241</v>
      </c>
      <c r="AE17" s="682"/>
      <c r="AF17" s="682"/>
      <c r="AG17" s="682"/>
      <c r="AH17" s="682"/>
      <c r="AI17" s="682"/>
      <c r="AJ17" s="682"/>
      <c r="AK17" s="682"/>
      <c r="AL17" s="683">
        <v>0.9</v>
      </c>
      <c r="AM17" s="684"/>
      <c r="AN17" s="684"/>
      <c r="AO17" s="685"/>
      <c r="AP17" s="675" t="s">
        <v>264</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681" t="s">
        <v>136</v>
      </c>
      <c r="BP17" s="681"/>
      <c r="BQ17" s="681"/>
      <c r="BR17" s="681"/>
      <c r="BS17" s="687" t="s">
        <v>136</v>
      </c>
      <c r="BT17" s="679"/>
      <c r="BU17" s="679"/>
      <c r="BV17" s="679"/>
      <c r="BW17" s="679"/>
      <c r="BX17" s="679"/>
      <c r="BY17" s="679"/>
      <c r="BZ17" s="679"/>
      <c r="CA17" s="679"/>
      <c r="CB17" s="688"/>
      <c r="CD17" s="693" t="s">
        <v>265</v>
      </c>
      <c r="CE17" s="694"/>
      <c r="CF17" s="694"/>
      <c r="CG17" s="694"/>
      <c r="CH17" s="694"/>
      <c r="CI17" s="694"/>
      <c r="CJ17" s="694"/>
      <c r="CK17" s="694"/>
      <c r="CL17" s="694"/>
      <c r="CM17" s="694"/>
      <c r="CN17" s="694"/>
      <c r="CO17" s="694"/>
      <c r="CP17" s="694"/>
      <c r="CQ17" s="695"/>
      <c r="CR17" s="678">
        <v>1661926</v>
      </c>
      <c r="CS17" s="679"/>
      <c r="CT17" s="679"/>
      <c r="CU17" s="679"/>
      <c r="CV17" s="679"/>
      <c r="CW17" s="679"/>
      <c r="CX17" s="679"/>
      <c r="CY17" s="680"/>
      <c r="CZ17" s="681">
        <v>14.4</v>
      </c>
      <c r="DA17" s="681"/>
      <c r="DB17" s="681"/>
      <c r="DC17" s="681"/>
      <c r="DD17" s="687" t="s">
        <v>237</v>
      </c>
      <c r="DE17" s="679"/>
      <c r="DF17" s="679"/>
      <c r="DG17" s="679"/>
      <c r="DH17" s="679"/>
      <c r="DI17" s="679"/>
      <c r="DJ17" s="679"/>
      <c r="DK17" s="679"/>
      <c r="DL17" s="679"/>
      <c r="DM17" s="679"/>
      <c r="DN17" s="679"/>
      <c r="DO17" s="679"/>
      <c r="DP17" s="680"/>
      <c r="DQ17" s="687">
        <v>1604358</v>
      </c>
      <c r="DR17" s="679"/>
      <c r="DS17" s="679"/>
      <c r="DT17" s="679"/>
      <c r="DU17" s="679"/>
      <c r="DV17" s="679"/>
      <c r="DW17" s="679"/>
      <c r="DX17" s="679"/>
      <c r="DY17" s="679"/>
      <c r="DZ17" s="679"/>
      <c r="EA17" s="679"/>
      <c r="EB17" s="679"/>
      <c r="EC17" s="688"/>
    </row>
    <row r="18" spans="2:133" ht="11.25" customHeight="1" x14ac:dyDescent="0.15">
      <c r="B18" s="675" t="s">
        <v>266</v>
      </c>
      <c r="C18" s="676"/>
      <c r="D18" s="676"/>
      <c r="E18" s="676"/>
      <c r="F18" s="676"/>
      <c r="G18" s="676"/>
      <c r="H18" s="676"/>
      <c r="I18" s="676"/>
      <c r="J18" s="676"/>
      <c r="K18" s="676"/>
      <c r="L18" s="676"/>
      <c r="M18" s="676"/>
      <c r="N18" s="676"/>
      <c r="O18" s="676"/>
      <c r="P18" s="676"/>
      <c r="Q18" s="677"/>
      <c r="R18" s="678">
        <v>8153</v>
      </c>
      <c r="S18" s="679"/>
      <c r="T18" s="679"/>
      <c r="U18" s="679"/>
      <c r="V18" s="679"/>
      <c r="W18" s="679"/>
      <c r="X18" s="679"/>
      <c r="Y18" s="680"/>
      <c r="Z18" s="681">
        <v>0.1</v>
      </c>
      <c r="AA18" s="681"/>
      <c r="AB18" s="681"/>
      <c r="AC18" s="681"/>
      <c r="AD18" s="682">
        <v>8153</v>
      </c>
      <c r="AE18" s="682"/>
      <c r="AF18" s="682"/>
      <c r="AG18" s="682"/>
      <c r="AH18" s="682"/>
      <c r="AI18" s="682"/>
      <c r="AJ18" s="682"/>
      <c r="AK18" s="682"/>
      <c r="AL18" s="683">
        <v>0.1</v>
      </c>
      <c r="AM18" s="684"/>
      <c r="AN18" s="684"/>
      <c r="AO18" s="685"/>
      <c r="AP18" s="675" t="s">
        <v>267</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681" t="s">
        <v>136</v>
      </c>
      <c r="BP18" s="681"/>
      <c r="BQ18" s="681"/>
      <c r="BR18" s="681"/>
      <c r="BS18" s="687" t="s">
        <v>136</v>
      </c>
      <c r="BT18" s="679"/>
      <c r="BU18" s="679"/>
      <c r="BV18" s="679"/>
      <c r="BW18" s="679"/>
      <c r="BX18" s="679"/>
      <c r="BY18" s="679"/>
      <c r="BZ18" s="679"/>
      <c r="CA18" s="679"/>
      <c r="CB18" s="688"/>
      <c r="CD18" s="693" t="s">
        <v>268</v>
      </c>
      <c r="CE18" s="694"/>
      <c r="CF18" s="694"/>
      <c r="CG18" s="694"/>
      <c r="CH18" s="694"/>
      <c r="CI18" s="694"/>
      <c r="CJ18" s="694"/>
      <c r="CK18" s="694"/>
      <c r="CL18" s="694"/>
      <c r="CM18" s="694"/>
      <c r="CN18" s="694"/>
      <c r="CO18" s="694"/>
      <c r="CP18" s="694"/>
      <c r="CQ18" s="695"/>
      <c r="CR18" s="678" t="s">
        <v>136</v>
      </c>
      <c r="CS18" s="679"/>
      <c r="CT18" s="679"/>
      <c r="CU18" s="679"/>
      <c r="CV18" s="679"/>
      <c r="CW18" s="679"/>
      <c r="CX18" s="679"/>
      <c r="CY18" s="680"/>
      <c r="CZ18" s="681" t="s">
        <v>237</v>
      </c>
      <c r="DA18" s="681"/>
      <c r="DB18" s="681"/>
      <c r="DC18" s="681"/>
      <c r="DD18" s="687" t="s">
        <v>237</v>
      </c>
      <c r="DE18" s="679"/>
      <c r="DF18" s="679"/>
      <c r="DG18" s="679"/>
      <c r="DH18" s="679"/>
      <c r="DI18" s="679"/>
      <c r="DJ18" s="679"/>
      <c r="DK18" s="679"/>
      <c r="DL18" s="679"/>
      <c r="DM18" s="679"/>
      <c r="DN18" s="679"/>
      <c r="DO18" s="679"/>
      <c r="DP18" s="680"/>
      <c r="DQ18" s="687" t="s">
        <v>128</v>
      </c>
      <c r="DR18" s="679"/>
      <c r="DS18" s="679"/>
      <c r="DT18" s="679"/>
      <c r="DU18" s="679"/>
      <c r="DV18" s="679"/>
      <c r="DW18" s="679"/>
      <c r="DX18" s="679"/>
      <c r="DY18" s="679"/>
      <c r="DZ18" s="679"/>
      <c r="EA18" s="679"/>
      <c r="EB18" s="679"/>
      <c r="EC18" s="688"/>
    </row>
    <row r="19" spans="2:133" ht="11.25" customHeight="1" x14ac:dyDescent="0.15">
      <c r="B19" s="675" t="s">
        <v>269</v>
      </c>
      <c r="C19" s="676"/>
      <c r="D19" s="676"/>
      <c r="E19" s="676"/>
      <c r="F19" s="676"/>
      <c r="G19" s="676"/>
      <c r="H19" s="676"/>
      <c r="I19" s="676"/>
      <c r="J19" s="676"/>
      <c r="K19" s="676"/>
      <c r="L19" s="676"/>
      <c r="M19" s="676"/>
      <c r="N19" s="676"/>
      <c r="O19" s="676"/>
      <c r="P19" s="676"/>
      <c r="Q19" s="677"/>
      <c r="R19" s="678">
        <v>2315</v>
      </c>
      <c r="S19" s="679"/>
      <c r="T19" s="679"/>
      <c r="U19" s="679"/>
      <c r="V19" s="679"/>
      <c r="W19" s="679"/>
      <c r="X19" s="679"/>
      <c r="Y19" s="680"/>
      <c r="Z19" s="681">
        <v>0</v>
      </c>
      <c r="AA19" s="681"/>
      <c r="AB19" s="681"/>
      <c r="AC19" s="681"/>
      <c r="AD19" s="682">
        <v>2315</v>
      </c>
      <c r="AE19" s="682"/>
      <c r="AF19" s="682"/>
      <c r="AG19" s="682"/>
      <c r="AH19" s="682"/>
      <c r="AI19" s="682"/>
      <c r="AJ19" s="682"/>
      <c r="AK19" s="682"/>
      <c r="AL19" s="683">
        <v>0</v>
      </c>
      <c r="AM19" s="684"/>
      <c r="AN19" s="684"/>
      <c r="AO19" s="685"/>
      <c r="AP19" s="675" t="s">
        <v>270</v>
      </c>
      <c r="AQ19" s="676"/>
      <c r="AR19" s="676"/>
      <c r="AS19" s="676"/>
      <c r="AT19" s="676"/>
      <c r="AU19" s="676"/>
      <c r="AV19" s="676"/>
      <c r="AW19" s="676"/>
      <c r="AX19" s="676"/>
      <c r="AY19" s="676"/>
      <c r="AZ19" s="676"/>
      <c r="BA19" s="676"/>
      <c r="BB19" s="676"/>
      <c r="BC19" s="676"/>
      <c r="BD19" s="676"/>
      <c r="BE19" s="676"/>
      <c r="BF19" s="677"/>
      <c r="BG19" s="678">
        <v>2114</v>
      </c>
      <c r="BH19" s="679"/>
      <c r="BI19" s="679"/>
      <c r="BJ19" s="679"/>
      <c r="BK19" s="679"/>
      <c r="BL19" s="679"/>
      <c r="BM19" s="679"/>
      <c r="BN19" s="680"/>
      <c r="BO19" s="681">
        <v>0.1</v>
      </c>
      <c r="BP19" s="681"/>
      <c r="BQ19" s="681"/>
      <c r="BR19" s="681"/>
      <c r="BS19" s="687" t="s">
        <v>136</v>
      </c>
      <c r="BT19" s="679"/>
      <c r="BU19" s="679"/>
      <c r="BV19" s="679"/>
      <c r="BW19" s="679"/>
      <c r="BX19" s="679"/>
      <c r="BY19" s="679"/>
      <c r="BZ19" s="679"/>
      <c r="CA19" s="679"/>
      <c r="CB19" s="688"/>
      <c r="CD19" s="693" t="s">
        <v>271</v>
      </c>
      <c r="CE19" s="694"/>
      <c r="CF19" s="694"/>
      <c r="CG19" s="694"/>
      <c r="CH19" s="694"/>
      <c r="CI19" s="694"/>
      <c r="CJ19" s="694"/>
      <c r="CK19" s="694"/>
      <c r="CL19" s="694"/>
      <c r="CM19" s="694"/>
      <c r="CN19" s="694"/>
      <c r="CO19" s="694"/>
      <c r="CP19" s="694"/>
      <c r="CQ19" s="695"/>
      <c r="CR19" s="678" t="s">
        <v>136</v>
      </c>
      <c r="CS19" s="679"/>
      <c r="CT19" s="679"/>
      <c r="CU19" s="679"/>
      <c r="CV19" s="679"/>
      <c r="CW19" s="679"/>
      <c r="CX19" s="679"/>
      <c r="CY19" s="680"/>
      <c r="CZ19" s="681" t="s">
        <v>237</v>
      </c>
      <c r="DA19" s="681"/>
      <c r="DB19" s="681"/>
      <c r="DC19" s="681"/>
      <c r="DD19" s="687" t="s">
        <v>136</v>
      </c>
      <c r="DE19" s="679"/>
      <c r="DF19" s="679"/>
      <c r="DG19" s="679"/>
      <c r="DH19" s="679"/>
      <c r="DI19" s="679"/>
      <c r="DJ19" s="679"/>
      <c r="DK19" s="679"/>
      <c r="DL19" s="679"/>
      <c r="DM19" s="679"/>
      <c r="DN19" s="679"/>
      <c r="DO19" s="679"/>
      <c r="DP19" s="680"/>
      <c r="DQ19" s="687" t="s">
        <v>128</v>
      </c>
      <c r="DR19" s="679"/>
      <c r="DS19" s="679"/>
      <c r="DT19" s="679"/>
      <c r="DU19" s="679"/>
      <c r="DV19" s="679"/>
      <c r="DW19" s="679"/>
      <c r="DX19" s="679"/>
      <c r="DY19" s="679"/>
      <c r="DZ19" s="679"/>
      <c r="EA19" s="679"/>
      <c r="EB19" s="679"/>
      <c r="EC19" s="688"/>
    </row>
    <row r="20" spans="2:133" ht="11.25" customHeight="1" x14ac:dyDescent="0.15">
      <c r="B20" s="675" t="s">
        <v>272</v>
      </c>
      <c r="C20" s="676"/>
      <c r="D20" s="676"/>
      <c r="E20" s="676"/>
      <c r="F20" s="676"/>
      <c r="G20" s="676"/>
      <c r="H20" s="676"/>
      <c r="I20" s="676"/>
      <c r="J20" s="676"/>
      <c r="K20" s="676"/>
      <c r="L20" s="676"/>
      <c r="M20" s="676"/>
      <c r="N20" s="676"/>
      <c r="O20" s="676"/>
      <c r="P20" s="676"/>
      <c r="Q20" s="677"/>
      <c r="R20" s="678">
        <v>385</v>
      </c>
      <c r="S20" s="679"/>
      <c r="T20" s="679"/>
      <c r="U20" s="679"/>
      <c r="V20" s="679"/>
      <c r="W20" s="679"/>
      <c r="X20" s="679"/>
      <c r="Y20" s="680"/>
      <c r="Z20" s="681">
        <v>0</v>
      </c>
      <c r="AA20" s="681"/>
      <c r="AB20" s="681"/>
      <c r="AC20" s="681"/>
      <c r="AD20" s="682">
        <v>385</v>
      </c>
      <c r="AE20" s="682"/>
      <c r="AF20" s="682"/>
      <c r="AG20" s="682"/>
      <c r="AH20" s="682"/>
      <c r="AI20" s="682"/>
      <c r="AJ20" s="682"/>
      <c r="AK20" s="682"/>
      <c r="AL20" s="683">
        <v>0</v>
      </c>
      <c r="AM20" s="684"/>
      <c r="AN20" s="684"/>
      <c r="AO20" s="685"/>
      <c r="AP20" s="675" t="s">
        <v>273</v>
      </c>
      <c r="AQ20" s="676"/>
      <c r="AR20" s="676"/>
      <c r="AS20" s="676"/>
      <c r="AT20" s="676"/>
      <c r="AU20" s="676"/>
      <c r="AV20" s="676"/>
      <c r="AW20" s="676"/>
      <c r="AX20" s="676"/>
      <c r="AY20" s="676"/>
      <c r="AZ20" s="676"/>
      <c r="BA20" s="676"/>
      <c r="BB20" s="676"/>
      <c r="BC20" s="676"/>
      <c r="BD20" s="676"/>
      <c r="BE20" s="676"/>
      <c r="BF20" s="677"/>
      <c r="BG20" s="678">
        <v>2114</v>
      </c>
      <c r="BH20" s="679"/>
      <c r="BI20" s="679"/>
      <c r="BJ20" s="679"/>
      <c r="BK20" s="679"/>
      <c r="BL20" s="679"/>
      <c r="BM20" s="679"/>
      <c r="BN20" s="680"/>
      <c r="BO20" s="681">
        <v>0.1</v>
      </c>
      <c r="BP20" s="681"/>
      <c r="BQ20" s="681"/>
      <c r="BR20" s="681"/>
      <c r="BS20" s="687" t="s">
        <v>136</v>
      </c>
      <c r="BT20" s="679"/>
      <c r="BU20" s="679"/>
      <c r="BV20" s="679"/>
      <c r="BW20" s="679"/>
      <c r="BX20" s="679"/>
      <c r="BY20" s="679"/>
      <c r="BZ20" s="679"/>
      <c r="CA20" s="679"/>
      <c r="CB20" s="688"/>
      <c r="CD20" s="693" t="s">
        <v>274</v>
      </c>
      <c r="CE20" s="694"/>
      <c r="CF20" s="694"/>
      <c r="CG20" s="694"/>
      <c r="CH20" s="694"/>
      <c r="CI20" s="694"/>
      <c r="CJ20" s="694"/>
      <c r="CK20" s="694"/>
      <c r="CL20" s="694"/>
      <c r="CM20" s="694"/>
      <c r="CN20" s="694"/>
      <c r="CO20" s="694"/>
      <c r="CP20" s="694"/>
      <c r="CQ20" s="695"/>
      <c r="CR20" s="678">
        <v>11502296</v>
      </c>
      <c r="CS20" s="679"/>
      <c r="CT20" s="679"/>
      <c r="CU20" s="679"/>
      <c r="CV20" s="679"/>
      <c r="CW20" s="679"/>
      <c r="CX20" s="679"/>
      <c r="CY20" s="680"/>
      <c r="CZ20" s="681">
        <v>100</v>
      </c>
      <c r="DA20" s="681"/>
      <c r="DB20" s="681"/>
      <c r="DC20" s="681"/>
      <c r="DD20" s="687">
        <v>1983442</v>
      </c>
      <c r="DE20" s="679"/>
      <c r="DF20" s="679"/>
      <c r="DG20" s="679"/>
      <c r="DH20" s="679"/>
      <c r="DI20" s="679"/>
      <c r="DJ20" s="679"/>
      <c r="DK20" s="679"/>
      <c r="DL20" s="679"/>
      <c r="DM20" s="679"/>
      <c r="DN20" s="679"/>
      <c r="DO20" s="679"/>
      <c r="DP20" s="680"/>
      <c r="DQ20" s="687">
        <v>8626632</v>
      </c>
      <c r="DR20" s="679"/>
      <c r="DS20" s="679"/>
      <c r="DT20" s="679"/>
      <c r="DU20" s="679"/>
      <c r="DV20" s="679"/>
      <c r="DW20" s="679"/>
      <c r="DX20" s="679"/>
      <c r="DY20" s="679"/>
      <c r="DZ20" s="679"/>
      <c r="EA20" s="679"/>
      <c r="EB20" s="679"/>
      <c r="EC20" s="688"/>
    </row>
    <row r="21" spans="2:133" ht="11.25" customHeight="1" x14ac:dyDescent="0.15">
      <c r="B21" s="675" t="s">
        <v>275</v>
      </c>
      <c r="C21" s="676"/>
      <c r="D21" s="676"/>
      <c r="E21" s="676"/>
      <c r="F21" s="676"/>
      <c r="G21" s="676"/>
      <c r="H21" s="676"/>
      <c r="I21" s="676"/>
      <c r="J21" s="676"/>
      <c r="K21" s="676"/>
      <c r="L21" s="676"/>
      <c r="M21" s="676"/>
      <c r="N21" s="676"/>
      <c r="O21" s="676"/>
      <c r="P21" s="676"/>
      <c r="Q21" s="677"/>
      <c r="R21" s="678">
        <v>48388</v>
      </c>
      <c r="S21" s="679"/>
      <c r="T21" s="679"/>
      <c r="U21" s="679"/>
      <c r="V21" s="679"/>
      <c r="W21" s="679"/>
      <c r="X21" s="679"/>
      <c r="Y21" s="680"/>
      <c r="Z21" s="681">
        <v>0.4</v>
      </c>
      <c r="AA21" s="681"/>
      <c r="AB21" s="681"/>
      <c r="AC21" s="681"/>
      <c r="AD21" s="682">
        <v>48388</v>
      </c>
      <c r="AE21" s="682"/>
      <c r="AF21" s="682"/>
      <c r="AG21" s="682"/>
      <c r="AH21" s="682"/>
      <c r="AI21" s="682"/>
      <c r="AJ21" s="682"/>
      <c r="AK21" s="682"/>
      <c r="AL21" s="683">
        <v>0.7</v>
      </c>
      <c r="AM21" s="684"/>
      <c r="AN21" s="684"/>
      <c r="AO21" s="685"/>
      <c r="AP21" s="697" t="s">
        <v>276</v>
      </c>
      <c r="AQ21" s="698"/>
      <c r="AR21" s="698"/>
      <c r="AS21" s="698"/>
      <c r="AT21" s="698"/>
      <c r="AU21" s="698"/>
      <c r="AV21" s="698"/>
      <c r="AW21" s="698"/>
      <c r="AX21" s="698"/>
      <c r="AY21" s="698"/>
      <c r="AZ21" s="698"/>
      <c r="BA21" s="698"/>
      <c r="BB21" s="698"/>
      <c r="BC21" s="698"/>
      <c r="BD21" s="698"/>
      <c r="BE21" s="698"/>
      <c r="BF21" s="699"/>
      <c r="BG21" s="678">
        <v>2114</v>
      </c>
      <c r="BH21" s="679"/>
      <c r="BI21" s="679"/>
      <c r="BJ21" s="679"/>
      <c r="BK21" s="679"/>
      <c r="BL21" s="679"/>
      <c r="BM21" s="679"/>
      <c r="BN21" s="680"/>
      <c r="BO21" s="681">
        <v>0.1</v>
      </c>
      <c r="BP21" s="681"/>
      <c r="BQ21" s="681"/>
      <c r="BR21" s="681"/>
      <c r="BS21" s="687" t="s">
        <v>136</v>
      </c>
      <c r="BT21" s="679"/>
      <c r="BU21" s="679"/>
      <c r="BV21" s="679"/>
      <c r="BW21" s="679"/>
      <c r="BX21" s="679"/>
      <c r="BY21" s="679"/>
      <c r="BZ21" s="679"/>
      <c r="CA21" s="679"/>
      <c r="CB21" s="688"/>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5" t="s">
        <v>277</v>
      </c>
      <c r="C22" s="676"/>
      <c r="D22" s="676"/>
      <c r="E22" s="676"/>
      <c r="F22" s="676"/>
      <c r="G22" s="676"/>
      <c r="H22" s="676"/>
      <c r="I22" s="676"/>
      <c r="J22" s="676"/>
      <c r="K22" s="676"/>
      <c r="L22" s="676"/>
      <c r="M22" s="676"/>
      <c r="N22" s="676"/>
      <c r="O22" s="676"/>
      <c r="P22" s="676"/>
      <c r="Q22" s="677"/>
      <c r="R22" s="678">
        <v>4677051</v>
      </c>
      <c r="S22" s="679"/>
      <c r="T22" s="679"/>
      <c r="U22" s="679"/>
      <c r="V22" s="679"/>
      <c r="W22" s="679"/>
      <c r="X22" s="679"/>
      <c r="Y22" s="680"/>
      <c r="Z22" s="681">
        <v>39.200000000000003</v>
      </c>
      <c r="AA22" s="681"/>
      <c r="AB22" s="681"/>
      <c r="AC22" s="681"/>
      <c r="AD22" s="682">
        <v>4286782</v>
      </c>
      <c r="AE22" s="682"/>
      <c r="AF22" s="682"/>
      <c r="AG22" s="682"/>
      <c r="AH22" s="682"/>
      <c r="AI22" s="682"/>
      <c r="AJ22" s="682"/>
      <c r="AK22" s="682"/>
      <c r="AL22" s="683">
        <v>63.4</v>
      </c>
      <c r="AM22" s="684"/>
      <c r="AN22" s="684"/>
      <c r="AO22" s="685"/>
      <c r="AP22" s="697" t="s">
        <v>278</v>
      </c>
      <c r="AQ22" s="698"/>
      <c r="AR22" s="698"/>
      <c r="AS22" s="698"/>
      <c r="AT22" s="698"/>
      <c r="AU22" s="698"/>
      <c r="AV22" s="698"/>
      <c r="AW22" s="698"/>
      <c r="AX22" s="698"/>
      <c r="AY22" s="698"/>
      <c r="AZ22" s="698"/>
      <c r="BA22" s="698"/>
      <c r="BB22" s="698"/>
      <c r="BC22" s="698"/>
      <c r="BD22" s="698"/>
      <c r="BE22" s="698"/>
      <c r="BF22" s="699"/>
      <c r="BG22" s="678" t="s">
        <v>136</v>
      </c>
      <c r="BH22" s="679"/>
      <c r="BI22" s="679"/>
      <c r="BJ22" s="679"/>
      <c r="BK22" s="679"/>
      <c r="BL22" s="679"/>
      <c r="BM22" s="679"/>
      <c r="BN22" s="680"/>
      <c r="BO22" s="681" t="s">
        <v>136</v>
      </c>
      <c r="BP22" s="681"/>
      <c r="BQ22" s="681"/>
      <c r="BR22" s="681"/>
      <c r="BS22" s="687" t="s">
        <v>237</v>
      </c>
      <c r="BT22" s="679"/>
      <c r="BU22" s="679"/>
      <c r="BV22" s="679"/>
      <c r="BW22" s="679"/>
      <c r="BX22" s="679"/>
      <c r="BY22" s="679"/>
      <c r="BZ22" s="679"/>
      <c r="CA22" s="679"/>
      <c r="CB22" s="688"/>
      <c r="CD22" s="660" t="s">
        <v>279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75" t="s">
        <v>280</v>
      </c>
      <c r="C23" s="676"/>
      <c r="D23" s="676"/>
      <c r="E23" s="676"/>
      <c r="F23" s="676"/>
      <c r="G23" s="676"/>
      <c r="H23" s="676"/>
      <c r="I23" s="676"/>
      <c r="J23" s="676"/>
      <c r="K23" s="676"/>
      <c r="L23" s="676"/>
      <c r="M23" s="676"/>
      <c r="N23" s="676"/>
      <c r="O23" s="676"/>
      <c r="P23" s="676"/>
      <c r="Q23" s="677"/>
      <c r="R23" s="678">
        <v>4286782</v>
      </c>
      <c r="S23" s="679"/>
      <c r="T23" s="679"/>
      <c r="U23" s="679"/>
      <c r="V23" s="679"/>
      <c r="W23" s="679"/>
      <c r="X23" s="679"/>
      <c r="Y23" s="680"/>
      <c r="Z23" s="681">
        <v>35.9</v>
      </c>
      <c r="AA23" s="681"/>
      <c r="AB23" s="681"/>
      <c r="AC23" s="681"/>
      <c r="AD23" s="682">
        <v>4286782</v>
      </c>
      <c r="AE23" s="682"/>
      <c r="AF23" s="682"/>
      <c r="AG23" s="682"/>
      <c r="AH23" s="682"/>
      <c r="AI23" s="682"/>
      <c r="AJ23" s="682"/>
      <c r="AK23" s="682"/>
      <c r="AL23" s="683">
        <v>63.4</v>
      </c>
      <c r="AM23" s="684"/>
      <c r="AN23" s="684"/>
      <c r="AO23" s="685"/>
      <c r="AP23" s="697" t="s">
        <v>281</v>
      </c>
      <c r="AQ23" s="698"/>
      <c r="AR23" s="698"/>
      <c r="AS23" s="698"/>
      <c r="AT23" s="698"/>
      <c r="AU23" s="698"/>
      <c r="AV23" s="698"/>
      <c r="AW23" s="698"/>
      <c r="AX23" s="698"/>
      <c r="AY23" s="698"/>
      <c r="AZ23" s="698"/>
      <c r="BA23" s="698"/>
      <c r="BB23" s="698"/>
      <c r="BC23" s="698"/>
      <c r="BD23" s="698"/>
      <c r="BE23" s="698"/>
      <c r="BF23" s="699"/>
      <c r="BG23" s="678" t="s">
        <v>136</v>
      </c>
      <c r="BH23" s="679"/>
      <c r="BI23" s="679"/>
      <c r="BJ23" s="679"/>
      <c r="BK23" s="679"/>
      <c r="BL23" s="679"/>
      <c r="BM23" s="679"/>
      <c r="BN23" s="680"/>
      <c r="BO23" s="681" t="s">
        <v>237</v>
      </c>
      <c r="BP23" s="681"/>
      <c r="BQ23" s="681"/>
      <c r="BR23" s="681"/>
      <c r="BS23" s="687" t="s">
        <v>136</v>
      </c>
      <c r="BT23" s="679"/>
      <c r="BU23" s="679"/>
      <c r="BV23" s="679"/>
      <c r="BW23" s="679"/>
      <c r="BX23" s="679"/>
      <c r="BY23" s="679"/>
      <c r="BZ23" s="679"/>
      <c r="CA23" s="679"/>
      <c r="CB23" s="688"/>
      <c r="CD23" s="660" t="s">
        <v>220</v>
      </c>
      <c r="CE23" s="661"/>
      <c r="CF23" s="661"/>
      <c r="CG23" s="661"/>
      <c r="CH23" s="661"/>
      <c r="CI23" s="661"/>
      <c r="CJ23" s="661"/>
      <c r="CK23" s="661"/>
      <c r="CL23" s="661"/>
      <c r="CM23" s="661"/>
      <c r="CN23" s="661"/>
      <c r="CO23" s="661"/>
      <c r="CP23" s="661"/>
      <c r="CQ23" s="662"/>
      <c r="CR23" s="660" t="s">
        <v>282</v>
      </c>
      <c r="CS23" s="661"/>
      <c r="CT23" s="661"/>
      <c r="CU23" s="661"/>
      <c r="CV23" s="661"/>
      <c r="CW23" s="661"/>
      <c r="CX23" s="661"/>
      <c r="CY23" s="662"/>
      <c r="CZ23" s="660" t="s">
        <v>283</v>
      </c>
      <c r="DA23" s="661"/>
      <c r="DB23" s="661"/>
      <c r="DC23" s="662"/>
      <c r="DD23" s="660" t="s">
        <v>284</v>
      </c>
      <c r="DE23" s="661"/>
      <c r="DF23" s="661"/>
      <c r="DG23" s="661"/>
      <c r="DH23" s="661"/>
      <c r="DI23" s="661"/>
      <c r="DJ23" s="661"/>
      <c r="DK23" s="662"/>
      <c r="DL23" s="709" t="s">
        <v>285</v>
      </c>
      <c r="DM23" s="710"/>
      <c r="DN23" s="710"/>
      <c r="DO23" s="710"/>
      <c r="DP23" s="710"/>
      <c r="DQ23" s="710"/>
      <c r="DR23" s="710"/>
      <c r="DS23" s="710"/>
      <c r="DT23" s="710"/>
      <c r="DU23" s="710"/>
      <c r="DV23" s="711"/>
      <c r="DW23" s="660" t="s">
        <v>286</v>
      </c>
      <c r="DX23" s="661"/>
      <c r="DY23" s="661"/>
      <c r="DZ23" s="661"/>
      <c r="EA23" s="661"/>
      <c r="EB23" s="661"/>
      <c r="EC23" s="662"/>
    </row>
    <row r="24" spans="2:133" ht="11.25" customHeight="1" x14ac:dyDescent="0.15">
      <c r="B24" s="675" t="s">
        <v>287</v>
      </c>
      <c r="C24" s="676"/>
      <c r="D24" s="676"/>
      <c r="E24" s="676"/>
      <c r="F24" s="676"/>
      <c r="G24" s="676"/>
      <c r="H24" s="676"/>
      <c r="I24" s="676"/>
      <c r="J24" s="676"/>
      <c r="K24" s="676"/>
      <c r="L24" s="676"/>
      <c r="M24" s="676"/>
      <c r="N24" s="676"/>
      <c r="O24" s="676"/>
      <c r="P24" s="676"/>
      <c r="Q24" s="677"/>
      <c r="R24" s="678">
        <v>390269</v>
      </c>
      <c r="S24" s="679"/>
      <c r="T24" s="679"/>
      <c r="U24" s="679"/>
      <c r="V24" s="679"/>
      <c r="W24" s="679"/>
      <c r="X24" s="679"/>
      <c r="Y24" s="680"/>
      <c r="Z24" s="681">
        <v>3.3</v>
      </c>
      <c r="AA24" s="681"/>
      <c r="AB24" s="681"/>
      <c r="AC24" s="681"/>
      <c r="AD24" s="682" t="s">
        <v>136</v>
      </c>
      <c r="AE24" s="682"/>
      <c r="AF24" s="682"/>
      <c r="AG24" s="682"/>
      <c r="AH24" s="682"/>
      <c r="AI24" s="682"/>
      <c r="AJ24" s="682"/>
      <c r="AK24" s="682"/>
      <c r="AL24" s="683" t="s">
        <v>237</v>
      </c>
      <c r="AM24" s="684"/>
      <c r="AN24" s="684"/>
      <c r="AO24" s="685"/>
      <c r="AP24" s="697" t="s">
        <v>288</v>
      </c>
      <c r="AQ24" s="698"/>
      <c r="AR24" s="698"/>
      <c r="AS24" s="698"/>
      <c r="AT24" s="698"/>
      <c r="AU24" s="698"/>
      <c r="AV24" s="698"/>
      <c r="AW24" s="698"/>
      <c r="AX24" s="698"/>
      <c r="AY24" s="698"/>
      <c r="AZ24" s="698"/>
      <c r="BA24" s="698"/>
      <c r="BB24" s="698"/>
      <c r="BC24" s="698"/>
      <c r="BD24" s="698"/>
      <c r="BE24" s="698"/>
      <c r="BF24" s="699"/>
      <c r="BG24" s="678" t="s">
        <v>237</v>
      </c>
      <c r="BH24" s="679"/>
      <c r="BI24" s="679"/>
      <c r="BJ24" s="679"/>
      <c r="BK24" s="679"/>
      <c r="BL24" s="679"/>
      <c r="BM24" s="679"/>
      <c r="BN24" s="680"/>
      <c r="BO24" s="681" t="s">
        <v>136</v>
      </c>
      <c r="BP24" s="681"/>
      <c r="BQ24" s="681"/>
      <c r="BR24" s="681"/>
      <c r="BS24" s="687" t="s">
        <v>136</v>
      </c>
      <c r="BT24" s="679"/>
      <c r="BU24" s="679"/>
      <c r="BV24" s="679"/>
      <c r="BW24" s="679"/>
      <c r="BX24" s="679"/>
      <c r="BY24" s="679"/>
      <c r="BZ24" s="679"/>
      <c r="CA24" s="679"/>
      <c r="CB24" s="688"/>
      <c r="CD24" s="689" t="s">
        <v>289</v>
      </c>
      <c r="CE24" s="690"/>
      <c r="CF24" s="690"/>
      <c r="CG24" s="690"/>
      <c r="CH24" s="690"/>
      <c r="CI24" s="690"/>
      <c r="CJ24" s="690"/>
      <c r="CK24" s="690"/>
      <c r="CL24" s="690"/>
      <c r="CM24" s="690"/>
      <c r="CN24" s="690"/>
      <c r="CO24" s="690"/>
      <c r="CP24" s="690"/>
      <c r="CQ24" s="691"/>
      <c r="CR24" s="667">
        <v>3668456</v>
      </c>
      <c r="CS24" s="668"/>
      <c r="CT24" s="668"/>
      <c r="CU24" s="668"/>
      <c r="CV24" s="668"/>
      <c r="CW24" s="668"/>
      <c r="CX24" s="668"/>
      <c r="CY24" s="669"/>
      <c r="CZ24" s="672">
        <v>31.9</v>
      </c>
      <c r="DA24" s="673"/>
      <c r="DB24" s="673"/>
      <c r="DC24" s="692"/>
      <c r="DD24" s="717">
        <v>3094414</v>
      </c>
      <c r="DE24" s="668"/>
      <c r="DF24" s="668"/>
      <c r="DG24" s="668"/>
      <c r="DH24" s="668"/>
      <c r="DI24" s="668"/>
      <c r="DJ24" s="668"/>
      <c r="DK24" s="669"/>
      <c r="DL24" s="717">
        <v>3093053</v>
      </c>
      <c r="DM24" s="668"/>
      <c r="DN24" s="668"/>
      <c r="DO24" s="668"/>
      <c r="DP24" s="668"/>
      <c r="DQ24" s="668"/>
      <c r="DR24" s="668"/>
      <c r="DS24" s="668"/>
      <c r="DT24" s="668"/>
      <c r="DU24" s="668"/>
      <c r="DV24" s="669"/>
      <c r="DW24" s="672">
        <v>44.1</v>
      </c>
      <c r="DX24" s="673"/>
      <c r="DY24" s="673"/>
      <c r="DZ24" s="673"/>
      <c r="EA24" s="673"/>
      <c r="EB24" s="673"/>
      <c r="EC24" s="674"/>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136</v>
      </c>
      <c r="S25" s="679"/>
      <c r="T25" s="679"/>
      <c r="U25" s="679"/>
      <c r="V25" s="679"/>
      <c r="W25" s="679"/>
      <c r="X25" s="679"/>
      <c r="Y25" s="680"/>
      <c r="Z25" s="681" t="s">
        <v>136</v>
      </c>
      <c r="AA25" s="681"/>
      <c r="AB25" s="681"/>
      <c r="AC25" s="681"/>
      <c r="AD25" s="682" t="s">
        <v>136</v>
      </c>
      <c r="AE25" s="682"/>
      <c r="AF25" s="682"/>
      <c r="AG25" s="682"/>
      <c r="AH25" s="682"/>
      <c r="AI25" s="682"/>
      <c r="AJ25" s="682"/>
      <c r="AK25" s="682"/>
      <c r="AL25" s="683" t="s">
        <v>136</v>
      </c>
      <c r="AM25" s="684"/>
      <c r="AN25" s="684"/>
      <c r="AO25" s="685"/>
      <c r="AP25" s="697" t="s">
        <v>291</v>
      </c>
      <c r="AQ25" s="698"/>
      <c r="AR25" s="698"/>
      <c r="AS25" s="698"/>
      <c r="AT25" s="698"/>
      <c r="AU25" s="698"/>
      <c r="AV25" s="698"/>
      <c r="AW25" s="698"/>
      <c r="AX25" s="698"/>
      <c r="AY25" s="698"/>
      <c r="AZ25" s="698"/>
      <c r="BA25" s="698"/>
      <c r="BB25" s="698"/>
      <c r="BC25" s="698"/>
      <c r="BD25" s="698"/>
      <c r="BE25" s="698"/>
      <c r="BF25" s="699"/>
      <c r="BG25" s="678" t="s">
        <v>136</v>
      </c>
      <c r="BH25" s="679"/>
      <c r="BI25" s="679"/>
      <c r="BJ25" s="679"/>
      <c r="BK25" s="679"/>
      <c r="BL25" s="679"/>
      <c r="BM25" s="679"/>
      <c r="BN25" s="680"/>
      <c r="BO25" s="681" t="s">
        <v>136</v>
      </c>
      <c r="BP25" s="681"/>
      <c r="BQ25" s="681"/>
      <c r="BR25" s="681"/>
      <c r="BS25" s="687" t="s">
        <v>136</v>
      </c>
      <c r="BT25" s="679"/>
      <c r="BU25" s="679"/>
      <c r="BV25" s="679"/>
      <c r="BW25" s="679"/>
      <c r="BX25" s="679"/>
      <c r="BY25" s="679"/>
      <c r="BZ25" s="679"/>
      <c r="CA25" s="679"/>
      <c r="CB25" s="688"/>
      <c r="CD25" s="693" t="s">
        <v>292</v>
      </c>
      <c r="CE25" s="694"/>
      <c r="CF25" s="694"/>
      <c r="CG25" s="694"/>
      <c r="CH25" s="694"/>
      <c r="CI25" s="694"/>
      <c r="CJ25" s="694"/>
      <c r="CK25" s="694"/>
      <c r="CL25" s="694"/>
      <c r="CM25" s="694"/>
      <c r="CN25" s="694"/>
      <c r="CO25" s="694"/>
      <c r="CP25" s="694"/>
      <c r="CQ25" s="695"/>
      <c r="CR25" s="678">
        <v>1406117</v>
      </c>
      <c r="CS25" s="714"/>
      <c r="CT25" s="714"/>
      <c r="CU25" s="714"/>
      <c r="CV25" s="714"/>
      <c r="CW25" s="714"/>
      <c r="CX25" s="714"/>
      <c r="CY25" s="715"/>
      <c r="CZ25" s="683">
        <v>12.2</v>
      </c>
      <c r="DA25" s="712"/>
      <c r="DB25" s="712"/>
      <c r="DC25" s="716"/>
      <c r="DD25" s="687">
        <v>1349757</v>
      </c>
      <c r="DE25" s="714"/>
      <c r="DF25" s="714"/>
      <c r="DG25" s="714"/>
      <c r="DH25" s="714"/>
      <c r="DI25" s="714"/>
      <c r="DJ25" s="714"/>
      <c r="DK25" s="715"/>
      <c r="DL25" s="687">
        <v>1348446</v>
      </c>
      <c r="DM25" s="714"/>
      <c r="DN25" s="714"/>
      <c r="DO25" s="714"/>
      <c r="DP25" s="714"/>
      <c r="DQ25" s="714"/>
      <c r="DR25" s="714"/>
      <c r="DS25" s="714"/>
      <c r="DT25" s="714"/>
      <c r="DU25" s="714"/>
      <c r="DV25" s="715"/>
      <c r="DW25" s="683">
        <v>19.2</v>
      </c>
      <c r="DX25" s="712"/>
      <c r="DY25" s="712"/>
      <c r="DZ25" s="712"/>
      <c r="EA25" s="712"/>
      <c r="EB25" s="712"/>
      <c r="EC25" s="713"/>
    </row>
    <row r="26" spans="2:133" ht="11.25" customHeight="1" x14ac:dyDescent="0.15">
      <c r="B26" s="675" t="s">
        <v>293</v>
      </c>
      <c r="C26" s="676"/>
      <c r="D26" s="676"/>
      <c r="E26" s="676"/>
      <c r="F26" s="676"/>
      <c r="G26" s="676"/>
      <c r="H26" s="676"/>
      <c r="I26" s="676"/>
      <c r="J26" s="676"/>
      <c r="K26" s="676"/>
      <c r="L26" s="676"/>
      <c r="M26" s="676"/>
      <c r="N26" s="676"/>
      <c r="O26" s="676"/>
      <c r="P26" s="676"/>
      <c r="Q26" s="677"/>
      <c r="R26" s="678">
        <v>7136843</v>
      </c>
      <c r="S26" s="679"/>
      <c r="T26" s="679"/>
      <c r="U26" s="679"/>
      <c r="V26" s="679"/>
      <c r="W26" s="679"/>
      <c r="X26" s="679"/>
      <c r="Y26" s="680"/>
      <c r="Z26" s="681">
        <v>59.8</v>
      </c>
      <c r="AA26" s="681"/>
      <c r="AB26" s="681"/>
      <c r="AC26" s="681"/>
      <c r="AD26" s="682">
        <v>6746574</v>
      </c>
      <c r="AE26" s="682"/>
      <c r="AF26" s="682"/>
      <c r="AG26" s="682"/>
      <c r="AH26" s="682"/>
      <c r="AI26" s="682"/>
      <c r="AJ26" s="682"/>
      <c r="AK26" s="682"/>
      <c r="AL26" s="683">
        <v>99.7</v>
      </c>
      <c r="AM26" s="684"/>
      <c r="AN26" s="684"/>
      <c r="AO26" s="685"/>
      <c r="AP26" s="697" t="s">
        <v>294</v>
      </c>
      <c r="AQ26" s="727"/>
      <c r="AR26" s="727"/>
      <c r="AS26" s="727"/>
      <c r="AT26" s="727"/>
      <c r="AU26" s="727"/>
      <c r="AV26" s="727"/>
      <c r="AW26" s="727"/>
      <c r="AX26" s="727"/>
      <c r="AY26" s="727"/>
      <c r="AZ26" s="727"/>
      <c r="BA26" s="727"/>
      <c r="BB26" s="727"/>
      <c r="BC26" s="727"/>
      <c r="BD26" s="727"/>
      <c r="BE26" s="727"/>
      <c r="BF26" s="699"/>
      <c r="BG26" s="678" t="s">
        <v>136</v>
      </c>
      <c r="BH26" s="679"/>
      <c r="BI26" s="679"/>
      <c r="BJ26" s="679"/>
      <c r="BK26" s="679"/>
      <c r="BL26" s="679"/>
      <c r="BM26" s="679"/>
      <c r="BN26" s="680"/>
      <c r="BO26" s="681" t="s">
        <v>136</v>
      </c>
      <c r="BP26" s="681"/>
      <c r="BQ26" s="681"/>
      <c r="BR26" s="681"/>
      <c r="BS26" s="687" t="s">
        <v>136</v>
      </c>
      <c r="BT26" s="679"/>
      <c r="BU26" s="679"/>
      <c r="BV26" s="679"/>
      <c r="BW26" s="679"/>
      <c r="BX26" s="679"/>
      <c r="BY26" s="679"/>
      <c r="BZ26" s="679"/>
      <c r="CA26" s="679"/>
      <c r="CB26" s="688"/>
      <c r="CD26" s="693" t="s">
        <v>295</v>
      </c>
      <c r="CE26" s="694"/>
      <c r="CF26" s="694"/>
      <c r="CG26" s="694"/>
      <c r="CH26" s="694"/>
      <c r="CI26" s="694"/>
      <c r="CJ26" s="694"/>
      <c r="CK26" s="694"/>
      <c r="CL26" s="694"/>
      <c r="CM26" s="694"/>
      <c r="CN26" s="694"/>
      <c r="CO26" s="694"/>
      <c r="CP26" s="694"/>
      <c r="CQ26" s="695"/>
      <c r="CR26" s="678">
        <v>926575</v>
      </c>
      <c r="CS26" s="679"/>
      <c r="CT26" s="679"/>
      <c r="CU26" s="679"/>
      <c r="CV26" s="679"/>
      <c r="CW26" s="679"/>
      <c r="CX26" s="679"/>
      <c r="CY26" s="680"/>
      <c r="CZ26" s="683">
        <v>8.1</v>
      </c>
      <c r="DA26" s="712"/>
      <c r="DB26" s="712"/>
      <c r="DC26" s="716"/>
      <c r="DD26" s="687">
        <v>882514</v>
      </c>
      <c r="DE26" s="679"/>
      <c r="DF26" s="679"/>
      <c r="DG26" s="679"/>
      <c r="DH26" s="679"/>
      <c r="DI26" s="679"/>
      <c r="DJ26" s="679"/>
      <c r="DK26" s="680"/>
      <c r="DL26" s="687" t="s">
        <v>136</v>
      </c>
      <c r="DM26" s="679"/>
      <c r="DN26" s="679"/>
      <c r="DO26" s="679"/>
      <c r="DP26" s="679"/>
      <c r="DQ26" s="679"/>
      <c r="DR26" s="679"/>
      <c r="DS26" s="679"/>
      <c r="DT26" s="679"/>
      <c r="DU26" s="679"/>
      <c r="DV26" s="680"/>
      <c r="DW26" s="683" t="s">
        <v>136</v>
      </c>
      <c r="DX26" s="712"/>
      <c r="DY26" s="712"/>
      <c r="DZ26" s="712"/>
      <c r="EA26" s="712"/>
      <c r="EB26" s="712"/>
      <c r="EC26" s="713"/>
    </row>
    <row r="27" spans="2:133" ht="11.25" customHeight="1" x14ac:dyDescent="0.15">
      <c r="B27" s="675" t="s">
        <v>296</v>
      </c>
      <c r="C27" s="676"/>
      <c r="D27" s="676"/>
      <c r="E27" s="676"/>
      <c r="F27" s="676"/>
      <c r="G27" s="676"/>
      <c r="H27" s="676"/>
      <c r="I27" s="676"/>
      <c r="J27" s="676"/>
      <c r="K27" s="676"/>
      <c r="L27" s="676"/>
      <c r="M27" s="676"/>
      <c r="N27" s="676"/>
      <c r="O27" s="676"/>
      <c r="P27" s="676"/>
      <c r="Q27" s="677"/>
      <c r="R27" s="678">
        <v>1257</v>
      </c>
      <c r="S27" s="679"/>
      <c r="T27" s="679"/>
      <c r="U27" s="679"/>
      <c r="V27" s="679"/>
      <c r="W27" s="679"/>
      <c r="X27" s="679"/>
      <c r="Y27" s="680"/>
      <c r="Z27" s="681">
        <v>0</v>
      </c>
      <c r="AA27" s="681"/>
      <c r="AB27" s="681"/>
      <c r="AC27" s="681"/>
      <c r="AD27" s="682">
        <v>1257</v>
      </c>
      <c r="AE27" s="682"/>
      <c r="AF27" s="682"/>
      <c r="AG27" s="682"/>
      <c r="AH27" s="682"/>
      <c r="AI27" s="682"/>
      <c r="AJ27" s="682"/>
      <c r="AK27" s="682"/>
      <c r="AL27" s="683">
        <v>0</v>
      </c>
      <c r="AM27" s="684"/>
      <c r="AN27" s="684"/>
      <c r="AO27" s="685"/>
      <c r="AP27" s="675" t="s">
        <v>297</v>
      </c>
      <c r="AQ27" s="676"/>
      <c r="AR27" s="676"/>
      <c r="AS27" s="676"/>
      <c r="AT27" s="676"/>
      <c r="AU27" s="676"/>
      <c r="AV27" s="676"/>
      <c r="AW27" s="676"/>
      <c r="AX27" s="676"/>
      <c r="AY27" s="676"/>
      <c r="AZ27" s="676"/>
      <c r="BA27" s="676"/>
      <c r="BB27" s="676"/>
      <c r="BC27" s="676"/>
      <c r="BD27" s="676"/>
      <c r="BE27" s="676"/>
      <c r="BF27" s="677"/>
      <c r="BG27" s="678">
        <v>1989942</v>
      </c>
      <c r="BH27" s="679"/>
      <c r="BI27" s="679"/>
      <c r="BJ27" s="679"/>
      <c r="BK27" s="679"/>
      <c r="BL27" s="679"/>
      <c r="BM27" s="679"/>
      <c r="BN27" s="680"/>
      <c r="BO27" s="681">
        <v>100</v>
      </c>
      <c r="BP27" s="681"/>
      <c r="BQ27" s="681"/>
      <c r="BR27" s="681"/>
      <c r="BS27" s="687">
        <v>11938</v>
      </c>
      <c r="BT27" s="679"/>
      <c r="BU27" s="679"/>
      <c r="BV27" s="679"/>
      <c r="BW27" s="679"/>
      <c r="BX27" s="679"/>
      <c r="BY27" s="679"/>
      <c r="BZ27" s="679"/>
      <c r="CA27" s="679"/>
      <c r="CB27" s="688"/>
      <c r="CD27" s="693" t="s">
        <v>298</v>
      </c>
      <c r="CE27" s="694"/>
      <c r="CF27" s="694"/>
      <c r="CG27" s="694"/>
      <c r="CH27" s="694"/>
      <c r="CI27" s="694"/>
      <c r="CJ27" s="694"/>
      <c r="CK27" s="694"/>
      <c r="CL27" s="694"/>
      <c r="CM27" s="694"/>
      <c r="CN27" s="694"/>
      <c r="CO27" s="694"/>
      <c r="CP27" s="694"/>
      <c r="CQ27" s="695"/>
      <c r="CR27" s="678">
        <v>600413</v>
      </c>
      <c r="CS27" s="714"/>
      <c r="CT27" s="714"/>
      <c r="CU27" s="714"/>
      <c r="CV27" s="714"/>
      <c r="CW27" s="714"/>
      <c r="CX27" s="714"/>
      <c r="CY27" s="715"/>
      <c r="CZ27" s="683">
        <v>5.2</v>
      </c>
      <c r="DA27" s="712"/>
      <c r="DB27" s="712"/>
      <c r="DC27" s="716"/>
      <c r="DD27" s="687">
        <v>140299</v>
      </c>
      <c r="DE27" s="714"/>
      <c r="DF27" s="714"/>
      <c r="DG27" s="714"/>
      <c r="DH27" s="714"/>
      <c r="DI27" s="714"/>
      <c r="DJ27" s="714"/>
      <c r="DK27" s="715"/>
      <c r="DL27" s="687">
        <v>140249</v>
      </c>
      <c r="DM27" s="714"/>
      <c r="DN27" s="714"/>
      <c r="DO27" s="714"/>
      <c r="DP27" s="714"/>
      <c r="DQ27" s="714"/>
      <c r="DR27" s="714"/>
      <c r="DS27" s="714"/>
      <c r="DT27" s="714"/>
      <c r="DU27" s="714"/>
      <c r="DV27" s="715"/>
      <c r="DW27" s="683">
        <v>2</v>
      </c>
      <c r="DX27" s="712"/>
      <c r="DY27" s="712"/>
      <c r="DZ27" s="712"/>
      <c r="EA27" s="712"/>
      <c r="EB27" s="712"/>
      <c r="EC27" s="713"/>
    </row>
    <row r="28" spans="2:133" ht="11.25" customHeight="1" x14ac:dyDescent="0.15">
      <c r="B28" s="675" t="s">
        <v>299</v>
      </c>
      <c r="C28" s="676"/>
      <c r="D28" s="676"/>
      <c r="E28" s="676"/>
      <c r="F28" s="676"/>
      <c r="G28" s="676"/>
      <c r="H28" s="676"/>
      <c r="I28" s="676"/>
      <c r="J28" s="676"/>
      <c r="K28" s="676"/>
      <c r="L28" s="676"/>
      <c r="M28" s="676"/>
      <c r="N28" s="676"/>
      <c r="O28" s="676"/>
      <c r="P28" s="676"/>
      <c r="Q28" s="677"/>
      <c r="R28" s="678">
        <v>149361</v>
      </c>
      <c r="S28" s="679"/>
      <c r="T28" s="679"/>
      <c r="U28" s="679"/>
      <c r="V28" s="679"/>
      <c r="W28" s="679"/>
      <c r="X28" s="679"/>
      <c r="Y28" s="680"/>
      <c r="Z28" s="681">
        <v>1.3</v>
      </c>
      <c r="AA28" s="681"/>
      <c r="AB28" s="681"/>
      <c r="AC28" s="681"/>
      <c r="AD28" s="682" t="s">
        <v>136</v>
      </c>
      <c r="AE28" s="682"/>
      <c r="AF28" s="682"/>
      <c r="AG28" s="682"/>
      <c r="AH28" s="682"/>
      <c r="AI28" s="682"/>
      <c r="AJ28" s="682"/>
      <c r="AK28" s="682"/>
      <c r="AL28" s="683" t="s">
        <v>136</v>
      </c>
      <c r="AM28" s="684"/>
      <c r="AN28" s="684"/>
      <c r="AO28" s="685"/>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681"/>
      <c r="BP28" s="681"/>
      <c r="BQ28" s="681"/>
      <c r="BR28" s="681"/>
      <c r="BS28" s="687"/>
      <c r="BT28" s="679"/>
      <c r="BU28" s="679"/>
      <c r="BV28" s="679"/>
      <c r="BW28" s="679"/>
      <c r="BX28" s="679"/>
      <c r="BY28" s="679"/>
      <c r="BZ28" s="679"/>
      <c r="CA28" s="679"/>
      <c r="CB28" s="688"/>
      <c r="CD28" s="693" t="s">
        <v>300</v>
      </c>
      <c r="CE28" s="694"/>
      <c r="CF28" s="694"/>
      <c r="CG28" s="694"/>
      <c r="CH28" s="694"/>
      <c r="CI28" s="694"/>
      <c r="CJ28" s="694"/>
      <c r="CK28" s="694"/>
      <c r="CL28" s="694"/>
      <c r="CM28" s="694"/>
      <c r="CN28" s="694"/>
      <c r="CO28" s="694"/>
      <c r="CP28" s="694"/>
      <c r="CQ28" s="695"/>
      <c r="CR28" s="678">
        <v>1661926</v>
      </c>
      <c r="CS28" s="679"/>
      <c r="CT28" s="679"/>
      <c r="CU28" s="679"/>
      <c r="CV28" s="679"/>
      <c r="CW28" s="679"/>
      <c r="CX28" s="679"/>
      <c r="CY28" s="680"/>
      <c r="CZ28" s="683">
        <v>14.4</v>
      </c>
      <c r="DA28" s="712"/>
      <c r="DB28" s="712"/>
      <c r="DC28" s="716"/>
      <c r="DD28" s="687">
        <v>1604358</v>
      </c>
      <c r="DE28" s="679"/>
      <c r="DF28" s="679"/>
      <c r="DG28" s="679"/>
      <c r="DH28" s="679"/>
      <c r="DI28" s="679"/>
      <c r="DJ28" s="679"/>
      <c r="DK28" s="680"/>
      <c r="DL28" s="687">
        <v>1604358</v>
      </c>
      <c r="DM28" s="679"/>
      <c r="DN28" s="679"/>
      <c r="DO28" s="679"/>
      <c r="DP28" s="679"/>
      <c r="DQ28" s="679"/>
      <c r="DR28" s="679"/>
      <c r="DS28" s="679"/>
      <c r="DT28" s="679"/>
      <c r="DU28" s="679"/>
      <c r="DV28" s="680"/>
      <c r="DW28" s="683">
        <v>22.9</v>
      </c>
      <c r="DX28" s="712"/>
      <c r="DY28" s="712"/>
      <c r="DZ28" s="712"/>
      <c r="EA28" s="712"/>
      <c r="EB28" s="712"/>
      <c r="EC28" s="713"/>
    </row>
    <row r="29" spans="2:133" ht="11.25" customHeight="1" x14ac:dyDescent="0.15">
      <c r="B29" s="675" t="s">
        <v>301</v>
      </c>
      <c r="C29" s="676"/>
      <c r="D29" s="676"/>
      <c r="E29" s="676"/>
      <c r="F29" s="676"/>
      <c r="G29" s="676"/>
      <c r="H29" s="676"/>
      <c r="I29" s="676"/>
      <c r="J29" s="676"/>
      <c r="K29" s="676"/>
      <c r="L29" s="676"/>
      <c r="M29" s="676"/>
      <c r="N29" s="676"/>
      <c r="O29" s="676"/>
      <c r="P29" s="676"/>
      <c r="Q29" s="677"/>
      <c r="R29" s="678">
        <v>135629</v>
      </c>
      <c r="S29" s="679"/>
      <c r="T29" s="679"/>
      <c r="U29" s="679"/>
      <c r="V29" s="679"/>
      <c r="W29" s="679"/>
      <c r="X29" s="679"/>
      <c r="Y29" s="680"/>
      <c r="Z29" s="681">
        <v>1.1000000000000001</v>
      </c>
      <c r="AA29" s="681"/>
      <c r="AB29" s="681"/>
      <c r="AC29" s="681"/>
      <c r="AD29" s="682">
        <v>4467</v>
      </c>
      <c r="AE29" s="682"/>
      <c r="AF29" s="682"/>
      <c r="AG29" s="682"/>
      <c r="AH29" s="682"/>
      <c r="AI29" s="682"/>
      <c r="AJ29" s="682"/>
      <c r="AK29" s="682"/>
      <c r="AL29" s="683">
        <v>0.1</v>
      </c>
      <c r="AM29" s="684"/>
      <c r="AN29" s="684"/>
      <c r="AO29" s="685"/>
      <c r="AP29" s="728"/>
      <c r="AQ29" s="729"/>
      <c r="AR29" s="729"/>
      <c r="AS29" s="729"/>
      <c r="AT29" s="729"/>
      <c r="AU29" s="729"/>
      <c r="AV29" s="729"/>
      <c r="AW29" s="729"/>
      <c r="AX29" s="729"/>
      <c r="AY29" s="729"/>
      <c r="AZ29" s="729"/>
      <c r="BA29" s="729"/>
      <c r="BB29" s="729"/>
      <c r="BC29" s="729"/>
      <c r="BD29" s="729"/>
      <c r="BE29" s="729"/>
      <c r="BF29" s="730"/>
      <c r="BG29" s="678"/>
      <c r="BH29" s="679"/>
      <c r="BI29" s="679"/>
      <c r="BJ29" s="679"/>
      <c r="BK29" s="679"/>
      <c r="BL29" s="679"/>
      <c r="BM29" s="679"/>
      <c r="BN29" s="680"/>
      <c r="BO29" s="681"/>
      <c r="BP29" s="681"/>
      <c r="BQ29" s="681"/>
      <c r="BR29" s="681"/>
      <c r="BS29" s="682"/>
      <c r="BT29" s="682"/>
      <c r="BU29" s="682"/>
      <c r="BV29" s="682"/>
      <c r="BW29" s="682"/>
      <c r="BX29" s="682"/>
      <c r="BY29" s="682"/>
      <c r="BZ29" s="682"/>
      <c r="CA29" s="682"/>
      <c r="CB29" s="686"/>
      <c r="CD29" s="718" t="s">
        <v>302</v>
      </c>
      <c r="CE29" s="719"/>
      <c r="CF29" s="693" t="s">
        <v>303</v>
      </c>
      <c r="CG29" s="694"/>
      <c r="CH29" s="694"/>
      <c r="CI29" s="694"/>
      <c r="CJ29" s="694"/>
      <c r="CK29" s="694"/>
      <c r="CL29" s="694"/>
      <c r="CM29" s="694"/>
      <c r="CN29" s="694"/>
      <c r="CO29" s="694"/>
      <c r="CP29" s="694"/>
      <c r="CQ29" s="695"/>
      <c r="CR29" s="678">
        <v>1661907</v>
      </c>
      <c r="CS29" s="714"/>
      <c r="CT29" s="714"/>
      <c r="CU29" s="714"/>
      <c r="CV29" s="714"/>
      <c r="CW29" s="714"/>
      <c r="CX29" s="714"/>
      <c r="CY29" s="715"/>
      <c r="CZ29" s="683">
        <v>14.4</v>
      </c>
      <c r="DA29" s="712"/>
      <c r="DB29" s="712"/>
      <c r="DC29" s="716"/>
      <c r="DD29" s="687">
        <v>1604339</v>
      </c>
      <c r="DE29" s="714"/>
      <c r="DF29" s="714"/>
      <c r="DG29" s="714"/>
      <c r="DH29" s="714"/>
      <c r="DI29" s="714"/>
      <c r="DJ29" s="714"/>
      <c r="DK29" s="715"/>
      <c r="DL29" s="687">
        <v>1604339</v>
      </c>
      <c r="DM29" s="714"/>
      <c r="DN29" s="714"/>
      <c r="DO29" s="714"/>
      <c r="DP29" s="714"/>
      <c r="DQ29" s="714"/>
      <c r="DR29" s="714"/>
      <c r="DS29" s="714"/>
      <c r="DT29" s="714"/>
      <c r="DU29" s="714"/>
      <c r="DV29" s="715"/>
      <c r="DW29" s="683">
        <v>22.9</v>
      </c>
      <c r="DX29" s="712"/>
      <c r="DY29" s="712"/>
      <c r="DZ29" s="712"/>
      <c r="EA29" s="712"/>
      <c r="EB29" s="712"/>
      <c r="EC29" s="713"/>
    </row>
    <row r="30" spans="2:133" ht="11.25" customHeight="1" x14ac:dyDescent="0.15">
      <c r="B30" s="675" t="s">
        <v>304</v>
      </c>
      <c r="C30" s="676"/>
      <c r="D30" s="676"/>
      <c r="E30" s="676"/>
      <c r="F30" s="676"/>
      <c r="G30" s="676"/>
      <c r="H30" s="676"/>
      <c r="I30" s="676"/>
      <c r="J30" s="676"/>
      <c r="K30" s="676"/>
      <c r="L30" s="676"/>
      <c r="M30" s="676"/>
      <c r="N30" s="676"/>
      <c r="O30" s="676"/>
      <c r="P30" s="676"/>
      <c r="Q30" s="677"/>
      <c r="R30" s="678">
        <v>8252</v>
      </c>
      <c r="S30" s="679"/>
      <c r="T30" s="679"/>
      <c r="U30" s="679"/>
      <c r="V30" s="679"/>
      <c r="W30" s="679"/>
      <c r="X30" s="679"/>
      <c r="Y30" s="680"/>
      <c r="Z30" s="681">
        <v>0.1</v>
      </c>
      <c r="AA30" s="681"/>
      <c r="AB30" s="681"/>
      <c r="AC30" s="681"/>
      <c r="AD30" s="682" t="s">
        <v>136</v>
      </c>
      <c r="AE30" s="682"/>
      <c r="AF30" s="682"/>
      <c r="AG30" s="682"/>
      <c r="AH30" s="682"/>
      <c r="AI30" s="682"/>
      <c r="AJ30" s="682"/>
      <c r="AK30" s="682"/>
      <c r="AL30" s="683" t="s">
        <v>136</v>
      </c>
      <c r="AM30" s="684"/>
      <c r="AN30" s="684"/>
      <c r="AO30" s="685"/>
      <c r="AP30" s="657" t="s">
        <v>220</v>
      </c>
      <c r="AQ30" s="658"/>
      <c r="AR30" s="658"/>
      <c r="AS30" s="658"/>
      <c r="AT30" s="658"/>
      <c r="AU30" s="658"/>
      <c r="AV30" s="658"/>
      <c r="AW30" s="658"/>
      <c r="AX30" s="658"/>
      <c r="AY30" s="658"/>
      <c r="AZ30" s="658"/>
      <c r="BA30" s="658"/>
      <c r="BB30" s="658"/>
      <c r="BC30" s="658"/>
      <c r="BD30" s="658"/>
      <c r="BE30" s="658"/>
      <c r="BF30" s="659"/>
      <c r="BG30" s="657" t="s">
        <v>305</v>
      </c>
      <c r="BH30" s="731"/>
      <c r="BI30" s="731"/>
      <c r="BJ30" s="731"/>
      <c r="BK30" s="731"/>
      <c r="BL30" s="731"/>
      <c r="BM30" s="731"/>
      <c r="BN30" s="731"/>
      <c r="BO30" s="731"/>
      <c r="BP30" s="731"/>
      <c r="BQ30" s="732"/>
      <c r="BR30" s="657" t="s">
        <v>306</v>
      </c>
      <c r="BS30" s="731"/>
      <c r="BT30" s="731"/>
      <c r="BU30" s="731"/>
      <c r="BV30" s="731"/>
      <c r="BW30" s="731"/>
      <c r="BX30" s="731"/>
      <c r="BY30" s="731"/>
      <c r="BZ30" s="731"/>
      <c r="CA30" s="731"/>
      <c r="CB30" s="732"/>
      <c r="CD30" s="720"/>
      <c r="CE30" s="721"/>
      <c r="CF30" s="693" t="s">
        <v>307</v>
      </c>
      <c r="CG30" s="694"/>
      <c r="CH30" s="694"/>
      <c r="CI30" s="694"/>
      <c r="CJ30" s="694"/>
      <c r="CK30" s="694"/>
      <c r="CL30" s="694"/>
      <c r="CM30" s="694"/>
      <c r="CN30" s="694"/>
      <c r="CO30" s="694"/>
      <c r="CP30" s="694"/>
      <c r="CQ30" s="695"/>
      <c r="CR30" s="678">
        <v>1594172</v>
      </c>
      <c r="CS30" s="679"/>
      <c r="CT30" s="679"/>
      <c r="CU30" s="679"/>
      <c r="CV30" s="679"/>
      <c r="CW30" s="679"/>
      <c r="CX30" s="679"/>
      <c r="CY30" s="680"/>
      <c r="CZ30" s="683">
        <v>13.9</v>
      </c>
      <c r="DA30" s="712"/>
      <c r="DB30" s="712"/>
      <c r="DC30" s="716"/>
      <c r="DD30" s="687">
        <v>1542821</v>
      </c>
      <c r="DE30" s="679"/>
      <c r="DF30" s="679"/>
      <c r="DG30" s="679"/>
      <c r="DH30" s="679"/>
      <c r="DI30" s="679"/>
      <c r="DJ30" s="679"/>
      <c r="DK30" s="680"/>
      <c r="DL30" s="687">
        <v>1542821</v>
      </c>
      <c r="DM30" s="679"/>
      <c r="DN30" s="679"/>
      <c r="DO30" s="679"/>
      <c r="DP30" s="679"/>
      <c r="DQ30" s="679"/>
      <c r="DR30" s="679"/>
      <c r="DS30" s="679"/>
      <c r="DT30" s="679"/>
      <c r="DU30" s="679"/>
      <c r="DV30" s="680"/>
      <c r="DW30" s="683">
        <v>22</v>
      </c>
      <c r="DX30" s="712"/>
      <c r="DY30" s="712"/>
      <c r="DZ30" s="712"/>
      <c r="EA30" s="712"/>
      <c r="EB30" s="712"/>
      <c r="EC30" s="713"/>
    </row>
    <row r="31" spans="2:133" ht="11.25" customHeight="1" x14ac:dyDescent="0.15">
      <c r="B31" s="675" t="s">
        <v>308</v>
      </c>
      <c r="C31" s="676"/>
      <c r="D31" s="676"/>
      <c r="E31" s="676"/>
      <c r="F31" s="676"/>
      <c r="G31" s="676"/>
      <c r="H31" s="676"/>
      <c r="I31" s="676"/>
      <c r="J31" s="676"/>
      <c r="K31" s="676"/>
      <c r="L31" s="676"/>
      <c r="M31" s="676"/>
      <c r="N31" s="676"/>
      <c r="O31" s="676"/>
      <c r="P31" s="676"/>
      <c r="Q31" s="677"/>
      <c r="R31" s="678">
        <v>1050226</v>
      </c>
      <c r="S31" s="679"/>
      <c r="T31" s="679"/>
      <c r="U31" s="679"/>
      <c r="V31" s="679"/>
      <c r="W31" s="679"/>
      <c r="X31" s="679"/>
      <c r="Y31" s="680"/>
      <c r="Z31" s="681">
        <v>8.8000000000000007</v>
      </c>
      <c r="AA31" s="681"/>
      <c r="AB31" s="681"/>
      <c r="AC31" s="681"/>
      <c r="AD31" s="682">
        <v>7965</v>
      </c>
      <c r="AE31" s="682"/>
      <c r="AF31" s="682"/>
      <c r="AG31" s="682"/>
      <c r="AH31" s="682"/>
      <c r="AI31" s="682"/>
      <c r="AJ31" s="682"/>
      <c r="AK31" s="682"/>
      <c r="AL31" s="683">
        <v>0.1</v>
      </c>
      <c r="AM31" s="684"/>
      <c r="AN31" s="684"/>
      <c r="AO31" s="685"/>
      <c r="AP31" s="735" t="s">
        <v>309</v>
      </c>
      <c r="AQ31" s="736"/>
      <c r="AR31" s="736"/>
      <c r="AS31" s="736"/>
      <c r="AT31" s="741" t="s">
        <v>310</v>
      </c>
      <c r="AU31" s="226"/>
      <c r="AV31" s="226"/>
      <c r="AW31" s="226"/>
      <c r="AX31" s="664" t="s">
        <v>186</v>
      </c>
      <c r="AY31" s="665"/>
      <c r="AZ31" s="665"/>
      <c r="BA31" s="665"/>
      <c r="BB31" s="665"/>
      <c r="BC31" s="665"/>
      <c r="BD31" s="665"/>
      <c r="BE31" s="665"/>
      <c r="BF31" s="666"/>
      <c r="BG31" s="746">
        <v>99.1</v>
      </c>
      <c r="BH31" s="733"/>
      <c r="BI31" s="733"/>
      <c r="BJ31" s="733"/>
      <c r="BK31" s="733"/>
      <c r="BL31" s="733"/>
      <c r="BM31" s="673">
        <v>97.6</v>
      </c>
      <c r="BN31" s="733"/>
      <c r="BO31" s="733"/>
      <c r="BP31" s="733"/>
      <c r="BQ31" s="734"/>
      <c r="BR31" s="746">
        <v>98.9</v>
      </c>
      <c r="BS31" s="733"/>
      <c r="BT31" s="733"/>
      <c r="BU31" s="733"/>
      <c r="BV31" s="733"/>
      <c r="BW31" s="733"/>
      <c r="BX31" s="673">
        <v>96.7</v>
      </c>
      <c r="BY31" s="733"/>
      <c r="BZ31" s="733"/>
      <c r="CA31" s="733"/>
      <c r="CB31" s="734"/>
      <c r="CD31" s="720"/>
      <c r="CE31" s="721"/>
      <c r="CF31" s="693" t="s">
        <v>311</v>
      </c>
      <c r="CG31" s="694"/>
      <c r="CH31" s="694"/>
      <c r="CI31" s="694"/>
      <c r="CJ31" s="694"/>
      <c r="CK31" s="694"/>
      <c r="CL31" s="694"/>
      <c r="CM31" s="694"/>
      <c r="CN31" s="694"/>
      <c r="CO31" s="694"/>
      <c r="CP31" s="694"/>
      <c r="CQ31" s="695"/>
      <c r="CR31" s="678">
        <v>67735</v>
      </c>
      <c r="CS31" s="714"/>
      <c r="CT31" s="714"/>
      <c r="CU31" s="714"/>
      <c r="CV31" s="714"/>
      <c r="CW31" s="714"/>
      <c r="CX31" s="714"/>
      <c r="CY31" s="715"/>
      <c r="CZ31" s="683">
        <v>0.6</v>
      </c>
      <c r="DA31" s="712"/>
      <c r="DB31" s="712"/>
      <c r="DC31" s="716"/>
      <c r="DD31" s="687">
        <v>61518</v>
      </c>
      <c r="DE31" s="714"/>
      <c r="DF31" s="714"/>
      <c r="DG31" s="714"/>
      <c r="DH31" s="714"/>
      <c r="DI31" s="714"/>
      <c r="DJ31" s="714"/>
      <c r="DK31" s="715"/>
      <c r="DL31" s="687">
        <v>61518</v>
      </c>
      <c r="DM31" s="714"/>
      <c r="DN31" s="714"/>
      <c r="DO31" s="714"/>
      <c r="DP31" s="714"/>
      <c r="DQ31" s="714"/>
      <c r="DR31" s="714"/>
      <c r="DS31" s="714"/>
      <c r="DT31" s="714"/>
      <c r="DU31" s="714"/>
      <c r="DV31" s="715"/>
      <c r="DW31" s="683">
        <v>0.9</v>
      </c>
      <c r="DX31" s="712"/>
      <c r="DY31" s="712"/>
      <c r="DZ31" s="712"/>
      <c r="EA31" s="712"/>
      <c r="EB31" s="712"/>
      <c r="EC31" s="713"/>
    </row>
    <row r="32" spans="2:133" ht="11.25" customHeight="1" x14ac:dyDescent="0.15">
      <c r="B32" s="724" t="s">
        <v>312</v>
      </c>
      <c r="C32" s="725"/>
      <c r="D32" s="725"/>
      <c r="E32" s="725"/>
      <c r="F32" s="725"/>
      <c r="G32" s="725"/>
      <c r="H32" s="725"/>
      <c r="I32" s="725"/>
      <c r="J32" s="725"/>
      <c r="K32" s="725"/>
      <c r="L32" s="725"/>
      <c r="M32" s="725"/>
      <c r="N32" s="725"/>
      <c r="O32" s="725"/>
      <c r="P32" s="725"/>
      <c r="Q32" s="726"/>
      <c r="R32" s="678" t="s">
        <v>237</v>
      </c>
      <c r="S32" s="679"/>
      <c r="T32" s="679"/>
      <c r="U32" s="679"/>
      <c r="V32" s="679"/>
      <c r="W32" s="679"/>
      <c r="X32" s="679"/>
      <c r="Y32" s="680"/>
      <c r="Z32" s="681" t="s">
        <v>136</v>
      </c>
      <c r="AA32" s="681"/>
      <c r="AB32" s="681"/>
      <c r="AC32" s="681"/>
      <c r="AD32" s="682" t="s">
        <v>237</v>
      </c>
      <c r="AE32" s="682"/>
      <c r="AF32" s="682"/>
      <c r="AG32" s="682"/>
      <c r="AH32" s="682"/>
      <c r="AI32" s="682"/>
      <c r="AJ32" s="682"/>
      <c r="AK32" s="682"/>
      <c r="AL32" s="683" t="s">
        <v>237</v>
      </c>
      <c r="AM32" s="684"/>
      <c r="AN32" s="684"/>
      <c r="AO32" s="685"/>
      <c r="AP32" s="737"/>
      <c r="AQ32" s="738"/>
      <c r="AR32" s="738"/>
      <c r="AS32" s="738"/>
      <c r="AT32" s="742"/>
      <c r="AU32" s="225" t="s">
        <v>313</v>
      </c>
      <c r="AV32" s="225"/>
      <c r="AW32" s="225"/>
      <c r="AX32" s="675" t="s">
        <v>314</v>
      </c>
      <c r="AY32" s="676"/>
      <c r="AZ32" s="676"/>
      <c r="BA32" s="676"/>
      <c r="BB32" s="676"/>
      <c r="BC32" s="676"/>
      <c r="BD32" s="676"/>
      <c r="BE32" s="676"/>
      <c r="BF32" s="677"/>
      <c r="BG32" s="747">
        <v>99.7</v>
      </c>
      <c r="BH32" s="714"/>
      <c r="BI32" s="714"/>
      <c r="BJ32" s="714"/>
      <c r="BK32" s="714"/>
      <c r="BL32" s="714"/>
      <c r="BM32" s="684">
        <v>98.7</v>
      </c>
      <c r="BN32" s="744"/>
      <c r="BO32" s="744"/>
      <c r="BP32" s="744"/>
      <c r="BQ32" s="745"/>
      <c r="BR32" s="747">
        <v>98.9</v>
      </c>
      <c r="BS32" s="714"/>
      <c r="BT32" s="714"/>
      <c r="BU32" s="714"/>
      <c r="BV32" s="714"/>
      <c r="BW32" s="714"/>
      <c r="BX32" s="684">
        <v>97.6</v>
      </c>
      <c r="BY32" s="744"/>
      <c r="BZ32" s="744"/>
      <c r="CA32" s="744"/>
      <c r="CB32" s="745"/>
      <c r="CD32" s="722"/>
      <c r="CE32" s="723"/>
      <c r="CF32" s="693" t="s">
        <v>315</v>
      </c>
      <c r="CG32" s="694"/>
      <c r="CH32" s="694"/>
      <c r="CI32" s="694"/>
      <c r="CJ32" s="694"/>
      <c r="CK32" s="694"/>
      <c r="CL32" s="694"/>
      <c r="CM32" s="694"/>
      <c r="CN32" s="694"/>
      <c r="CO32" s="694"/>
      <c r="CP32" s="694"/>
      <c r="CQ32" s="695"/>
      <c r="CR32" s="678">
        <v>19</v>
      </c>
      <c r="CS32" s="679"/>
      <c r="CT32" s="679"/>
      <c r="CU32" s="679"/>
      <c r="CV32" s="679"/>
      <c r="CW32" s="679"/>
      <c r="CX32" s="679"/>
      <c r="CY32" s="680"/>
      <c r="CZ32" s="683">
        <v>0</v>
      </c>
      <c r="DA32" s="712"/>
      <c r="DB32" s="712"/>
      <c r="DC32" s="716"/>
      <c r="DD32" s="687">
        <v>19</v>
      </c>
      <c r="DE32" s="679"/>
      <c r="DF32" s="679"/>
      <c r="DG32" s="679"/>
      <c r="DH32" s="679"/>
      <c r="DI32" s="679"/>
      <c r="DJ32" s="679"/>
      <c r="DK32" s="680"/>
      <c r="DL32" s="687">
        <v>19</v>
      </c>
      <c r="DM32" s="679"/>
      <c r="DN32" s="679"/>
      <c r="DO32" s="679"/>
      <c r="DP32" s="679"/>
      <c r="DQ32" s="679"/>
      <c r="DR32" s="679"/>
      <c r="DS32" s="679"/>
      <c r="DT32" s="679"/>
      <c r="DU32" s="679"/>
      <c r="DV32" s="680"/>
      <c r="DW32" s="683">
        <v>0</v>
      </c>
      <c r="DX32" s="712"/>
      <c r="DY32" s="712"/>
      <c r="DZ32" s="712"/>
      <c r="EA32" s="712"/>
      <c r="EB32" s="712"/>
      <c r="EC32" s="713"/>
    </row>
    <row r="33" spans="2:133" ht="11.25" customHeight="1" x14ac:dyDescent="0.15">
      <c r="B33" s="675" t="s">
        <v>316</v>
      </c>
      <c r="C33" s="676"/>
      <c r="D33" s="676"/>
      <c r="E33" s="676"/>
      <c r="F33" s="676"/>
      <c r="G33" s="676"/>
      <c r="H33" s="676"/>
      <c r="I33" s="676"/>
      <c r="J33" s="676"/>
      <c r="K33" s="676"/>
      <c r="L33" s="676"/>
      <c r="M33" s="676"/>
      <c r="N33" s="676"/>
      <c r="O33" s="676"/>
      <c r="P33" s="676"/>
      <c r="Q33" s="677"/>
      <c r="R33" s="678">
        <v>1061797</v>
      </c>
      <c r="S33" s="679"/>
      <c r="T33" s="679"/>
      <c r="U33" s="679"/>
      <c r="V33" s="679"/>
      <c r="W33" s="679"/>
      <c r="X33" s="679"/>
      <c r="Y33" s="680"/>
      <c r="Z33" s="681">
        <v>8.9</v>
      </c>
      <c r="AA33" s="681"/>
      <c r="AB33" s="681"/>
      <c r="AC33" s="681"/>
      <c r="AD33" s="682">
        <v>289</v>
      </c>
      <c r="AE33" s="682"/>
      <c r="AF33" s="682"/>
      <c r="AG33" s="682"/>
      <c r="AH33" s="682"/>
      <c r="AI33" s="682"/>
      <c r="AJ33" s="682"/>
      <c r="AK33" s="682"/>
      <c r="AL33" s="683">
        <v>0</v>
      </c>
      <c r="AM33" s="684"/>
      <c r="AN33" s="684"/>
      <c r="AO33" s="685"/>
      <c r="AP33" s="739"/>
      <c r="AQ33" s="740"/>
      <c r="AR33" s="740"/>
      <c r="AS33" s="740"/>
      <c r="AT33" s="743"/>
      <c r="AU33" s="227"/>
      <c r="AV33" s="227"/>
      <c r="AW33" s="227"/>
      <c r="AX33" s="728" t="s">
        <v>317</v>
      </c>
      <c r="AY33" s="729"/>
      <c r="AZ33" s="729"/>
      <c r="BA33" s="729"/>
      <c r="BB33" s="729"/>
      <c r="BC33" s="729"/>
      <c r="BD33" s="729"/>
      <c r="BE33" s="729"/>
      <c r="BF33" s="730"/>
      <c r="BG33" s="748">
        <v>98.4</v>
      </c>
      <c r="BH33" s="749"/>
      <c r="BI33" s="749"/>
      <c r="BJ33" s="749"/>
      <c r="BK33" s="749"/>
      <c r="BL33" s="749"/>
      <c r="BM33" s="750">
        <v>96.1</v>
      </c>
      <c r="BN33" s="749"/>
      <c r="BO33" s="749"/>
      <c r="BP33" s="749"/>
      <c r="BQ33" s="751"/>
      <c r="BR33" s="748">
        <v>98.6</v>
      </c>
      <c r="BS33" s="749"/>
      <c r="BT33" s="749"/>
      <c r="BU33" s="749"/>
      <c r="BV33" s="749"/>
      <c r="BW33" s="749"/>
      <c r="BX33" s="750">
        <v>94.9</v>
      </c>
      <c r="BY33" s="749"/>
      <c r="BZ33" s="749"/>
      <c r="CA33" s="749"/>
      <c r="CB33" s="751"/>
      <c r="CD33" s="693" t="s">
        <v>318</v>
      </c>
      <c r="CE33" s="694"/>
      <c r="CF33" s="694"/>
      <c r="CG33" s="694"/>
      <c r="CH33" s="694"/>
      <c r="CI33" s="694"/>
      <c r="CJ33" s="694"/>
      <c r="CK33" s="694"/>
      <c r="CL33" s="694"/>
      <c r="CM33" s="694"/>
      <c r="CN33" s="694"/>
      <c r="CO33" s="694"/>
      <c r="CP33" s="694"/>
      <c r="CQ33" s="695"/>
      <c r="CR33" s="678">
        <v>5374147</v>
      </c>
      <c r="CS33" s="714"/>
      <c r="CT33" s="714"/>
      <c r="CU33" s="714"/>
      <c r="CV33" s="714"/>
      <c r="CW33" s="714"/>
      <c r="CX33" s="714"/>
      <c r="CY33" s="715"/>
      <c r="CZ33" s="683">
        <v>46.7</v>
      </c>
      <c r="DA33" s="712"/>
      <c r="DB33" s="712"/>
      <c r="DC33" s="716"/>
      <c r="DD33" s="687">
        <v>4148426</v>
      </c>
      <c r="DE33" s="714"/>
      <c r="DF33" s="714"/>
      <c r="DG33" s="714"/>
      <c r="DH33" s="714"/>
      <c r="DI33" s="714"/>
      <c r="DJ33" s="714"/>
      <c r="DK33" s="715"/>
      <c r="DL33" s="687">
        <v>2887222</v>
      </c>
      <c r="DM33" s="714"/>
      <c r="DN33" s="714"/>
      <c r="DO33" s="714"/>
      <c r="DP33" s="714"/>
      <c r="DQ33" s="714"/>
      <c r="DR33" s="714"/>
      <c r="DS33" s="714"/>
      <c r="DT33" s="714"/>
      <c r="DU33" s="714"/>
      <c r="DV33" s="715"/>
      <c r="DW33" s="683">
        <v>41.2</v>
      </c>
      <c r="DX33" s="712"/>
      <c r="DY33" s="712"/>
      <c r="DZ33" s="712"/>
      <c r="EA33" s="712"/>
      <c r="EB33" s="712"/>
      <c r="EC33" s="713"/>
    </row>
    <row r="34" spans="2:133" ht="11.25" customHeight="1" x14ac:dyDescent="0.15">
      <c r="B34" s="675" t="s">
        <v>319</v>
      </c>
      <c r="C34" s="676"/>
      <c r="D34" s="676"/>
      <c r="E34" s="676"/>
      <c r="F34" s="676"/>
      <c r="G34" s="676"/>
      <c r="H34" s="676"/>
      <c r="I34" s="676"/>
      <c r="J34" s="676"/>
      <c r="K34" s="676"/>
      <c r="L34" s="676"/>
      <c r="M34" s="676"/>
      <c r="N34" s="676"/>
      <c r="O34" s="676"/>
      <c r="P34" s="676"/>
      <c r="Q34" s="677"/>
      <c r="R34" s="678">
        <v>197593</v>
      </c>
      <c r="S34" s="679"/>
      <c r="T34" s="679"/>
      <c r="U34" s="679"/>
      <c r="V34" s="679"/>
      <c r="W34" s="679"/>
      <c r="X34" s="679"/>
      <c r="Y34" s="680"/>
      <c r="Z34" s="681">
        <v>1.7</v>
      </c>
      <c r="AA34" s="681"/>
      <c r="AB34" s="681"/>
      <c r="AC34" s="681"/>
      <c r="AD34" s="682">
        <v>785</v>
      </c>
      <c r="AE34" s="682"/>
      <c r="AF34" s="682"/>
      <c r="AG34" s="682"/>
      <c r="AH34" s="682"/>
      <c r="AI34" s="682"/>
      <c r="AJ34" s="682"/>
      <c r="AK34" s="682"/>
      <c r="AL34" s="683">
        <v>0</v>
      </c>
      <c r="AM34" s="684"/>
      <c r="AN34" s="684"/>
      <c r="AO34" s="685"/>
      <c r="AP34" s="228"/>
      <c r="AQ34" s="229"/>
      <c r="AR34" s="225"/>
      <c r="AS34" s="226"/>
      <c r="AT34" s="226"/>
      <c r="AU34" s="226"/>
      <c r="AV34" s="226"/>
      <c r="AW34" s="226"/>
      <c r="AX34" s="226"/>
      <c r="AY34" s="226"/>
      <c r="AZ34" s="226"/>
      <c r="BA34" s="226"/>
      <c r="BB34" s="226"/>
      <c r="BC34" s="226"/>
      <c r="BD34" s="226"/>
      <c r="BE34" s="226"/>
      <c r="BF34" s="226"/>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D34" s="693" t="s">
        <v>320</v>
      </c>
      <c r="CE34" s="694"/>
      <c r="CF34" s="694"/>
      <c r="CG34" s="694"/>
      <c r="CH34" s="694"/>
      <c r="CI34" s="694"/>
      <c r="CJ34" s="694"/>
      <c r="CK34" s="694"/>
      <c r="CL34" s="694"/>
      <c r="CM34" s="694"/>
      <c r="CN34" s="694"/>
      <c r="CO34" s="694"/>
      <c r="CP34" s="694"/>
      <c r="CQ34" s="695"/>
      <c r="CR34" s="678">
        <v>2386596</v>
      </c>
      <c r="CS34" s="679"/>
      <c r="CT34" s="679"/>
      <c r="CU34" s="679"/>
      <c r="CV34" s="679"/>
      <c r="CW34" s="679"/>
      <c r="CX34" s="679"/>
      <c r="CY34" s="680"/>
      <c r="CZ34" s="683">
        <v>20.7</v>
      </c>
      <c r="DA34" s="712"/>
      <c r="DB34" s="712"/>
      <c r="DC34" s="716"/>
      <c r="DD34" s="687">
        <v>1739213</v>
      </c>
      <c r="DE34" s="679"/>
      <c r="DF34" s="679"/>
      <c r="DG34" s="679"/>
      <c r="DH34" s="679"/>
      <c r="DI34" s="679"/>
      <c r="DJ34" s="679"/>
      <c r="DK34" s="680"/>
      <c r="DL34" s="687">
        <v>1595053</v>
      </c>
      <c r="DM34" s="679"/>
      <c r="DN34" s="679"/>
      <c r="DO34" s="679"/>
      <c r="DP34" s="679"/>
      <c r="DQ34" s="679"/>
      <c r="DR34" s="679"/>
      <c r="DS34" s="679"/>
      <c r="DT34" s="679"/>
      <c r="DU34" s="679"/>
      <c r="DV34" s="680"/>
      <c r="DW34" s="683">
        <v>22.8</v>
      </c>
      <c r="DX34" s="712"/>
      <c r="DY34" s="712"/>
      <c r="DZ34" s="712"/>
      <c r="EA34" s="712"/>
      <c r="EB34" s="712"/>
      <c r="EC34" s="713"/>
    </row>
    <row r="35" spans="2:133" ht="11.25" customHeight="1" x14ac:dyDescent="0.15">
      <c r="B35" s="675" t="s">
        <v>321</v>
      </c>
      <c r="C35" s="676"/>
      <c r="D35" s="676"/>
      <c r="E35" s="676"/>
      <c r="F35" s="676"/>
      <c r="G35" s="676"/>
      <c r="H35" s="676"/>
      <c r="I35" s="676"/>
      <c r="J35" s="676"/>
      <c r="K35" s="676"/>
      <c r="L35" s="676"/>
      <c r="M35" s="676"/>
      <c r="N35" s="676"/>
      <c r="O35" s="676"/>
      <c r="P35" s="676"/>
      <c r="Q35" s="677"/>
      <c r="R35" s="678">
        <v>16769</v>
      </c>
      <c r="S35" s="679"/>
      <c r="T35" s="679"/>
      <c r="U35" s="679"/>
      <c r="V35" s="679"/>
      <c r="W35" s="679"/>
      <c r="X35" s="679"/>
      <c r="Y35" s="680"/>
      <c r="Z35" s="681">
        <v>0.1</v>
      </c>
      <c r="AA35" s="681"/>
      <c r="AB35" s="681"/>
      <c r="AC35" s="681"/>
      <c r="AD35" s="682" t="s">
        <v>136</v>
      </c>
      <c r="AE35" s="682"/>
      <c r="AF35" s="682"/>
      <c r="AG35" s="682"/>
      <c r="AH35" s="682"/>
      <c r="AI35" s="682"/>
      <c r="AJ35" s="682"/>
      <c r="AK35" s="682"/>
      <c r="AL35" s="683" t="s">
        <v>136</v>
      </c>
      <c r="AM35" s="684"/>
      <c r="AN35" s="684"/>
      <c r="AO35" s="685"/>
      <c r="AP35" s="230"/>
      <c r="AQ35" s="657" t="s">
        <v>322</v>
      </c>
      <c r="AR35" s="658"/>
      <c r="AS35" s="658"/>
      <c r="AT35" s="658"/>
      <c r="AU35" s="658"/>
      <c r="AV35" s="658"/>
      <c r="AW35" s="658"/>
      <c r="AX35" s="658"/>
      <c r="AY35" s="658"/>
      <c r="AZ35" s="658"/>
      <c r="BA35" s="658"/>
      <c r="BB35" s="658"/>
      <c r="BC35" s="658"/>
      <c r="BD35" s="658"/>
      <c r="BE35" s="658"/>
      <c r="BF35" s="659"/>
      <c r="BG35" s="657" t="s">
        <v>323</v>
      </c>
      <c r="BH35" s="658"/>
      <c r="BI35" s="658"/>
      <c r="BJ35" s="658"/>
      <c r="BK35" s="658"/>
      <c r="BL35" s="658"/>
      <c r="BM35" s="658"/>
      <c r="BN35" s="658"/>
      <c r="BO35" s="658"/>
      <c r="BP35" s="658"/>
      <c r="BQ35" s="658"/>
      <c r="BR35" s="658"/>
      <c r="BS35" s="658"/>
      <c r="BT35" s="658"/>
      <c r="BU35" s="658"/>
      <c r="BV35" s="658"/>
      <c r="BW35" s="658"/>
      <c r="BX35" s="658"/>
      <c r="BY35" s="658"/>
      <c r="BZ35" s="658"/>
      <c r="CA35" s="658"/>
      <c r="CB35" s="659"/>
      <c r="CD35" s="693" t="s">
        <v>324</v>
      </c>
      <c r="CE35" s="694"/>
      <c r="CF35" s="694"/>
      <c r="CG35" s="694"/>
      <c r="CH35" s="694"/>
      <c r="CI35" s="694"/>
      <c r="CJ35" s="694"/>
      <c r="CK35" s="694"/>
      <c r="CL35" s="694"/>
      <c r="CM35" s="694"/>
      <c r="CN35" s="694"/>
      <c r="CO35" s="694"/>
      <c r="CP35" s="694"/>
      <c r="CQ35" s="695"/>
      <c r="CR35" s="678">
        <v>173506</v>
      </c>
      <c r="CS35" s="714"/>
      <c r="CT35" s="714"/>
      <c r="CU35" s="714"/>
      <c r="CV35" s="714"/>
      <c r="CW35" s="714"/>
      <c r="CX35" s="714"/>
      <c r="CY35" s="715"/>
      <c r="CZ35" s="683">
        <v>1.5</v>
      </c>
      <c r="DA35" s="712"/>
      <c r="DB35" s="712"/>
      <c r="DC35" s="716"/>
      <c r="DD35" s="687">
        <v>95645</v>
      </c>
      <c r="DE35" s="714"/>
      <c r="DF35" s="714"/>
      <c r="DG35" s="714"/>
      <c r="DH35" s="714"/>
      <c r="DI35" s="714"/>
      <c r="DJ35" s="714"/>
      <c r="DK35" s="715"/>
      <c r="DL35" s="687">
        <v>82842</v>
      </c>
      <c r="DM35" s="714"/>
      <c r="DN35" s="714"/>
      <c r="DO35" s="714"/>
      <c r="DP35" s="714"/>
      <c r="DQ35" s="714"/>
      <c r="DR35" s="714"/>
      <c r="DS35" s="714"/>
      <c r="DT35" s="714"/>
      <c r="DU35" s="714"/>
      <c r="DV35" s="715"/>
      <c r="DW35" s="683">
        <v>1.2</v>
      </c>
      <c r="DX35" s="712"/>
      <c r="DY35" s="712"/>
      <c r="DZ35" s="712"/>
      <c r="EA35" s="712"/>
      <c r="EB35" s="712"/>
      <c r="EC35" s="713"/>
    </row>
    <row r="36" spans="2:133" ht="11.25" customHeight="1" x14ac:dyDescent="0.15">
      <c r="B36" s="675" t="s">
        <v>325</v>
      </c>
      <c r="C36" s="676"/>
      <c r="D36" s="676"/>
      <c r="E36" s="676"/>
      <c r="F36" s="676"/>
      <c r="G36" s="676"/>
      <c r="H36" s="676"/>
      <c r="I36" s="676"/>
      <c r="J36" s="676"/>
      <c r="K36" s="676"/>
      <c r="L36" s="676"/>
      <c r="M36" s="676"/>
      <c r="N36" s="676"/>
      <c r="O36" s="676"/>
      <c r="P36" s="676"/>
      <c r="Q36" s="677"/>
      <c r="R36" s="678">
        <v>712501</v>
      </c>
      <c r="S36" s="679"/>
      <c r="T36" s="679"/>
      <c r="U36" s="679"/>
      <c r="V36" s="679"/>
      <c r="W36" s="679"/>
      <c r="X36" s="679"/>
      <c r="Y36" s="680"/>
      <c r="Z36" s="681">
        <v>6</v>
      </c>
      <c r="AA36" s="681"/>
      <c r="AB36" s="681"/>
      <c r="AC36" s="681"/>
      <c r="AD36" s="682" t="s">
        <v>237</v>
      </c>
      <c r="AE36" s="682"/>
      <c r="AF36" s="682"/>
      <c r="AG36" s="682"/>
      <c r="AH36" s="682"/>
      <c r="AI36" s="682"/>
      <c r="AJ36" s="682"/>
      <c r="AK36" s="682"/>
      <c r="AL36" s="683" t="s">
        <v>136</v>
      </c>
      <c r="AM36" s="684"/>
      <c r="AN36" s="684"/>
      <c r="AO36" s="685"/>
      <c r="AP36" s="230"/>
      <c r="AQ36" s="752" t="s">
        <v>326</v>
      </c>
      <c r="AR36" s="753"/>
      <c r="AS36" s="753"/>
      <c r="AT36" s="753"/>
      <c r="AU36" s="753"/>
      <c r="AV36" s="753"/>
      <c r="AW36" s="753"/>
      <c r="AX36" s="753"/>
      <c r="AY36" s="754"/>
      <c r="AZ36" s="667">
        <v>1667830</v>
      </c>
      <c r="BA36" s="668"/>
      <c r="BB36" s="668"/>
      <c r="BC36" s="668"/>
      <c r="BD36" s="668"/>
      <c r="BE36" s="668"/>
      <c r="BF36" s="755"/>
      <c r="BG36" s="689" t="s">
        <v>327</v>
      </c>
      <c r="BH36" s="690"/>
      <c r="BI36" s="690"/>
      <c r="BJ36" s="690"/>
      <c r="BK36" s="690"/>
      <c r="BL36" s="690"/>
      <c r="BM36" s="690"/>
      <c r="BN36" s="690"/>
      <c r="BO36" s="690"/>
      <c r="BP36" s="690"/>
      <c r="BQ36" s="690"/>
      <c r="BR36" s="690"/>
      <c r="BS36" s="690"/>
      <c r="BT36" s="690"/>
      <c r="BU36" s="691"/>
      <c r="BV36" s="667">
        <v>82485</v>
      </c>
      <c r="BW36" s="668"/>
      <c r="BX36" s="668"/>
      <c r="BY36" s="668"/>
      <c r="BZ36" s="668"/>
      <c r="CA36" s="668"/>
      <c r="CB36" s="755"/>
      <c r="CD36" s="693" t="s">
        <v>328</v>
      </c>
      <c r="CE36" s="694"/>
      <c r="CF36" s="694"/>
      <c r="CG36" s="694"/>
      <c r="CH36" s="694"/>
      <c r="CI36" s="694"/>
      <c r="CJ36" s="694"/>
      <c r="CK36" s="694"/>
      <c r="CL36" s="694"/>
      <c r="CM36" s="694"/>
      <c r="CN36" s="694"/>
      <c r="CO36" s="694"/>
      <c r="CP36" s="694"/>
      <c r="CQ36" s="695"/>
      <c r="CR36" s="678">
        <v>1906424</v>
      </c>
      <c r="CS36" s="679"/>
      <c r="CT36" s="679"/>
      <c r="CU36" s="679"/>
      <c r="CV36" s="679"/>
      <c r="CW36" s="679"/>
      <c r="CX36" s="679"/>
      <c r="CY36" s="680"/>
      <c r="CZ36" s="683">
        <v>16.600000000000001</v>
      </c>
      <c r="DA36" s="712"/>
      <c r="DB36" s="712"/>
      <c r="DC36" s="716"/>
      <c r="DD36" s="687">
        <v>1621980</v>
      </c>
      <c r="DE36" s="679"/>
      <c r="DF36" s="679"/>
      <c r="DG36" s="679"/>
      <c r="DH36" s="679"/>
      <c r="DI36" s="679"/>
      <c r="DJ36" s="679"/>
      <c r="DK36" s="680"/>
      <c r="DL36" s="687">
        <v>653077</v>
      </c>
      <c r="DM36" s="679"/>
      <c r="DN36" s="679"/>
      <c r="DO36" s="679"/>
      <c r="DP36" s="679"/>
      <c r="DQ36" s="679"/>
      <c r="DR36" s="679"/>
      <c r="DS36" s="679"/>
      <c r="DT36" s="679"/>
      <c r="DU36" s="679"/>
      <c r="DV36" s="680"/>
      <c r="DW36" s="683">
        <v>9.3000000000000007</v>
      </c>
      <c r="DX36" s="712"/>
      <c r="DY36" s="712"/>
      <c r="DZ36" s="712"/>
      <c r="EA36" s="712"/>
      <c r="EB36" s="712"/>
      <c r="EC36" s="713"/>
    </row>
    <row r="37" spans="2:133" ht="11.25" customHeight="1" x14ac:dyDescent="0.15">
      <c r="B37" s="675" t="s">
        <v>329</v>
      </c>
      <c r="C37" s="676"/>
      <c r="D37" s="676"/>
      <c r="E37" s="676"/>
      <c r="F37" s="676"/>
      <c r="G37" s="676"/>
      <c r="H37" s="676"/>
      <c r="I37" s="676"/>
      <c r="J37" s="676"/>
      <c r="K37" s="676"/>
      <c r="L37" s="676"/>
      <c r="M37" s="676"/>
      <c r="N37" s="676"/>
      <c r="O37" s="676"/>
      <c r="P37" s="676"/>
      <c r="Q37" s="677"/>
      <c r="R37" s="678">
        <v>361620</v>
      </c>
      <c r="S37" s="679"/>
      <c r="T37" s="679"/>
      <c r="U37" s="679"/>
      <c r="V37" s="679"/>
      <c r="W37" s="679"/>
      <c r="X37" s="679"/>
      <c r="Y37" s="680"/>
      <c r="Z37" s="681">
        <v>3</v>
      </c>
      <c r="AA37" s="681"/>
      <c r="AB37" s="681"/>
      <c r="AC37" s="681"/>
      <c r="AD37" s="682" t="s">
        <v>136</v>
      </c>
      <c r="AE37" s="682"/>
      <c r="AF37" s="682"/>
      <c r="AG37" s="682"/>
      <c r="AH37" s="682"/>
      <c r="AI37" s="682"/>
      <c r="AJ37" s="682"/>
      <c r="AK37" s="682"/>
      <c r="AL37" s="683" t="s">
        <v>136</v>
      </c>
      <c r="AM37" s="684"/>
      <c r="AN37" s="684"/>
      <c r="AO37" s="685"/>
      <c r="AQ37" s="756" t="s">
        <v>330</v>
      </c>
      <c r="AR37" s="757"/>
      <c r="AS37" s="757"/>
      <c r="AT37" s="757"/>
      <c r="AU37" s="757"/>
      <c r="AV37" s="757"/>
      <c r="AW37" s="757"/>
      <c r="AX37" s="757"/>
      <c r="AY37" s="758"/>
      <c r="AZ37" s="678">
        <v>717547</v>
      </c>
      <c r="BA37" s="679"/>
      <c r="BB37" s="679"/>
      <c r="BC37" s="679"/>
      <c r="BD37" s="714"/>
      <c r="BE37" s="714"/>
      <c r="BF37" s="745"/>
      <c r="BG37" s="693" t="s">
        <v>331</v>
      </c>
      <c r="BH37" s="694"/>
      <c r="BI37" s="694"/>
      <c r="BJ37" s="694"/>
      <c r="BK37" s="694"/>
      <c r="BL37" s="694"/>
      <c r="BM37" s="694"/>
      <c r="BN37" s="694"/>
      <c r="BO37" s="694"/>
      <c r="BP37" s="694"/>
      <c r="BQ37" s="694"/>
      <c r="BR37" s="694"/>
      <c r="BS37" s="694"/>
      <c r="BT37" s="694"/>
      <c r="BU37" s="695"/>
      <c r="BV37" s="678">
        <v>67593</v>
      </c>
      <c r="BW37" s="679"/>
      <c r="BX37" s="679"/>
      <c r="BY37" s="679"/>
      <c r="BZ37" s="679"/>
      <c r="CA37" s="679"/>
      <c r="CB37" s="688"/>
      <c r="CD37" s="693" t="s">
        <v>332</v>
      </c>
      <c r="CE37" s="694"/>
      <c r="CF37" s="694"/>
      <c r="CG37" s="694"/>
      <c r="CH37" s="694"/>
      <c r="CI37" s="694"/>
      <c r="CJ37" s="694"/>
      <c r="CK37" s="694"/>
      <c r="CL37" s="694"/>
      <c r="CM37" s="694"/>
      <c r="CN37" s="694"/>
      <c r="CO37" s="694"/>
      <c r="CP37" s="694"/>
      <c r="CQ37" s="695"/>
      <c r="CR37" s="678">
        <v>354881</v>
      </c>
      <c r="CS37" s="714"/>
      <c r="CT37" s="714"/>
      <c r="CU37" s="714"/>
      <c r="CV37" s="714"/>
      <c r="CW37" s="714"/>
      <c r="CX37" s="714"/>
      <c r="CY37" s="715"/>
      <c r="CZ37" s="683">
        <v>3.1</v>
      </c>
      <c r="DA37" s="712"/>
      <c r="DB37" s="712"/>
      <c r="DC37" s="716"/>
      <c r="DD37" s="687">
        <v>346079</v>
      </c>
      <c r="DE37" s="714"/>
      <c r="DF37" s="714"/>
      <c r="DG37" s="714"/>
      <c r="DH37" s="714"/>
      <c r="DI37" s="714"/>
      <c r="DJ37" s="714"/>
      <c r="DK37" s="715"/>
      <c r="DL37" s="687">
        <v>339826</v>
      </c>
      <c r="DM37" s="714"/>
      <c r="DN37" s="714"/>
      <c r="DO37" s="714"/>
      <c r="DP37" s="714"/>
      <c r="DQ37" s="714"/>
      <c r="DR37" s="714"/>
      <c r="DS37" s="714"/>
      <c r="DT37" s="714"/>
      <c r="DU37" s="714"/>
      <c r="DV37" s="715"/>
      <c r="DW37" s="683">
        <v>4.8</v>
      </c>
      <c r="DX37" s="712"/>
      <c r="DY37" s="712"/>
      <c r="DZ37" s="712"/>
      <c r="EA37" s="712"/>
      <c r="EB37" s="712"/>
      <c r="EC37" s="713"/>
    </row>
    <row r="38" spans="2:133" ht="11.25" customHeight="1" x14ac:dyDescent="0.15">
      <c r="B38" s="675" t="s">
        <v>333</v>
      </c>
      <c r="C38" s="676"/>
      <c r="D38" s="676"/>
      <c r="E38" s="676"/>
      <c r="F38" s="676"/>
      <c r="G38" s="676"/>
      <c r="H38" s="676"/>
      <c r="I38" s="676"/>
      <c r="J38" s="676"/>
      <c r="K38" s="676"/>
      <c r="L38" s="676"/>
      <c r="M38" s="676"/>
      <c r="N38" s="676"/>
      <c r="O38" s="676"/>
      <c r="P38" s="676"/>
      <c r="Q38" s="677"/>
      <c r="R38" s="678">
        <v>215804</v>
      </c>
      <c r="S38" s="679"/>
      <c r="T38" s="679"/>
      <c r="U38" s="679"/>
      <c r="V38" s="679"/>
      <c r="W38" s="679"/>
      <c r="X38" s="679"/>
      <c r="Y38" s="680"/>
      <c r="Z38" s="681">
        <v>1.8</v>
      </c>
      <c r="AA38" s="681"/>
      <c r="AB38" s="681"/>
      <c r="AC38" s="681"/>
      <c r="AD38" s="682">
        <v>3556</v>
      </c>
      <c r="AE38" s="682"/>
      <c r="AF38" s="682"/>
      <c r="AG38" s="682"/>
      <c r="AH38" s="682"/>
      <c r="AI38" s="682"/>
      <c r="AJ38" s="682"/>
      <c r="AK38" s="682"/>
      <c r="AL38" s="683">
        <v>0.1</v>
      </c>
      <c r="AM38" s="684"/>
      <c r="AN38" s="684"/>
      <c r="AO38" s="685"/>
      <c r="AQ38" s="756" t="s">
        <v>334</v>
      </c>
      <c r="AR38" s="757"/>
      <c r="AS38" s="757"/>
      <c r="AT38" s="757"/>
      <c r="AU38" s="757"/>
      <c r="AV38" s="757"/>
      <c r="AW38" s="757"/>
      <c r="AX38" s="757"/>
      <c r="AY38" s="758"/>
      <c r="AZ38" s="678">
        <v>144934</v>
      </c>
      <c r="BA38" s="679"/>
      <c r="BB38" s="679"/>
      <c r="BC38" s="679"/>
      <c r="BD38" s="714"/>
      <c r="BE38" s="714"/>
      <c r="BF38" s="745"/>
      <c r="BG38" s="693" t="s">
        <v>335</v>
      </c>
      <c r="BH38" s="694"/>
      <c r="BI38" s="694"/>
      <c r="BJ38" s="694"/>
      <c r="BK38" s="694"/>
      <c r="BL38" s="694"/>
      <c r="BM38" s="694"/>
      <c r="BN38" s="694"/>
      <c r="BO38" s="694"/>
      <c r="BP38" s="694"/>
      <c r="BQ38" s="694"/>
      <c r="BR38" s="694"/>
      <c r="BS38" s="694"/>
      <c r="BT38" s="694"/>
      <c r="BU38" s="695"/>
      <c r="BV38" s="678">
        <v>1787</v>
      </c>
      <c r="BW38" s="679"/>
      <c r="BX38" s="679"/>
      <c r="BY38" s="679"/>
      <c r="BZ38" s="679"/>
      <c r="CA38" s="679"/>
      <c r="CB38" s="688"/>
      <c r="CD38" s="693" t="s">
        <v>336</v>
      </c>
      <c r="CE38" s="694"/>
      <c r="CF38" s="694"/>
      <c r="CG38" s="694"/>
      <c r="CH38" s="694"/>
      <c r="CI38" s="694"/>
      <c r="CJ38" s="694"/>
      <c r="CK38" s="694"/>
      <c r="CL38" s="694"/>
      <c r="CM38" s="694"/>
      <c r="CN38" s="694"/>
      <c r="CO38" s="694"/>
      <c r="CP38" s="694"/>
      <c r="CQ38" s="695"/>
      <c r="CR38" s="678">
        <v>755349</v>
      </c>
      <c r="CS38" s="679"/>
      <c r="CT38" s="679"/>
      <c r="CU38" s="679"/>
      <c r="CV38" s="679"/>
      <c r="CW38" s="679"/>
      <c r="CX38" s="679"/>
      <c r="CY38" s="680"/>
      <c r="CZ38" s="683">
        <v>6.6</v>
      </c>
      <c r="DA38" s="712"/>
      <c r="DB38" s="712"/>
      <c r="DC38" s="716"/>
      <c r="DD38" s="687">
        <v>658545</v>
      </c>
      <c r="DE38" s="679"/>
      <c r="DF38" s="679"/>
      <c r="DG38" s="679"/>
      <c r="DH38" s="679"/>
      <c r="DI38" s="679"/>
      <c r="DJ38" s="679"/>
      <c r="DK38" s="680"/>
      <c r="DL38" s="687">
        <v>556250</v>
      </c>
      <c r="DM38" s="679"/>
      <c r="DN38" s="679"/>
      <c r="DO38" s="679"/>
      <c r="DP38" s="679"/>
      <c r="DQ38" s="679"/>
      <c r="DR38" s="679"/>
      <c r="DS38" s="679"/>
      <c r="DT38" s="679"/>
      <c r="DU38" s="679"/>
      <c r="DV38" s="680"/>
      <c r="DW38" s="683">
        <v>7.9</v>
      </c>
      <c r="DX38" s="712"/>
      <c r="DY38" s="712"/>
      <c r="DZ38" s="712"/>
      <c r="EA38" s="712"/>
      <c r="EB38" s="712"/>
      <c r="EC38" s="713"/>
    </row>
    <row r="39" spans="2:133" ht="11.25" customHeight="1" x14ac:dyDescent="0.15">
      <c r="B39" s="675" t="s">
        <v>337</v>
      </c>
      <c r="C39" s="676"/>
      <c r="D39" s="676"/>
      <c r="E39" s="676"/>
      <c r="F39" s="676"/>
      <c r="G39" s="676"/>
      <c r="H39" s="676"/>
      <c r="I39" s="676"/>
      <c r="J39" s="676"/>
      <c r="K39" s="676"/>
      <c r="L39" s="676"/>
      <c r="M39" s="676"/>
      <c r="N39" s="676"/>
      <c r="O39" s="676"/>
      <c r="P39" s="676"/>
      <c r="Q39" s="677"/>
      <c r="R39" s="678">
        <v>883800</v>
      </c>
      <c r="S39" s="679"/>
      <c r="T39" s="679"/>
      <c r="U39" s="679"/>
      <c r="V39" s="679"/>
      <c r="W39" s="679"/>
      <c r="X39" s="679"/>
      <c r="Y39" s="680"/>
      <c r="Z39" s="681">
        <v>7.4</v>
      </c>
      <c r="AA39" s="681"/>
      <c r="AB39" s="681"/>
      <c r="AC39" s="681"/>
      <c r="AD39" s="682" t="s">
        <v>136</v>
      </c>
      <c r="AE39" s="682"/>
      <c r="AF39" s="682"/>
      <c r="AG39" s="682"/>
      <c r="AH39" s="682"/>
      <c r="AI39" s="682"/>
      <c r="AJ39" s="682"/>
      <c r="AK39" s="682"/>
      <c r="AL39" s="683" t="s">
        <v>237</v>
      </c>
      <c r="AM39" s="684"/>
      <c r="AN39" s="684"/>
      <c r="AO39" s="685"/>
      <c r="AQ39" s="756" t="s">
        <v>338</v>
      </c>
      <c r="AR39" s="757"/>
      <c r="AS39" s="757"/>
      <c r="AT39" s="757"/>
      <c r="AU39" s="757"/>
      <c r="AV39" s="757"/>
      <c r="AW39" s="757"/>
      <c r="AX39" s="757"/>
      <c r="AY39" s="758"/>
      <c r="AZ39" s="678">
        <v>50000</v>
      </c>
      <c r="BA39" s="679"/>
      <c r="BB39" s="679"/>
      <c r="BC39" s="679"/>
      <c r="BD39" s="714"/>
      <c r="BE39" s="714"/>
      <c r="BF39" s="745"/>
      <c r="BG39" s="693" t="s">
        <v>339</v>
      </c>
      <c r="BH39" s="694"/>
      <c r="BI39" s="694"/>
      <c r="BJ39" s="694"/>
      <c r="BK39" s="694"/>
      <c r="BL39" s="694"/>
      <c r="BM39" s="694"/>
      <c r="BN39" s="694"/>
      <c r="BO39" s="694"/>
      <c r="BP39" s="694"/>
      <c r="BQ39" s="694"/>
      <c r="BR39" s="694"/>
      <c r="BS39" s="694"/>
      <c r="BT39" s="694"/>
      <c r="BU39" s="695"/>
      <c r="BV39" s="678">
        <v>2700</v>
      </c>
      <c r="BW39" s="679"/>
      <c r="BX39" s="679"/>
      <c r="BY39" s="679"/>
      <c r="BZ39" s="679"/>
      <c r="CA39" s="679"/>
      <c r="CB39" s="688"/>
      <c r="CD39" s="693" t="s">
        <v>340</v>
      </c>
      <c r="CE39" s="694"/>
      <c r="CF39" s="694"/>
      <c r="CG39" s="694"/>
      <c r="CH39" s="694"/>
      <c r="CI39" s="694"/>
      <c r="CJ39" s="694"/>
      <c r="CK39" s="694"/>
      <c r="CL39" s="694"/>
      <c r="CM39" s="694"/>
      <c r="CN39" s="694"/>
      <c r="CO39" s="694"/>
      <c r="CP39" s="694"/>
      <c r="CQ39" s="695"/>
      <c r="CR39" s="678">
        <v>127342</v>
      </c>
      <c r="CS39" s="714"/>
      <c r="CT39" s="714"/>
      <c r="CU39" s="714"/>
      <c r="CV39" s="714"/>
      <c r="CW39" s="714"/>
      <c r="CX39" s="714"/>
      <c r="CY39" s="715"/>
      <c r="CZ39" s="683">
        <v>1.1000000000000001</v>
      </c>
      <c r="DA39" s="712"/>
      <c r="DB39" s="712"/>
      <c r="DC39" s="716"/>
      <c r="DD39" s="687">
        <v>22993</v>
      </c>
      <c r="DE39" s="714"/>
      <c r="DF39" s="714"/>
      <c r="DG39" s="714"/>
      <c r="DH39" s="714"/>
      <c r="DI39" s="714"/>
      <c r="DJ39" s="714"/>
      <c r="DK39" s="715"/>
      <c r="DL39" s="687" t="s">
        <v>237</v>
      </c>
      <c r="DM39" s="714"/>
      <c r="DN39" s="714"/>
      <c r="DO39" s="714"/>
      <c r="DP39" s="714"/>
      <c r="DQ39" s="714"/>
      <c r="DR39" s="714"/>
      <c r="DS39" s="714"/>
      <c r="DT39" s="714"/>
      <c r="DU39" s="714"/>
      <c r="DV39" s="715"/>
      <c r="DW39" s="683" t="s">
        <v>136</v>
      </c>
      <c r="DX39" s="712"/>
      <c r="DY39" s="712"/>
      <c r="DZ39" s="712"/>
      <c r="EA39" s="712"/>
      <c r="EB39" s="712"/>
      <c r="EC39" s="713"/>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681" t="s">
        <v>136</v>
      </c>
      <c r="AA40" s="681"/>
      <c r="AB40" s="681"/>
      <c r="AC40" s="681"/>
      <c r="AD40" s="682" t="s">
        <v>136</v>
      </c>
      <c r="AE40" s="682"/>
      <c r="AF40" s="682"/>
      <c r="AG40" s="682"/>
      <c r="AH40" s="682"/>
      <c r="AI40" s="682"/>
      <c r="AJ40" s="682"/>
      <c r="AK40" s="682"/>
      <c r="AL40" s="683" t="s">
        <v>136</v>
      </c>
      <c r="AM40" s="684"/>
      <c r="AN40" s="684"/>
      <c r="AO40" s="685"/>
      <c r="AQ40" s="756" t="s">
        <v>342</v>
      </c>
      <c r="AR40" s="757"/>
      <c r="AS40" s="757"/>
      <c r="AT40" s="757"/>
      <c r="AU40" s="757"/>
      <c r="AV40" s="757"/>
      <c r="AW40" s="757"/>
      <c r="AX40" s="757"/>
      <c r="AY40" s="758"/>
      <c r="AZ40" s="678">
        <v>37703</v>
      </c>
      <c r="BA40" s="679"/>
      <c r="BB40" s="679"/>
      <c r="BC40" s="679"/>
      <c r="BD40" s="714"/>
      <c r="BE40" s="714"/>
      <c r="BF40" s="745"/>
      <c r="BG40" s="759" t="s">
        <v>343</v>
      </c>
      <c r="BH40" s="760"/>
      <c r="BI40" s="760"/>
      <c r="BJ40" s="760"/>
      <c r="BK40" s="760"/>
      <c r="BL40" s="231"/>
      <c r="BM40" s="694" t="s">
        <v>344</v>
      </c>
      <c r="BN40" s="694"/>
      <c r="BO40" s="694"/>
      <c r="BP40" s="694"/>
      <c r="BQ40" s="694"/>
      <c r="BR40" s="694"/>
      <c r="BS40" s="694"/>
      <c r="BT40" s="694"/>
      <c r="BU40" s="695"/>
      <c r="BV40" s="678">
        <v>83</v>
      </c>
      <c r="BW40" s="679"/>
      <c r="BX40" s="679"/>
      <c r="BY40" s="679"/>
      <c r="BZ40" s="679"/>
      <c r="CA40" s="679"/>
      <c r="CB40" s="688"/>
      <c r="CD40" s="693" t="s">
        <v>345</v>
      </c>
      <c r="CE40" s="694"/>
      <c r="CF40" s="694"/>
      <c r="CG40" s="694"/>
      <c r="CH40" s="694"/>
      <c r="CI40" s="694"/>
      <c r="CJ40" s="694"/>
      <c r="CK40" s="694"/>
      <c r="CL40" s="694"/>
      <c r="CM40" s="694"/>
      <c r="CN40" s="694"/>
      <c r="CO40" s="694"/>
      <c r="CP40" s="694"/>
      <c r="CQ40" s="695"/>
      <c r="CR40" s="678">
        <v>24930</v>
      </c>
      <c r="CS40" s="679"/>
      <c r="CT40" s="679"/>
      <c r="CU40" s="679"/>
      <c r="CV40" s="679"/>
      <c r="CW40" s="679"/>
      <c r="CX40" s="679"/>
      <c r="CY40" s="680"/>
      <c r="CZ40" s="683">
        <v>0.2</v>
      </c>
      <c r="DA40" s="712"/>
      <c r="DB40" s="712"/>
      <c r="DC40" s="716"/>
      <c r="DD40" s="687">
        <v>10050</v>
      </c>
      <c r="DE40" s="679"/>
      <c r="DF40" s="679"/>
      <c r="DG40" s="679"/>
      <c r="DH40" s="679"/>
      <c r="DI40" s="679"/>
      <c r="DJ40" s="679"/>
      <c r="DK40" s="680"/>
      <c r="DL40" s="687" t="s">
        <v>136</v>
      </c>
      <c r="DM40" s="679"/>
      <c r="DN40" s="679"/>
      <c r="DO40" s="679"/>
      <c r="DP40" s="679"/>
      <c r="DQ40" s="679"/>
      <c r="DR40" s="679"/>
      <c r="DS40" s="679"/>
      <c r="DT40" s="679"/>
      <c r="DU40" s="679"/>
      <c r="DV40" s="680"/>
      <c r="DW40" s="683" t="s">
        <v>136</v>
      </c>
      <c r="DX40" s="712"/>
      <c r="DY40" s="712"/>
      <c r="DZ40" s="712"/>
      <c r="EA40" s="712"/>
      <c r="EB40" s="712"/>
      <c r="EC40" s="713"/>
    </row>
    <row r="41" spans="2:133" ht="11.25" customHeight="1" x14ac:dyDescent="0.15">
      <c r="B41" s="675" t="s">
        <v>346</v>
      </c>
      <c r="C41" s="676"/>
      <c r="D41" s="676"/>
      <c r="E41" s="676"/>
      <c r="F41" s="676"/>
      <c r="G41" s="676"/>
      <c r="H41" s="676"/>
      <c r="I41" s="676"/>
      <c r="J41" s="676"/>
      <c r="K41" s="676"/>
      <c r="L41" s="676"/>
      <c r="M41" s="676"/>
      <c r="N41" s="676"/>
      <c r="O41" s="676"/>
      <c r="P41" s="676"/>
      <c r="Q41" s="677"/>
      <c r="R41" s="678">
        <v>243400</v>
      </c>
      <c r="S41" s="679"/>
      <c r="T41" s="679"/>
      <c r="U41" s="679"/>
      <c r="V41" s="679"/>
      <c r="W41" s="679"/>
      <c r="X41" s="679"/>
      <c r="Y41" s="680"/>
      <c r="Z41" s="681">
        <v>2</v>
      </c>
      <c r="AA41" s="681"/>
      <c r="AB41" s="681"/>
      <c r="AC41" s="681"/>
      <c r="AD41" s="682" t="s">
        <v>237</v>
      </c>
      <c r="AE41" s="682"/>
      <c r="AF41" s="682"/>
      <c r="AG41" s="682"/>
      <c r="AH41" s="682"/>
      <c r="AI41" s="682"/>
      <c r="AJ41" s="682"/>
      <c r="AK41" s="682"/>
      <c r="AL41" s="683" t="s">
        <v>237</v>
      </c>
      <c r="AM41" s="684"/>
      <c r="AN41" s="684"/>
      <c r="AO41" s="685"/>
      <c r="AQ41" s="756" t="s">
        <v>347</v>
      </c>
      <c r="AR41" s="757"/>
      <c r="AS41" s="757"/>
      <c r="AT41" s="757"/>
      <c r="AU41" s="757"/>
      <c r="AV41" s="757"/>
      <c r="AW41" s="757"/>
      <c r="AX41" s="757"/>
      <c r="AY41" s="758"/>
      <c r="AZ41" s="678">
        <v>179812</v>
      </c>
      <c r="BA41" s="679"/>
      <c r="BB41" s="679"/>
      <c r="BC41" s="679"/>
      <c r="BD41" s="714"/>
      <c r="BE41" s="714"/>
      <c r="BF41" s="745"/>
      <c r="BG41" s="759"/>
      <c r="BH41" s="760"/>
      <c r="BI41" s="760"/>
      <c r="BJ41" s="760"/>
      <c r="BK41" s="760"/>
      <c r="BL41" s="231"/>
      <c r="BM41" s="694" t="s">
        <v>348</v>
      </c>
      <c r="BN41" s="694"/>
      <c r="BO41" s="694"/>
      <c r="BP41" s="694"/>
      <c r="BQ41" s="694"/>
      <c r="BR41" s="694"/>
      <c r="BS41" s="694"/>
      <c r="BT41" s="694"/>
      <c r="BU41" s="695"/>
      <c r="BV41" s="678" t="s">
        <v>136</v>
      </c>
      <c r="BW41" s="679"/>
      <c r="BX41" s="679"/>
      <c r="BY41" s="679"/>
      <c r="BZ41" s="679"/>
      <c r="CA41" s="679"/>
      <c r="CB41" s="688"/>
      <c r="CD41" s="693" t="s">
        <v>349</v>
      </c>
      <c r="CE41" s="694"/>
      <c r="CF41" s="694"/>
      <c r="CG41" s="694"/>
      <c r="CH41" s="694"/>
      <c r="CI41" s="694"/>
      <c r="CJ41" s="694"/>
      <c r="CK41" s="694"/>
      <c r="CL41" s="694"/>
      <c r="CM41" s="694"/>
      <c r="CN41" s="694"/>
      <c r="CO41" s="694"/>
      <c r="CP41" s="694"/>
      <c r="CQ41" s="695"/>
      <c r="CR41" s="678" t="s">
        <v>136</v>
      </c>
      <c r="CS41" s="714"/>
      <c r="CT41" s="714"/>
      <c r="CU41" s="714"/>
      <c r="CV41" s="714"/>
      <c r="CW41" s="714"/>
      <c r="CX41" s="714"/>
      <c r="CY41" s="715"/>
      <c r="CZ41" s="683" t="s">
        <v>136</v>
      </c>
      <c r="DA41" s="712"/>
      <c r="DB41" s="712"/>
      <c r="DC41" s="716"/>
      <c r="DD41" s="687" t="s">
        <v>136</v>
      </c>
      <c r="DE41" s="714"/>
      <c r="DF41" s="714"/>
      <c r="DG41" s="714"/>
      <c r="DH41" s="714"/>
      <c r="DI41" s="714"/>
      <c r="DJ41" s="714"/>
      <c r="DK41" s="715"/>
      <c r="DL41" s="765"/>
      <c r="DM41" s="766"/>
      <c r="DN41" s="766"/>
      <c r="DO41" s="766"/>
      <c r="DP41" s="766"/>
      <c r="DQ41" s="766"/>
      <c r="DR41" s="766"/>
      <c r="DS41" s="766"/>
      <c r="DT41" s="766"/>
      <c r="DU41" s="766"/>
      <c r="DV41" s="767"/>
      <c r="DW41" s="768"/>
      <c r="DX41" s="769"/>
      <c r="DY41" s="769"/>
      <c r="DZ41" s="769"/>
      <c r="EA41" s="769"/>
      <c r="EB41" s="769"/>
      <c r="EC41" s="770"/>
    </row>
    <row r="42" spans="2:133" ht="11.25" customHeight="1" x14ac:dyDescent="0.15">
      <c r="B42" s="728" t="s">
        <v>350</v>
      </c>
      <c r="C42" s="729"/>
      <c r="D42" s="729"/>
      <c r="E42" s="729"/>
      <c r="F42" s="729"/>
      <c r="G42" s="729"/>
      <c r="H42" s="729"/>
      <c r="I42" s="729"/>
      <c r="J42" s="729"/>
      <c r="K42" s="729"/>
      <c r="L42" s="729"/>
      <c r="M42" s="729"/>
      <c r="N42" s="729"/>
      <c r="O42" s="729"/>
      <c r="P42" s="729"/>
      <c r="Q42" s="730"/>
      <c r="R42" s="763">
        <v>11931452</v>
      </c>
      <c r="S42" s="764"/>
      <c r="T42" s="764"/>
      <c r="U42" s="764"/>
      <c r="V42" s="764"/>
      <c r="W42" s="764"/>
      <c r="X42" s="764"/>
      <c r="Y42" s="772"/>
      <c r="Z42" s="773">
        <v>100</v>
      </c>
      <c r="AA42" s="773"/>
      <c r="AB42" s="773"/>
      <c r="AC42" s="773"/>
      <c r="AD42" s="774">
        <v>6764893</v>
      </c>
      <c r="AE42" s="774"/>
      <c r="AF42" s="774"/>
      <c r="AG42" s="774"/>
      <c r="AH42" s="774"/>
      <c r="AI42" s="774"/>
      <c r="AJ42" s="774"/>
      <c r="AK42" s="774"/>
      <c r="AL42" s="775">
        <v>100</v>
      </c>
      <c r="AM42" s="750"/>
      <c r="AN42" s="750"/>
      <c r="AO42" s="776"/>
      <c r="AQ42" s="777" t="s">
        <v>351</v>
      </c>
      <c r="AR42" s="778"/>
      <c r="AS42" s="778"/>
      <c r="AT42" s="778"/>
      <c r="AU42" s="778"/>
      <c r="AV42" s="778"/>
      <c r="AW42" s="778"/>
      <c r="AX42" s="778"/>
      <c r="AY42" s="779"/>
      <c r="AZ42" s="763">
        <v>537834</v>
      </c>
      <c r="BA42" s="764"/>
      <c r="BB42" s="764"/>
      <c r="BC42" s="764"/>
      <c r="BD42" s="749"/>
      <c r="BE42" s="749"/>
      <c r="BF42" s="751"/>
      <c r="BG42" s="761"/>
      <c r="BH42" s="762"/>
      <c r="BI42" s="762"/>
      <c r="BJ42" s="762"/>
      <c r="BK42" s="762"/>
      <c r="BL42" s="232"/>
      <c r="BM42" s="704" t="s">
        <v>352</v>
      </c>
      <c r="BN42" s="704"/>
      <c r="BO42" s="704"/>
      <c r="BP42" s="704"/>
      <c r="BQ42" s="704"/>
      <c r="BR42" s="704"/>
      <c r="BS42" s="704"/>
      <c r="BT42" s="704"/>
      <c r="BU42" s="705"/>
      <c r="BV42" s="763">
        <v>398</v>
      </c>
      <c r="BW42" s="764"/>
      <c r="BX42" s="764"/>
      <c r="BY42" s="764"/>
      <c r="BZ42" s="764"/>
      <c r="CA42" s="764"/>
      <c r="CB42" s="771"/>
      <c r="CD42" s="675" t="s">
        <v>353</v>
      </c>
      <c r="CE42" s="676"/>
      <c r="CF42" s="676"/>
      <c r="CG42" s="676"/>
      <c r="CH42" s="676"/>
      <c r="CI42" s="676"/>
      <c r="CJ42" s="676"/>
      <c r="CK42" s="676"/>
      <c r="CL42" s="676"/>
      <c r="CM42" s="676"/>
      <c r="CN42" s="676"/>
      <c r="CO42" s="676"/>
      <c r="CP42" s="676"/>
      <c r="CQ42" s="677"/>
      <c r="CR42" s="678">
        <v>2459693</v>
      </c>
      <c r="CS42" s="679"/>
      <c r="CT42" s="679"/>
      <c r="CU42" s="679"/>
      <c r="CV42" s="679"/>
      <c r="CW42" s="679"/>
      <c r="CX42" s="679"/>
      <c r="CY42" s="680"/>
      <c r="CZ42" s="683">
        <v>21.4</v>
      </c>
      <c r="DA42" s="684"/>
      <c r="DB42" s="684"/>
      <c r="DC42" s="696"/>
      <c r="DD42" s="687">
        <v>1383792</v>
      </c>
      <c r="DE42" s="679"/>
      <c r="DF42" s="679"/>
      <c r="DG42" s="679"/>
      <c r="DH42" s="679"/>
      <c r="DI42" s="679"/>
      <c r="DJ42" s="679"/>
      <c r="DK42" s="680"/>
      <c r="DL42" s="765"/>
      <c r="DM42" s="766"/>
      <c r="DN42" s="766"/>
      <c r="DO42" s="766"/>
      <c r="DP42" s="766"/>
      <c r="DQ42" s="766"/>
      <c r="DR42" s="766"/>
      <c r="DS42" s="766"/>
      <c r="DT42" s="766"/>
      <c r="DU42" s="766"/>
      <c r="DV42" s="767"/>
      <c r="DW42" s="768"/>
      <c r="DX42" s="769"/>
      <c r="DY42" s="769"/>
      <c r="DZ42" s="769"/>
      <c r="EA42" s="769"/>
      <c r="EB42" s="769"/>
      <c r="EC42" s="770"/>
    </row>
    <row r="43" spans="2:133" ht="11.25" customHeight="1" x14ac:dyDescent="0.15">
      <c r="BV43" s="233"/>
      <c r="BW43" s="233"/>
      <c r="BX43" s="233"/>
      <c r="BY43" s="233"/>
      <c r="BZ43" s="233"/>
      <c r="CA43" s="233"/>
      <c r="CB43" s="233"/>
      <c r="CD43" s="675" t="s">
        <v>354</v>
      </c>
      <c r="CE43" s="676"/>
      <c r="CF43" s="676"/>
      <c r="CG43" s="676"/>
      <c r="CH43" s="676"/>
      <c r="CI43" s="676"/>
      <c r="CJ43" s="676"/>
      <c r="CK43" s="676"/>
      <c r="CL43" s="676"/>
      <c r="CM43" s="676"/>
      <c r="CN43" s="676"/>
      <c r="CO43" s="676"/>
      <c r="CP43" s="676"/>
      <c r="CQ43" s="677"/>
      <c r="CR43" s="678">
        <v>46048</v>
      </c>
      <c r="CS43" s="714"/>
      <c r="CT43" s="714"/>
      <c r="CU43" s="714"/>
      <c r="CV43" s="714"/>
      <c r="CW43" s="714"/>
      <c r="CX43" s="714"/>
      <c r="CY43" s="715"/>
      <c r="CZ43" s="683">
        <v>0.4</v>
      </c>
      <c r="DA43" s="712"/>
      <c r="DB43" s="712"/>
      <c r="DC43" s="716"/>
      <c r="DD43" s="687">
        <v>46048</v>
      </c>
      <c r="DE43" s="714"/>
      <c r="DF43" s="714"/>
      <c r="DG43" s="714"/>
      <c r="DH43" s="714"/>
      <c r="DI43" s="714"/>
      <c r="DJ43" s="714"/>
      <c r="DK43" s="715"/>
      <c r="DL43" s="765"/>
      <c r="DM43" s="766"/>
      <c r="DN43" s="766"/>
      <c r="DO43" s="766"/>
      <c r="DP43" s="766"/>
      <c r="DQ43" s="766"/>
      <c r="DR43" s="766"/>
      <c r="DS43" s="766"/>
      <c r="DT43" s="766"/>
      <c r="DU43" s="766"/>
      <c r="DV43" s="767"/>
      <c r="DW43" s="768"/>
      <c r="DX43" s="769"/>
      <c r="DY43" s="769"/>
      <c r="DZ43" s="769"/>
      <c r="EA43" s="769"/>
      <c r="EB43" s="769"/>
      <c r="EC43" s="770"/>
    </row>
    <row r="44" spans="2:133" ht="11.25" customHeight="1" x14ac:dyDescent="0.15">
      <c r="CD44" s="790" t="s">
        <v>302</v>
      </c>
      <c r="CE44" s="791"/>
      <c r="CF44" s="675" t="s">
        <v>355</v>
      </c>
      <c r="CG44" s="676"/>
      <c r="CH44" s="676"/>
      <c r="CI44" s="676"/>
      <c r="CJ44" s="676"/>
      <c r="CK44" s="676"/>
      <c r="CL44" s="676"/>
      <c r="CM44" s="676"/>
      <c r="CN44" s="676"/>
      <c r="CO44" s="676"/>
      <c r="CP44" s="676"/>
      <c r="CQ44" s="677"/>
      <c r="CR44" s="678">
        <v>1983442</v>
      </c>
      <c r="CS44" s="679"/>
      <c r="CT44" s="679"/>
      <c r="CU44" s="679"/>
      <c r="CV44" s="679"/>
      <c r="CW44" s="679"/>
      <c r="CX44" s="679"/>
      <c r="CY44" s="680"/>
      <c r="CZ44" s="683">
        <v>17.2</v>
      </c>
      <c r="DA44" s="684"/>
      <c r="DB44" s="684"/>
      <c r="DC44" s="696"/>
      <c r="DD44" s="687">
        <v>1222580</v>
      </c>
      <c r="DE44" s="679"/>
      <c r="DF44" s="679"/>
      <c r="DG44" s="679"/>
      <c r="DH44" s="679"/>
      <c r="DI44" s="679"/>
      <c r="DJ44" s="679"/>
      <c r="DK44" s="680"/>
      <c r="DL44" s="765"/>
      <c r="DM44" s="766"/>
      <c r="DN44" s="766"/>
      <c r="DO44" s="766"/>
      <c r="DP44" s="766"/>
      <c r="DQ44" s="766"/>
      <c r="DR44" s="766"/>
      <c r="DS44" s="766"/>
      <c r="DT44" s="766"/>
      <c r="DU44" s="766"/>
      <c r="DV44" s="767"/>
      <c r="DW44" s="768"/>
      <c r="DX44" s="769"/>
      <c r="DY44" s="769"/>
      <c r="DZ44" s="769"/>
      <c r="EA44" s="769"/>
      <c r="EB44" s="769"/>
      <c r="EC44" s="770"/>
    </row>
    <row r="45" spans="2:133" ht="11.25" customHeight="1" x14ac:dyDescent="0.15">
      <c r="CD45" s="792"/>
      <c r="CE45" s="793"/>
      <c r="CF45" s="675" t="s">
        <v>356</v>
      </c>
      <c r="CG45" s="676"/>
      <c r="CH45" s="676"/>
      <c r="CI45" s="676"/>
      <c r="CJ45" s="676"/>
      <c r="CK45" s="676"/>
      <c r="CL45" s="676"/>
      <c r="CM45" s="676"/>
      <c r="CN45" s="676"/>
      <c r="CO45" s="676"/>
      <c r="CP45" s="676"/>
      <c r="CQ45" s="677"/>
      <c r="CR45" s="678">
        <v>395447</v>
      </c>
      <c r="CS45" s="714"/>
      <c r="CT45" s="714"/>
      <c r="CU45" s="714"/>
      <c r="CV45" s="714"/>
      <c r="CW45" s="714"/>
      <c r="CX45" s="714"/>
      <c r="CY45" s="715"/>
      <c r="CZ45" s="683">
        <v>3.4</v>
      </c>
      <c r="DA45" s="712"/>
      <c r="DB45" s="712"/>
      <c r="DC45" s="716"/>
      <c r="DD45" s="687">
        <v>119282</v>
      </c>
      <c r="DE45" s="714"/>
      <c r="DF45" s="714"/>
      <c r="DG45" s="714"/>
      <c r="DH45" s="714"/>
      <c r="DI45" s="714"/>
      <c r="DJ45" s="714"/>
      <c r="DK45" s="715"/>
      <c r="DL45" s="765"/>
      <c r="DM45" s="766"/>
      <c r="DN45" s="766"/>
      <c r="DO45" s="766"/>
      <c r="DP45" s="766"/>
      <c r="DQ45" s="766"/>
      <c r="DR45" s="766"/>
      <c r="DS45" s="766"/>
      <c r="DT45" s="766"/>
      <c r="DU45" s="766"/>
      <c r="DV45" s="767"/>
      <c r="DW45" s="768"/>
      <c r="DX45" s="769"/>
      <c r="DY45" s="769"/>
      <c r="DZ45" s="769"/>
      <c r="EA45" s="769"/>
      <c r="EB45" s="769"/>
      <c r="EC45" s="770"/>
    </row>
    <row r="46" spans="2:133" ht="11.25" customHeight="1" x14ac:dyDescent="0.15">
      <c r="B46" s="225" t="s">
        <v>357</v>
      </c>
      <c r="C46" s="225"/>
      <c r="D46" s="225"/>
      <c r="E46" s="225"/>
      <c r="F46" s="225"/>
      <c r="G46" s="225"/>
      <c r="H46" s="225"/>
      <c r="I46" s="225"/>
      <c r="J46" s="225"/>
      <c r="K46" s="225"/>
      <c r="L46" s="225"/>
      <c r="M46" s="225"/>
      <c r="N46" s="225"/>
      <c r="O46" s="225"/>
      <c r="P46" s="225"/>
      <c r="Q46" s="225"/>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792"/>
      <c r="CE46" s="793"/>
      <c r="CF46" s="675" t="s">
        <v>358</v>
      </c>
      <c r="CG46" s="676"/>
      <c r="CH46" s="676"/>
      <c r="CI46" s="676"/>
      <c r="CJ46" s="676"/>
      <c r="CK46" s="676"/>
      <c r="CL46" s="676"/>
      <c r="CM46" s="676"/>
      <c r="CN46" s="676"/>
      <c r="CO46" s="676"/>
      <c r="CP46" s="676"/>
      <c r="CQ46" s="677"/>
      <c r="CR46" s="678">
        <v>1587995</v>
      </c>
      <c r="CS46" s="679"/>
      <c r="CT46" s="679"/>
      <c r="CU46" s="679"/>
      <c r="CV46" s="679"/>
      <c r="CW46" s="679"/>
      <c r="CX46" s="679"/>
      <c r="CY46" s="680"/>
      <c r="CZ46" s="683">
        <v>13.8</v>
      </c>
      <c r="DA46" s="684"/>
      <c r="DB46" s="684"/>
      <c r="DC46" s="696"/>
      <c r="DD46" s="687">
        <v>1103298</v>
      </c>
      <c r="DE46" s="679"/>
      <c r="DF46" s="679"/>
      <c r="DG46" s="679"/>
      <c r="DH46" s="679"/>
      <c r="DI46" s="679"/>
      <c r="DJ46" s="679"/>
      <c r="DK46" s="680"/>
      <c r="DL46" s="765"/>
      <c r="DM46" s="766"/>
      <c r="DN46" s="766"/>
      <c r="DO46" s="766"/>
      <c r="DP46" s="766"/>
      <c r="DQ46" s="766"/>
      <c r="DR46" s="766"/>
      <c r="DS46" s="766"/>
      <c r="DT46" s="766"/>
      <c r="DU46" s="766"/>
      <c r="DV46" s="767"/>
      <c r="DW46" s="768"/>
      <c r="DX46" s="769"/>
      <c r="DY46" s="769"/>
      <c r="DZ46" s="769"/>
      <c r="EA46" s="769"/>
      <c r="EB46" s="769"/>
      <c r="EC46" s="770"/>
    </row>
    <row r="47" spans="2:133" ht="11.25" customHeight="1" x14ac:dyDescent="0.15">
      <c r="B47" s="235" t="s">
        <v>359</v>
      </c>
      <c r="C47" s="225"/>
      <c r="D47" s="225"/>
      <c r="E47" s="225"/>
      <c r="F47" s="225"/>
      <c r="G47" s="225"/>
      <c r="H47" s="225"/>
      <c r="I47" s="225"/>
      <c r="J47" s="225"/>
      <c r="K47" s="225"/>
      <c r="L47" s="225"/>
      <c r="M47" s="225"/>
      <c r="N47" s="225"/>
      <c r="O47" s="225"/>
      <c r="P47" s="225"/>
      <c r="Q47" s="225"/>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CD47" s="792"/>
      <c r="CE47" s="793"/>
      <c r="CF47" s="675" t="s">
        <v>360</v>
      </c>
      <c r="CG47" s="676"/>
      <c r="CH47" s="676"/>
      <c r="CI47" s="676"/>
      <c r="CJ47" s="676"/>
      <c r="CK47" s="676"/>
      <c r="CL47" s="676"/>
      <c r="CM47" s="676"/>
      <c r="CN47" s="676"/>
      <c r="CO47" s="676"/>
      <c r="CP47" s="676"/>
      <c r="CQ47" s="677"/>
      <c r="CR47" s="678">
        <v>476251</v>
      </c>
      <c r="CS47" s="714"/>
      <c r="CT47" s="714"/>
      <c r="CU47" s="714"/>
      <c r="CV47" s="714"/>
      <c r="CW47" s="714"/>
      <c r="CX47" s="714"/>
      <c r="CY47" s="715"/>
      <c r="CZ47" s="683">
        <v>4.0999999999999996</v>
      </c>
      <c r="DA47" s="712"/>
      <c r="DB47" s="712"/>
      <c r="DC47" s="716"/>
      <c r="DD47" s="687">
        <v>161212</v>
      </c>
      <c r="DE47" s="714"/>
      <c r="DF47" s="714"/>
      <c r="DG47" s="714"/>
      <c r="DH47" s="714"/>
      <c r="DI47" s="714"/>
      <c r="DJ47" s="714"/>
      <c r="DK47" s="715"/>
      <c r="DL47" s="765"/>
      <c r="DM47" s="766"/>
      <c r="DN47" s="766"/>
      <c r="DO47" s="766"/>
      <c r="DP47" s="766"/>
      <c r="DQ47" s="766"/>
      <c r="DR47" s="766"/>
      <c r="DS47" s="766"/>
      <c r="DT47" s="766"/>
      <c r="DU47" s="766"/>
      <c r="DV47" s="767"/>
      <c r="DW47" s="768"/>
      <c r="DX47" s="769"/>
      <c r="DY47" s="769"/>
      <c r="DZ47" s="769"/>
      <c r="EA47" s="769"/>
      <c r="EB47" s="769"/>
      <c r="EC47" s="770"/>
    </row>
    <row r="48" spans="2:133" x14ac:dyDescent="0.15">
      <c r="B48" s="236" t="s">
        <v>361</v>
      </c>
      <c r="CD48" s="794"/>
      <c r="CE48" s="795"/>
      <c r="CF48" s="675" t="s">
        <v>362</v>
      </c>
      <c r="CG48" s="676"/>
      <c r="CH48" s="676"/>
      <c r="CI48" s="676"/>
      <c r="CJ48" s="676"/>
      <c r="CK48" s="676"/>
      <c r="CL48" s="676"/>
      <c r="CM48" s="676"/>
      <c r="CN48" s="676"/>
      <c r="CO48" s="676"/>
      <c r="CP48" s="676"/>
      <c r="CQ48" s="677"/>
      <c r="CR48" s="678" t="s">
        <v>136</v>
      </c>
      <c r="CS48" s="679"/>
      <c r="CT48" s="679"/>
      <c r="CU48" s="679"/>
      <c r="CV48" s="679"/>
      <c r="CW48" s="679"/>
      <c r="CX48" s="679"/>
      <c r="CY48" s="680"/>
      <c r="CZ48" s="683" t="s">
        <v>136</v>
      </c>
      <c r="DA48" s="684"/>
      <c r="DB48" s="684"/>
      <c r="DC48" s="696"/>
      <c r="DD48" s="687" t="s">
        <v>136</v>
      </c>
      <c r="DE48" s="679"/>
      <c r="DF48" s="679"/>
      <c r="DG48" s="679"/>
      <c r="DH48" s="679"/>
      <c r="DI48" s="679"/>
      <c r="DJ48" s="679"/>
      <c r="DK48" s="680"/>
      <c r="DL48" s="765"/>
      <c r="DM48" s="766"/>
      <c r="DN48" s="766"/>
      <c r="DO48" s="766"/>
      <c r="DP48" s="766"/>
      <c r="DQ48" s="766"/>
      <c r="DR48" s="766"/>
      <c r="DS48" s="766"/>
      <c r="DT48" s="766"/>
      <c r="DU48" s="766"/>
      <c r="DV48" s="767"/>
      <c r="DW48" s="768"/>
      <c r="DX48" s="769"/>
      <c r="DY48" s="769"/>
      <c r="DZ48" s="769"/>
      <c r="EA48" s="769"/>
      <c r="EB48" s="769"/>
      <c r="EC48" s="770"/>
    </row>
    <row r="49" spans="82:133" ht="11.25" customHeight="1" x14ac:dyDescent="0.15">
      <c r="CD49" s="728" t="s">
        <v>363</v>
      </c>
      <c r="CE49" s="729"/>
      <c r="CF49" s="729"/>
      <c r="CG49" s="729"/>
      <c r="CH49" s="729"/>
      <c r="CI49" s="729"/>
      <c r="CJ49" s="729"/>
      <c r="CK49" s="729"/>
      <c r="CL49" s="729"/>
      <c r="CM49" s="729"/>
      <c r="CN49" s="729"/>
      <c r="CO49" s="729"/>
      <c r="CP49" s="729"/>
      <c r="CQ49" s="730"/>
      <c r="CR49" s="763">
        <v>11502296</v>
      </c>
      <c r="CS49" s="749"/>
      <c r="CT49" s="749"/>
      <c r="CU49" s="749"/>
      <c r="CV49" s="749"/>
      <c r="CW49" s="749"/>
      <c r="CX49" s="749"/>
      <c r="CY49" s="780"/>
      <c r="CZ49" s="775">
        <v>100</v>
      </c>
      <c r="DA49" s="781"/>
      <c r="DB49" s="781"/>
      <c r="DC49" s="782"/>
      <c r="DD49" s="783">
        <v>8626632</v>
      </c>
      <c r="DE49" s="749"/>
      <c r="DF49" s="749"/>
      <c r="DG49" s="749"/>
      <c r="DH49" s="749"/>
      <c r="DI49" s="749"/>
      <c r="DJ49" s="749"/>
      <c r="DK49" s="780"/>
      <c r="DL49" s="784"/>
      <c r="DM49" s="785"/>
      <c r="DN49" s="785"/>
      <c r="DO49" s="785"/>
      <c r="DP49" s="785"/>
      <c r="DQ49" s="785"/>
      <c r="DR49" s="785"/>
      <c r="DS49" s="785"/>
      <c r="DT49" s="785"/>
      <c r="DU49" s="785"/>
      <c r="DV49" s="786"/>
      <c r="DW49" s="787"/>
      <c r="DX49" s="788"/>
      <c r="DY49" s="788"/>
      <c r="DZ49" s="788"/>
      <c r="EA49" s="788"/>
      <c r="EB49" s="788"/>
      <c r="EC49" s="789"/>
    </row>
  </sheetData>
  <sheetProtection algorithmName="SHA-512" hashValue="UJN9VR14nWHWaajkH5LeVlD0LUw/U/6Ki24CwB1OV5Kc+L1sk0+/Fqfk6J5XGD+GmM/SWPkGFFnFMbibF5bHMA==" saltValue="LPIFCwZwsv8dgiV0RWFx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V114" zoomScale="70" zoomScaleNormal="70" zoomScaleSheetLayoutView="70" workbookViewId="0">
      <selection activeCell="CW16" sqref="CW16:DA16"/>
    </sheetView>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825" t="s">
        <v>365</v>
      </c>
      <c r="DK2" s="826"/>
      <c r="DL2" s="826"/>
      <c r="DM2" s="826"/>
      <c r="DN2" s="826"/>
      <c r="DO2" s="827"/>
      <c r="DP2" s="245"/>
      <c r="DQ2" s="825" t="s">
        <v>366</v>
      </c>
      <c r="DR2" s="826"/>
      <c r="DS2" s="826"/>
      <c r="DT2" s="826"/>
      <c r="DU2" s="826"/>
      <c r="DV2" s="826"/>
      <c r="DW2" s="826"/>
      <c r="DX2" s="826"/>
      <c r="DY2" s="826"/>
      <c r="DZ2" s="827"/>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828" t="s">
        <v>367</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48"/>
      <c r="BA4" s="248"/>
      <c r="BB4" s="248"/>
      <c r="BC4" s="248"/>
      <c r="BD4" s="248"/>
      <c r="BE4" s="249"/>
      <c r="BF4" s="249"/>
      <c r="BG4" s="249"/>
      <c r="BH4" s="249"/>
      <c r="BI4" s="249"/>
      <c r="BJ4" s="249"/>
      <c r="BK4" s="249"/>
      <c r="BL4" s="249"/>
      <c r="BM4" s="249"/>
      <c r="BN4" s="249"/>
      <c r="BO4" s="249"/>
      <c r="BP4" s="249"/>
      <c r="BQ4" s="248" t="s">
        <v>368</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819" t="s">
        <v>369</v>
      </c>
      <c r="B5" s="820"/>
      <c r="C5" s="820"/>
      <c r="D5" s="820"/>
      <c r="E5" s="820"/>
      <c r="F5" s="820"/>
      <c r="G5" s="820"/>
      <c r="H5" s="820"/>
      <c r="I5" s="820"/>
      <c r="J5" s="820"/>
      <c r="K5" s="820"/>
      <c r="L5" s="820"/>
      <c r="M5" s="820"/>
      <c r="N5" s="820"/>
      <c r="O5" s="820"/>
      <c r="P5" s="821"/>
      <c r="Q5" s="796" t="s">
        <v>370</v>
      </c>
      <c r="R5" s="797"/>
      <c r="S5" s="797"/>
      <c r="T5" s="797"/>
      <c r="U5" s="798"/>
      <c r="V5" s="796" t="s">
        <v>371</v>
      </c>
      <c r="W5" s="797"/>
      <c r="X5" s="797"/>
      <c r="Y5" s="797"/>
      <c r="Z5" s="798"/>
      <c r="AA5" s="796" t="s">
        <v>372</v>
      </c>
      <c r="AB5" s="797"/>
      <c r="AC5" s="797"/>
      <c r="AD5" s="797"/>
      <c r="AE5" s="797"/>
      <c r="AF5" s="829" t="s">
        <v>373</v>
      </c>
      <c r="AG5" s="797"/>
      <c r="AH5" s="797"/>
      <c r="AI5" s="797"/>
      <c r="AJ5" s="808"/>
      <c r="AK5" s="797" t="s">
        <v>374</v>
      </c>
      <c r="AL5" s="797"/>
      <c r="AM5" s="797"/>
      <c r="AN5" s="797"/>
      <c r="AO5" s="798"/>
      <c r="AP5" s="796" t="s">
        <v>375</v>
      </c>
      <c r="AQ5" s="797"/>
      <c r="AR5" s="797"/>
      <c r="AS5" s="797"/>
      <c r="AT5" s="798"/>
      <c r="AU5" s="796" t="s">
        <v>376</v>
      </c>
      <c r="AV5" s="797"/>
      <c r="AW5" s="797"/>
      <c r="AX5" s="797"/>
      <c r="AY5" s="808"/>
      <c r="AZ5" s="252"/>
      <c r="BA5" s="252"/>
      <c r="BB5" s="252"/>
      <c r="BC5" s="252"/>
      <c r="BD5" s="252"/>
      <c r="BE5" s="253"/>
      <c r="BF5" s="253"/>
      <c r="BG5" s="253"/>
      <c r="BH5" s="253"/>
      <c r="BI5" s="253"/>
      <c r="BJ5" s="253"/>
      <c r="BK5" s="253"/>
      <c r="BL5" s="253"/>
      <c r="BM5" s="253"/>
      <c r="BN5" s="253"/>
      <c r="BO5" s="253"/>
      <c r="BP5" s="253"/>
      <c r="BQ5" s="819" t="s">
        <v>377</v>
      </c>
      <c r="BR5" s="820"/>
      <c r="BS5" s="820"/>
      <c r="BT5" s="820"/>
      <c r="BU5" s="820"/>
      <c r="BV5" s="820"/>
      <c r="BW5" s="820"/>
      <c r="BX5" s="820"/>
      <c r="BY5" s="820"/>
      <c r="BZ5" s="820"/>
      <c r="CA5" s="820"/>
      <c r="CB5" s="820"/>
      <c r="CC5" s="820"/>
      <c r="CD5" s="820"/>
      <c r="CE5" s="820"/>
      <c r="CF5" s="820"/>
      <c r="CG5" s="821"/>
      <c r="CH5" s="796" t="s">
        <v>378</v>
      </c>
      <c r="CI5" s="797"/>
      <c r="CJ5" s="797"/>
      <c r="CK5" s="797"/>
      <c r="CL5" s="798"/>
      <c r="CM5" s="796" t="s">
        <v>379</v>
      </c>
      <c r="CN5" s="797"/>
      <c r="CO5" s="797"/>
      <c r="CP5" s="797"/>
      <c r="CQ5" s="798"/>
      <c r="CR5" s="796" t="s">
        <v>380</v>
      </c>
      <c r="CS5" s="797"/>
      <c r="CT5" s="797"/>
      <c r="CU5" s="797"/>
      <c r="CV5" s="798"/>
      <c r="CW5" s="796" t="s">
        <v>381</v>
      </c>
      <c r="CX5" s="797"/>
      <c r="CY5" s="797"/>
      <c r="CZ5" s="797"/>
      <c r="DA5" s="798"/>
      <c r="DB5" s="796" t="s">
        <v>382</v>
      </c>
      <c r="DC5" s="797"/>
      <c r="DD5" s="797"/>
      <c r="DE5" s="797"/>
      <c r="DF5" s="798"/>
      <c r="DG5" s="802" t="s">
        <v>383</v>
      </c>
      <c r="DH5" s="803"/>
      <c r="DI5" s="803"/>
      <c r="DJ5" s="803"/>
      <c r="DK5" s="804"/>
      <c r="DL5" s="802" t="s">
        <v>384</v>
      </c>
      <c r="DM5" s="803"/>
      <c r="DN5" s="803"/>
      <c r="DO5" s="803"/>
      <c r="DP5" s="804"/>
      <c r="DQ5" s="796" t="s">
        <v>385</v>
      </c>
      <c r="DR5" s="797"/>
      <c r="DS5" s="797"/>
      <c r="DT5" s="797"/>
      <c r="DU5" s="798"/>
      <c r="DV5" s="796" t="s">
        <v>376</v>
      </c>
      <c r="DW5" s="797"/>
      <c r="DX5" s="797"/>
      <c r="DY5" s="797"/>
      <c r="DZ5" s="808"/>
      <c r="EA5" s="250"/>
    </row>
    <row r="6" spans="1:131" s="251"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48"/>
      <c r="BA6" s="248"/>
      <c r="BB6" s="248"/>
      <c r="BC6" s="248"/>
      <c r="BD6" s="248"/>
      <c r="BE6" s="249"/>
      <c r="BF6" s="249"/>
      <c r="BG6" s="249"/>
      <c r="BH6" s="249"/>
      <c r="BI6" s="249"/>
      <c r="BJ6" s="249"/>
      <c r="BK6" s="249"/>
      <c r="BL6" s="249"/>
      <c r="BM6" s="249"/>
      <c r="BN6" s="249"/>
      <c r="BO6" s="249"/>
      <c r="BP6" s="249"/>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50"/>
    </row>
    <row r="7" spans="1:131" s="251" customFormat="1" ht="26.25" customHeight="1" thickTop="1" x14ac:dyDescent="0.15">
      <c r="A7" s="254">
        <v>1</v>
      </c>
      <c r="B7" s="810" t="s">
        <v>386</v>
      </c>
      <c r="C7" s="811"/>
      <c r="D7" s="811"/>
      <c r="E7" s="811"/>
      <c r="F7" s="811"/>
      <c r="G7" s="811"/>
      <c r="H7" s="811"/>
      <c r="I7" s="811"/>
      <c r="J7" s="811"/>
      <c r="K7" s="811"/>
      <c r="L7" s="811"/>
      <c r="M7" s="811"/>
      <c r="N7" s="811"/>
      <c r="O7" s="811"/>
      <c r="P7" s="812"/>
      <c r="Q7" s="813">
        <v>11925</v>
      </c>
      <c r="R7" s="814"/>
      <c r="S7" s="814"/>
      <c r="T7" s="814"/>
      <c r="U7" s="814"/>
      <c r="V7" s="814">
        <v>11503</v>
      </c>
      <c r="W7" s="814"/>
      <c r="X7" s="814"/>
      <c r="Y7" s="814"/>
      <c r="Z7" s="814"/>
      <c r="AA7" s="814">
        <v>422</v>
      </c>
      <c r="AB7" s="814"/>
      <c r="AC7" s="814"/>
      <c r="AD7" s="814"/>
      <c r="AE7" s="815"/>
      <c r="AF7" s="816">
        <v>385</v>
      </c>
      <c r="AG7" s="817"/>
      <c r="AH7" s="817"/>
      <c r="AI7" s="817"/>
      <c r="AJ7" s="818"/>
      <c r="AK7" s="853">
        <v>711</v>
      </c>
      <c r="AL7" s="854"/>
      <c r="AM7" s="854"/>
      <c r="AN7" s="854"/>
      <c r="AO7" s="854"/>
      <c r="AP7" s="854">
        <v>13471</v>
      </c>
      <c r="AQ7" s="854"/>
      <c r="AR7" s="854"/>
      <c r="AS7" s="854"/>
      <c r="AT7" s="854"/>
      <c r="AU7" s="855"/>
      <c r="AV7" s="855"/>
      <c r="AW7" s="855"/>
      <c r="AX7" s="855"/>
      <c r="AY7" s="856"/>
      <c r="AZ7" s="248"/>
      <c r="BA7" s="248"/>
      <c r="BB7" s="248"/>
      <c r="BC7" s="248"/>
      <c r="BD7" s="248"/>
      <c r="BE7" s="249"/>
      <c r="BF7" s="249"/>
      <c r="BG7" s="249"/>
      <c r="BH7" s="249"/>
      <c r="BI7" s="249"/>
      <c r="BJ7" s="249"/>
      <c r="BK7" s="249"/>
      <c r="BL7" s="249"/>
      <c r="BM7" s="249"/>
      <c r="BN7" s="249"/>
      <c r="BO7" s="249"/>
      <c r="BP7" s="249"/>
      <c r="BQ7" s="255">
        <v>1</v>
      </c>
      <c r="BR7" s="256"/>
      <c r="BS7" s="857" t="s">
        <v>585</v>
      </c>
      <c r="BT7" s="858"/>
      <c r="BU7" s="858"/>
      <c r="BV7" s="858"/>
      <c r="BW7" s="858"/>
      <c r="BX7" s="858"/>
      <c r="BY7" s="858"/>
      <c r="BZ7" s="858"/>
      <c r="CA7" s="858"/>
      <c r="CB7" s="858"/>
      <c r="CC7" s="858"/>
      <c r="CD7" s="858"/>
      <c r="CE7" s="858"/>
      <c r="CF7" s="858"/>
      <c r="CG7" s="859"/>
      <c r="CH7" s="850">
        <v>3</v>
      </c>
      <c r="CI7" s="851"/>
      <c r="CJ7" s="851"/>
      <c r="CK7" s="851"/>
      <c r="CL7" s="852"/>
      <c r="CM7" s="850">
        <v>417</v>
      </c>
      <c r="CN7" s="851"/>
      <c r="CO7" s="851"/>
      <c r="CP7" s="851"/>
      <c r="CQ7" s="852"/>
      <c r="CR7" s="850">
        <v>133</v>
      </c>
      <c r="CS7" s="851"/>
      <c r="CT7" s="851"/>
      <c r="CU7" s="851"/>
      <c r="CV7" s="852"/>
      <c r="CW7" s="850">
        <v>7</v>
      </c>
      <c r="CX7" s="851"/>
      <c r="CY7" s="851"/>
      <c r="CZ7" s="851"/>
      <c r="DA7" s="852"/>
      <c r="DB7" s="850" t="s">
        <v>610</v>
      </c>
      <c r="DC7" s="851"/>
      <c r="DD7" s="851"/>
      <c r="DE7" s="851"/>
      <c r="DF7" s="852"/>
      <c r="DG7" s="850" t="s">
        <v>610</v>
      </c>
      <c r="DH7" s="851"/>
      <c r="DI7" s="851"/>
      <c r="DJ7" s="851"/>
      <c r="DK7" s="852"/>
      <c r="DL7" s="850" t="s">
        <v>610</v>
      </c>
      <c r="DM7" s="851"/>
      <c r="DN7" s="851"/>
      <c r="DO7" s="851"/>
      <c r="DP7" s="852"/>
      <c r="DQ7" s="850" t="s">
        <v>610</v>
      </c>
      <c r="DR7" s="851"/>
      <c r="DS7" s="851"/>
      <c r="DT7" s="851"/>
      <c r="DU7" s="852"/>
      <c r="DV7" s="831"/>
      <c r="DW7" s="832"/>
      <c r="DX7" s="832"/>
      <c r="DY7" s="832"/>
      <c r="DZ7" s="833"/>
      <c r="EA7" s="250"/>
    </row>
    <row r="8" spans="1:131" s="251" customFormat="1" ht="26.25" customHeight="1" x14ac:dyDescent="0.15">
      <c r="A8" s="257">
        <v>2</v>
      </c>
      <c r="B8" s="834" t="s">
        <v>387</v>
      </c>
      <c r="C8" s="835"/>
      <c r="D8" s="835"/>
      <c r="E8" s="835"/>
      <c r="F8" s="835"/>
      <c r="G8" s="835"/>
      <c r="H8" s="835"/>
      <c r="I8" s="835"/>
      <c r="J8" s="835"/>
      <c r="K8" s="835"/>
      <c r="L8" s="835"/>
      <c r="M8" s="835"/>
      <c r="N8" s="835"/>
      <c r="O8" s="835"/>
      <c r="P8" s="836"/>
      <c r="Q8" s="837">
        <v>8</v>
      </c>
      <c r="R8" s="838"/>
      <c r="S8" s="838"/>
      <c r="T8" s="838"/>
      <c r="U8" s="838"/>
      <c r="V8" s="838">
        <v>8</v>
      </c>
      <c r="W8" s="838"/>
      <c r="X8" s="838"/>
      <c r="Y8" s="838"/>
      <c r="Z8" s="838"/>
      <c r="AA8" s="838">
        <v>0</v>
      </c>
      <c r="AB8" s="838"/>
      <c r="AC8" s="838"/>
      <c r="AD8" s="838"/>
      <c r="AE8" s="839"/>
      <c r="AF8" s="840">
        <v>0</v>
      </c>
      <c r="AG8" s="841"/>
      <c r="AH8" s="841"/>
      <c r="AI8" s="841"/>
      <c r="AJ8" s="842"/>
      <c r="AK8" s="843">
        <v>4</v>
      </c>
      <c r="AL8" s="844"/>
      <c r="AM8" s="844"/>
      <c r="AN8" s="844"/>
      <c r="AO8" s="844"/>
      <c r="AP8" s="844">
        <v>13</v>
      </c>
      <c r="AQ8" s="844"/>
      <c r="AR8" s="844"/>
      <c r="AS8" s="844"/>
      <c r="AT8" s="844"/>
      <c r="AU8" s="845"/>
      <c r="AV8" s="845"/>
      <c r="AW8" s="845"/>
      <c r="AX8" s="845"/>
      <c r="AY8" s="846"/>
      <c r="AZ8" s="248"/>
      <c r="BA8" s="248"/>
      <c r="BB8" s="248"/>
      <c r="BC8" s="248"/>
      <c r="BD8" s="248"/>
      <c r="BE8" s="249"/>
      <c r="BF8" s="249"/>
      <c r="BG8" s="249"/>
      <c r="BH8" s="249"/>
      <c r="BI8" s="249"/>
      <c r="BJ8" s="249"/>
      <c r="BK8" s="249"/>
      <c r="BL8" s="249"/>
      <c r="BM8" s="249"/>
      <c r="BN8" s="249"/>
      <c r="BO8" s="249"/>
      <c r="BP8" s="249"/>
      <c r="BQ8" s="258">
        <v>2</v>
      </c>
      <c r="BR8" s="259"/>
      <c r="BS8" s="847" t="s">
        <v>586</v>
      </c>
      <c r="BT8" s="848"/>
      <c r="BU8" s="848"/>
      <c r="BV8" s="848"/>
      <c r="BW8" s="848"/>
      <c r="BX8" s="848"/>
      <c r="BY8" s="848"/>
      <c r="BZ8" s="848"/>
      <c r="CA8" s="848"/>
      <c r="CB8" s="848"/>
      <c r="CC8" s="848"/>
      <c r="CD8" s="848"/>
      <c r="CE8" s="848"/>
      <c r="CF8" s="848"/>
      <c r="CG8" s="849"/>
      <c r="CH8" s="860">
        <v>2</v>
      </c>
      <c r="CI8" s="861"/>
      <c r="CJ8" s="861"/>
      <c r="CK8" s="861"/>
      <c r="CL8" s="862"/>
      <c r="CM8" s="860">
        <v>30</v>
      </c>
      <c r="CN8" s="861"/>
      <c r="CO8" s="861"/>
      <c r="CP8" s="861"/>
      <c r="CQ8" s="862"/>
      <c r="CR8" s="860">
        <v>1</v>
      </c>
      <c r="CS8" s="861"/>
      <c r="CT8" s="861"/>
      <c r="CU8" s="861"/>
      <c r="CV8" s="862"/>
      <c r="CW8" s="860">
        <v>2</v>
      </c>
      <c r="CX8" s="861"/>
      <c r="CY8" s="861"/>
      <c r="CZ8" s="861"/>
      <c r="DA8" s="862"/>
      <c r="DB8" s="860" t="s">
        <v>610</v>
      </c>
      <c r="DC8" s="861"/>
      <c r="DD8" s="861"/>
      <c r="DE8" s="861"/>
      <c r="DF8" s="862"/>
      <c r="DG8" s="860" t="s">
        <v>610</v>
      </c>
      <c r="DH8" s="861"/>
      <c r="DI8" s="861"/>
      <c r="DJ8" s="861"/>
      <c r="DK8" s="862"/>
      <c r="DL8" s="860" t="s">
        <v>610</v>
      </c>
      <c r="DM8" s="861"/>
      <c r="DN8" s="861"/>
      <c r="DO8" s="861"/>
      <c r="DP8" s="862"/>
      <c r="DQ8" s="860" t="s">
        <v>610</v>
      </c>
      <c r="DR8" s="861"/>
      <c r="DS8" s="861"/>
      <c r="DT8" s="861"/>
      <c r="DU8" s="862"/>
      <c r="DV8" s="863"/>
      <c r="DW8" s="864"/>
      <c r="DX8" s="864"/>
      <c r="DY8" s="864"/>
      <c r="DZ8" s="865"/>
      <c r="EA8" s="250"/>
    </row>
    <row r="9" spans="1:131" s="251" customFormat="1" ht="26.25" customHeight="1" x14ac:dyDescent="0.15">
      <c r="A9" s="257">
        <v>3</v>
      </c>
      <c r="B9" s="834" t="s">
        <v>388</v>
      </c>
      <c r="C9" s="835"/>
      <c r="D9" s="835"/>
      <c r="E9" s="835"/>
      <c r="F9" s="835"/>
      <c r="G9" s="835"/>
      <c r="H9" s="835"/>
      <c r="I9" s="835"/>
      <c r="J9" s="835"/>
      <c r="K9" s="835"/>
      <c r="L9" s="835"/>
      <c r="M9" s="835"/>
      <c r="N9" s="835"/>
      <c r="O9" s="835"/>
      <c r="P9" s="836"/>
      <c r="Q9" s="837">
        <v>10</v>
      </c>
      <c r="R9" s="838"/>
      <c r="S9" s="838"/>
      <c r="T9" s="838"/>
      <c r="U9" s="838"/>
      <c r="V9" s="838">
        <v>3</v>
      </c>
      <c r="W9" s="838"/>
      <c r="X9" s="838"/>
      <c r="Y9" s="838"/>
      <c r="Z9" s="838"/>
      <c r="AA9" s="838">
        <v>7</v>
      </c>
      <c r="AB9" s="838"/>
      <c r="AC9" s="838"/>
      <c r="AD9" s="838"/>
      <c r="AE9" s="839"/>
      <c r="AF9" s="840">
        <v>7</v>
      </c>
      <c r="AG9" s="841"/>
      <c r="AH9" s="841"/>
      <c r="AI9" s="841"/>
      <c r="AJ9" s="842"/>
      <c r="AK9" s="843" t="s">
        <v>610</v>
      </c>
      <c r="AL9" s="844"/>
      <c r="AM9" s="844"/>
      <c r="AN9" s="844"/>
      <c r="AO9" s="844"/>
      <c r="AP9" s="844" t="s">
        <v>610</v>
      </c>
      <c r="AQ9" s="844"/>
      <c r="AR9" s="844"/>
      <c r="AS9" s="844"/>
      <c r="AT9" s="844"/>
      <c r="AU9" s="845"/>
      <c r="AV9" s="845"/>
      <c r="AW9" s="845"/>
      <c r="AX9" s="845"/>
      <c r="AY9" s="846"/>
      <c r="AZ9" s="248"/>
      <c r="BA9" s="248"/>
      <c r="BB9" s="248"/>
      <c r="BC9" s="248"/>
      <c r="BD9" s="248"/>
      <c r="BE9" s="249"/>
      <c r="BF9" s="249"/>
      <c r="BG9" s="249"/>
      <c r="BH9" s="249"/>
      <c r="BI9" s="249"/>
      <c r="BJ9" s="249"/>
      <c r="BK9" s="249"/>
      <c r="BL9" s="249"/>
      <c r="BM9" s="249"/>
      <c r="BN9" s="249"/>
      <c r="BO9" s="249"/>
      <c r="BP9" s="249"/>
      <c r="BQ9" s="258">
        <v>3</v>
      </c>
      <c r="BR9" s="259"/>
      <c r="BS9" s="847" t="s">
        <v>587</v>
      </c>
      <c r="BT9" s="848"/>
      <c r="BU9" s="848"/>
      <c r="BV9" s="848"/>
      <c r="BW9" s="848"/>
      <c r="BX9" s="848"/>
      <c r="BY9" s="848"/>
      <c r="BZ9" s="848"/>
      <c r="CA9" s="848"/>
      <c r="CB9" s="848"/>
      <c r="CC9" s="848"/>
      <c r="CD9" s="848"/>
      <c r="CE9" s="848"/>
      <c r="CF9" s="848"/>
      <c r="CG9" s="849"/>
      <c r="CH9" s="860">
        <v>-1</v>
      </c>
      <c r="CI9" s="861"/>
      <c r="CJ9" s="861"/>
      <c r="CK9" s="861"/>
      <c r="CL9" s="862"/>
      <c r="CM9" s="860">
        <v>0</v>
      </c>
      <c r="CN9" s="861"/>
      <c r="CO9" s="861"/>
      <c r="CP9" s="861"/>
      <c r="CQ9" s="862"/>
      <c r="CR9" s="860">
        <v>7</v>
      </c>
      <c r="CS9" s="861"/>
      <c r="CT9" s="861"/>
      <c r="CU9" s="861"/>
      <c r="CV9" s="862"/>
      <c r="CW9" s="860">
        <v>1</v>
      </c>
      <c r="CX9" s="861"/>
      <c r="CY9" s="861"/>
      <c r="CZ9" s="861"/>
      <c r="DA9" s="862"/>
      <c r="DB9" s="860">
        <v>47</v>
      </c>
      <c r="DC9" s="861"/>
      <c r="DD9" s="861"/>
      <c r="DE9" s="861"/>
      <c r="DF9" s="862"/>
      <c r="DG9" s="860" t="s">
        <v>610</v>
      </c>
      <c r="DH9" s="861"/>
      <c r="DI9" s="861"/>
      <c r="DJ9" s="861"/>
      <c r="DK9" s="862"/>
      <c r="DL9" s="860" t="s">
        <v>610</v>
      </c>
      <c r="DM9" s="861"/>
      <c r="DN9" s="861"/>
      <c r="DO9" s="861"/>
      <c r="DP9" s="862"/>
      <c r="DQ9" s="860" t="s">
        <v>610</v>
      </c>
      <c r="DR9" s="861"/>
      <c r="DS9" s="861"/>
      <c r="DT9" s="861"/>
      <c r="DU9" s="862"/>
      <c r="DV9" s="863"/>
      <c r="DW9" s="864"/>
      <c r="DX9" s="864"/>
      <c r="DY9" s="864"/>
      <c r="DZ9" s="865"/>
      <c r="EA9" s="250"/>
    </row>
    <row r="10" spans="1:131" s="251" customFormat="1" ht="26.25" customHeight="1" x14ac:dyDescent="0.15">
      <c r="A10" s="257">
        <v>4</v>
      </c>
      <c r="B10" s="834"/>
      <c r="C10" s="835"/>
      <c r="D10" s="835"/>
      <c r="E10" s="835"/>
      <c r="F10" s="835"/>
      <c r="G10" s="835"/>
      <c r="H10" s="835"/>
      <c r="I10" s="835"/>
      <c r="J10" s="835"/>
      <c r="K10" s="835"/>
      <c r="L10" s="835"/>
      <c r="M10" s="835"/>
      <c r="N10" s="835"/>
      <c r="O10" s="835"/>
      <c r="P10" s="836"/>
      <c r="Q10" s="837"/>
      <c r="R10" s="838"/>
      <c r="S10" s="838"/>
      <c r="T10" s="838"/>
      <c r="U10" s="838"/>
      <c r="V10" s="838"/>
      <c r="W10" s="838"/>
      <c r="X10" s="838"/>
      <c r="Y10" s="838"/>
      <c r="Z10" s="838"/>
      <c r="AA10" s="838"/>
      <c r="AB10" s="838"/>
      <c r="AC10" s="838"/>
      <c r="AD10" s="838"/>
      <c r="AE10" s="839"/>
      <c r="AF10" s="840"/>
      <c r="AG10" s="841"/>
      <c r="AH10" s="841"/>
      <c r="AI10" s="841"/>
      <c r="AJ10" s="842"/>
      <c r="AK10" s="843"/>
      <c r="AL10" s="844"/>
      <c r="AM10" s="844"/>
      <c r="AN10" s="844"/>
      <c r="AO10" s="844"/>
      <c r="AP10" s="844"/>
      <c r="AQ10" s="844"/>
      <c r="AR10" s="844"/>
      <c r="AS10" s="844"/>
      <c r="AT10" s="844"/>
      <c r="AU10" s="845"/>
      <c r="AV10" s="845"/>
      <c r="AW10" s="845"/>
      <c r="AX10" s="845"/>
      <c r="AY10" s="846"/>
      <c r="AZ10" s="248"/>
      <c r="BA10" s="248"/>
      <c r="BB10" s="248"/>
      <c r="BC10" s="248"/>
      <c r="BD10" s="248"/>
      <c r="BE10" s="249"/>
      <c r="BF10" s="249"/>
      <c r="BG10" s="249"/>
      <c r="BH10" s="249"/>
      <c r="BI10" s="249"/>
      <c r="BJ10" s="249"/>
      <c r="BK10" s="249"/>
      <c r="BL10" s="249"/>
      <c r="BM10" s="249"/>
      <c r="BN10" s="249"/>
      <c r="BO10" s="249"/>
      <c r="BP10" s="249"/>
      <c r="BQ10" s="258">
        <v>4</v>
      </c>
      <c r="BR10" s="259"/>
      <c r="BS10" s="847" t="s">
        <v>588</v>
      </c>
      <c r="BT10" s="848"/>
      <c r="BU10" s="848"/>
      <c r="BV10" s="848"/>
      <c r="BW10" s="848"/>
      <c r="BX10" s="848"/>
      <c r="BY10" s="848"/>
      <c r="BZ10" s="848"/>
      <c r="CA10" s="848"/>
      <c r="CB10" s="848"/>
      <c r="CC10" s="848"/>
      <c r="CD10" s="848"/>
      <c r="CE10" s="848"/>
      <c r="CF10" s="848"/>
      <c r="CG10" s="849"/>
      <c r="CH10" s="860">
        <v>2</v>
      </c>
      <c r="CI10" s="861"/>
      <c r="CJ10" s="861"/>
      <c r="CK10" s="861"/>
      <c r="CL10" s="862"/>
      <c r="CM10" s="860">
        <v>4</v>
      </c>
      <c r="CN10" s="861"/>
      <c r="CO10" s="861"/>
      <c r="CP10" s="861"/>
      <c r="CQ10" s="862"/>
      <c r="CR10" s="860">
        <v>4</v>
      </c>
      <c r="CS10" s="861"/>
      <c r="CT10" s="861"/>
      <c r="CU10" s="861"/>
      <c r="CV10" s="862"/>
      <c r="CW10" s="860">
        <v>3</v>
      </c>
      <c r="CX10" s="861"/>
      <c r="CY10" s="861"/>
      <c r="CZ10" s="861"/>
      <c r="DA10" s="862"/>
      <c r="DB10" s="860" t="s">
        <v>610</v>
      </c>
      <c r="DC10" s="861"/>
      <c r="DD10" s="861"/>
      <c r="DE10" s="861"/>
      <c r="DF10" s="862"/>
      <c r="DG10" s="860" t="s">
        <v>610</v>
      </c>
      <c r="DH10" s="861"/>
      <c r="DI10" s="861"/>
      <c r="DJ10" s="861"/>
      <c r="DK10" s="862"/>
      <c r="DL10" s="860" t="s">
        <v>610</v>
      </c>
      <c r="DM10" s="861"/>
      <c r="DN10" s="861"/>
      <c r="DO10" s="861"/>
      <c r="DP10" s="862"/>
      <c r="DQ10" s="860" t="s">
        <v>610</v>
      </c>
      <c r="DR10" s="861"/>
      <c r="DS10" s="861"/>
      <c r="DT10" s="861"/>
      <c r="DU10" s="862"/>
      <c r="DV10" s="863"/>
      <c r="DW10" s="864"/>
      <c r="DX10" s="864"/>
      <c r="DY10" s="864"/>
      <c r="DZ10" s="865"/>
      <c r="EA10" s="250"/>
    </row>
    <row r="11" spans="1:131" s="251" customFormat="1" ht="26.25" customHeight="1" x14ac:dyDescent="0.15">
      <c r="A11" s="257">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3"/>
      <c r="AL11" s="844"/>
      <c r="AM11" s="844"/>
      <c r="AN11" s="844"/>
      <c r="AO11" s="844"/>
      <c r="AP11" s="844"/>
      <c r="AQ11" s="844"/>
      <c r="AR11" s="844"/>
      <c r="AS11" s="844"/>
      <c r="AT11" s="844"/>
      <c r="AU11" s="845"/>
      <c r="AV11" s="845"/>
      <c r="AW11" s="845"/>
      <c r="AX11" s="845"/>
      <c r="AY11" s="846"/>
      <c r="AZ11" s="248"/>
      <c r="BA11" s="248"/>
      <c r="BB11" s="248"/>
      <c r="BC11" s="248"/>
      <c r="BD11" s="248"/>
      <c r="BE11" s="249"/>
      <c r="BF11" s="249"/>
      <c r="BG11" s="249"/>
      <c r="BH11" s="249"/>
      <c r="BI11" s="249"/>
      <c r="BJ11" s="249"/>
      <c r="BK11" s="249"/>
      <c r="BL11" s="249"/>
      <c r="BM11" s="249"/>
      <c r="BN11" s="249"/>
      <c r="BO11" s="249"/>
      <c r="BP11" s="249"/>
      <c r="BQ11" s="258">
        <v>5</v>
      </c>
      <c r="BR11" s="259"/>
      <c r="BS11" s="847" t="s">
        <v>589</v>
      </c>
      <c r="BT11" s="848"/>
      <c r="BU11" s="848"/>
      <c r="BV11" s="848"/>
      <c r="BW11" s="848"/>
      <c r="BX11" s="848"/>
      <c r="BY11" s="848"/>
      <c r="BZ11" s="848"/>
      <c r="CA11" s="848"/>
      <c r="CB11" s="848"/>
      <c r="CC11" s="848"/>
      <c r="CD11" s="848"/>
      <c r="CE11" s="848"/>
      <c r="CF11" s="848"/>
      <c r="CG11" s="849"/>
      <c r="CH11" s="860">
        <v>-40</v>
      </c>
      <c r="CI11" s="861"/>
      <c r="CJ11" s="861"/>
      <c r="CK11" s="861"/>
      <c r="CL11" s="862"/>
      <c r="CM11" s="860">
        <v>62</v>
      </c>
      <c r="CN11" s="861"/>
      <c r="CO11" s="861"/>
      <c r="CP11" s="861"/>
      <c r="CQ11" s="862"/>
      <c r="CR11" s="860">
        <v>61</v>
      </c>
      <c r="CS11" s="861"/>
      <c r="CT11" s="861"/>
      <c r="CU11" s="861"/>
      <c r="CV11" s="862"/>
      <c r="CW11" s="860">
        <v>3</v>
      </c>
      <c r="CX11" s="861"/>
      <c r="CY11" s="861"/>
      <c r="CZ11" s="861"/>
      <c r="DA11" s="862"/>
      <c r="DB11" s="860" t="s">
        <v>610</v>
      </c>
      <c r="DC11" s="861"/>
      <c r="DD11" s="861"/>
      <c r="DE11" s="861"/>
      <c r="DF11" s="862"/>
      <c r="DG11" s="860" t="s">
        <v>610</v>
      </c>
      <c r="DH11" s="861"/>
      <c r="DI11" s="861"/>
      <c r="DJ11" s="861"/>
      <c r="DK11" s="862"/>
      <c r="DL11" s="860" t="s">
        <v>610</v>
      </c>
      <c r="DM11" s="861"/>
      <c r="DN11" s="861"/>
      <c r="DO11" s="861"/>
      <c r="DP11" s="862"/>
      <c r="DQ11" s="860" t="s">
        <v>610</v>
      </c>
      <c r="DR11" s="861"/>
      <c r="DS11" s="861"/>
      <c r="DT11" s="861"/>
      <c r="DU11" s="862"/>
      <c r="DV11" s="863"/>
      <c r="DW11" s="864"/>
      <c r="DX11" s="864"/>
      <c r="DY11" s="864"/>
      <c r="DZ11" s="865"/>
      <c r="EA11" s="250"/>
    </row>
    <row r="12" spans="1:131" s="251" customFormat="1" ht="26.25" customHeight="1" x14ac:dyDescent="0.15">
      <c r="A12" s="257">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3"/>
      <c r="AL12" s="844"/>
      <c r="AM12" s="844"/>
      <c r="AN12" s="844"/>
      <c r="AO12" s="844"/>
      <c r="AP12" s="844"/>
      <c r="AQ12" s="844"/>
      <c r="AR12" s="844"/>
      <c r="AS12" s="844"/>
      <c r="AT12" s="844"/>
      <c r="AU12" s="845"/>
      <c r="AV12" s="845"/>
      <c r="AW12" s="845"/>
      <c r="AX12" s="845"/>
      <c r="AY12" s="846"/>
      <c r="AZ12" s="248"/>
      <c r="BA12" s="248"/>
      <c r="BB12" s="248"/>
      <c r="BC12" s="248"/>
      <c r="BD12" s="248"/>
      <c r="BE12" s="249"/>
      <c r="BF12" s="249"/>
      <c r="BG12" s="249"/>
      <c r="BH12" s="249"/>
      <c r="BI12" s="249"/>
      <c r="BJ12" s="249"/>
      <c r="BK12" s="249"/>
      <c r="BL12" s="249"/>
      <c r="BM12" s="249"/>
      <c r="BN12" s="249"/>
      <c r="BO12" s="249"/>
      <c r="BP12" s="249"/>
      <c r="BQ12" s="258">
        <v>6</v>
      </c>
      <c r="BR12" s="259"/>
      <c r="BS12" s="847" t="s">
        <v>590</v>
      </c>
      <c r="BT12" s="848"/>
      <c r="BU12" s="848"/>
      <c r="BV12" s="848"/>
      <c r="BW12" s="848"/>
      <c r="BX12" s="848"/>
      <c r="BY12" s="848"/>
      <c r="BZ12" s="848"/>
      <c r="CA12" s="848"/>
      <c r="CB12" s="848"/>
      <c r="CC12" s="848"/>
      <c r="CD12" s="848"/>
      <c r="CE12" s="848"/>
      <c r="CF12" s="848"/>
      <c r="CG12" s="849"/>
      <c r="CH12" s="860">
        <v>29</v>
      </c>
      <c r="CI12" s="861"/>
      <c r="CJ12" s="861"/>
      <c r="CK12" s="861"/>
      <c r="CL12" s="862"/>
      <c r="CM12" s="860">
        <v>235</v>
      </c>
      <c r="CN12" s="861"/>
      <c r="CO12" s="861"/>
      <c r="CP12" s="861"/>
      <c r="CQ12" s="862"/>
      <c r="CR12" s="860">
        <v>28</v>
      </c>
      <c r="CS12" s="861"/>
      <c r="CT12" s="861"/>
      <c r="CU12" s="861"/>
      <c r="CV12" s="862"/>
      <c r="CW12" s="860" t="s">
        <v>610</v>
      </c>
      <c r="CX12" s="861"/>
      <c r="CY12" s="861"/>
      <c r="CZ12" s="861"/>
      <c r="DA12" s="862"/>
      <c r="DB12" s="860" t="s">
        <v>610</v>
      </c>
      <c r="DC12" s="861"/>
      <c r="DD12" s="861"/>
      <c r="DE12" s="861"/>
      <c r="DF12" s="862"/>
      <c r="DG12" s="860" t="s">
        <v>610</v>
      </c>
      <c r="DH12" s="861"/>
      <c r="DI12" s="861"/>
      <c r="DJ12" s="861"/>
      <c r="DK12" s="862"/>
      <c r="DL12" s="860" t="s">
        <v>610</v>
      </c>
      <c r="DM12" s="861"/>
      <c r="DN12" s="861"/>
      <c r="DO12" s="861"/>
      <c r="DP12" s="862"/>
      <c r="DQ12" s="860" t="s">
        <v>610</v>
      </c>
      <c r="DR12" s="861"/>
      <c r="DS12" s="861"/>
      <c r="DT12" s="861"/>
      <c r="DU12" s="862"/>
      <c r="DV12" s="863"/>
      <c r="DW12" s="864"/>
      <c r="DX12" s="864"/>
      <c r="DY12" s="864"/>
      <c r="DZ12" s="865"/>
      <c r="EA12" s="250"/>
    </row>
    <row r="13" spans="1:131" s="251" customFormat="1" ht="26.25" customHeight="1" x14ac:dyDescent="0.15">
      <c r="A13" s="257">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3"/>
      <c r="AL13" s="844"/>
      <c r="AM13" s="844"/>
      <c r="AN13" s="844"/>
      <c r="AO13" s="844"/>
      <c r="AP13" s="844"/>
      <c r="AQ13" s="844"/>
      <c r="AR13" s="844"/>
      <c r="AS13" s="844"/>
      <c r="AT13" s="844"/>
      <c r="AU13" s="845"/>
      <c r="AV13" s="845"/>
      <c r="AW13" s="845"/>
      <c r="AX13" s="845"/>
      <c r="AY13" s="846"/>
      <c r="AZ13" s="248"/>
      <c r="BA13" s="248"/>
      <c r="BB13" s="248"/>
      <c r="BC13" s="248"/>
      <c r="BD13" s="248"/>
      <c r="BE13" s="249"/>
      <c r="BF13" s="249"/>
      <c r="BG13" s="249"/>
      <c r="BH13" s="249"/>
      <c r="BI13" s="249"/>
      <c r="BJ13" s="249"/>
      <c r="BK13" s="249"/>
      <c r="BL13" s="249"/>
      <c r="BM13" s="249"/>
      <c r="BN13" s="249"/>
      <c r="BO13" s="249"/>
      <c r="BP13" s="249"/>
      <c r="BQ13" s="258">
        <v>7</v>
      </c>
      <c r="BR13" s="259"/>
      <c r="BS13" s="847" t="s">
        <v>591</v>
      </c>
      <c r="BT13" s="848"/>
      <c r="BU13" s="848"/>
      <c r="BV13" s="848"/>
      <c r="BW13" s="848"/>
      <c r="BX13" s="848"/>
      <c r="BY13" s="848"/>
      <c r="BZ13" s="848"/>
      <c r="CA13" s="848"/>
      <c r="CB13" s="848"/>
      <c r="CC13" s="848"/>
      <c r="CD13" s="848"/>
      <c r="CE13" s="848"/>
      <c r="CF13" s="848"/>
      <c r="CG13" s="849"/>
      <c r="CH13" s="860">
        <v>2</v>
      </c>
      <c r="CI13" s="861"/>
      <c r="CJ13" s="861"/>
      <c r="CK13" s="861"/>
      <c r="CL13" s="862"/>
      <c r="CM13" s="860">
        <v>50</v>
      </c>
      <c r="CN13" s="861"/>
      <c r="CO13" s="861"/>
      <c r="CP13" s="861"/>
      <c r="CQ13" s="862"/>
      <c r="CR13" s="860">
        <v>50</v>
      </c>
      <c r="CS13" s="861"/>
      <c r="CT13" s="861"/>
      <c r="CU13" s="861"/>
      <c r="CV13" s="862"/>
      <c r="CW13" s="860">
        <v>1</v>
      </c>
      <c r="CX13" s="861"/>
      <c r="CY13" s="861"/>
      <c r="CZ13" s="861"/>
      <c r="DA13" s="862"/>
      <c r="DB13" s="860" t="s">
        <v>610</v>
      </c>
      <c r="DC13" s="861"/>
      <c r="DD13" s="861"/>
      <c r="DE13" s="861"/>
      <c r="DF13" s="862"/>
      <c r="DG13" s="860" t="s">
        <v>610</v>
      </c>
      <c r="DH13" s="861"/>
      <c r="DI13" s="861"/>
      <c r="DJ13" s="861"/>
      <c r="DK13" s="862"/>
      <c r="DL13" s="860" t="s">
        <v>610</v>
      </c>
      <c r="DM13" s="861"/>
      <c r="DN13" s="861"/>
      <c r="DO13" s="861"/>
      <c r="DP13" s="862"/>
      <c r="DQ13" s="860" t="s">
        <v>610</v>
      </c>
      <c r="DR13" s="861"/>
      <c r="DS13" s="861"/>
      <c r="DT13" s="861"/>
      <c r="DU13" s="862"/>
      <c r="DV13" s="863"/>
      <c r="DW13" s="864"/>
      <c r="DX13" s="864"/>
      <c r="DY13" s="864"/>
      <c r="DZ13" s="865"/>
      <c r="EA13" s="250"/>
    </row>
    <row r="14" spans="1:131" s="251" customFormat="1" ht="26.25" customHeight="1" x14ac:dyDescent="0.15">
      <c r="A14" s="257">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3"/>
      <c r="AL14" s="844"/>
      <c r="AM14" s="844"/>
      <c r="AN14" s="844"/>
      <c r="AO14" s="844"/>
      <c r="AP14" s="844"/>
      <c r="AQ14" s="844"/>
      <c r="AR14" s="844"/>
      <c r="AS14" s="844"/>
      <c r="AT14" s="844"/>
      <c r="AU14" s="845"/>
      <c r="AV14" s="845"/>
      <c r="AW14" s="845"/>
      <c r="AX14" s="845"/>
      <c r="AY14" s="846"/>
      <c r="AZ14" s="248"/>
      <c r="BA14" s="248"/>
      <c r="BB14" s="248"/>
      <c r="BC14" s="248"/>
      <c r="BD14" s="248"/>
      <c r="BE14" s="249"/>
      <c r="BF14" s="249"/>
      <c r="BG14" s="249"/>
      <c r="BH14" s="249"/>
      <c r="BI14" s="249"/>
      <c r="BJ14" s="249"/>
      <c r="BK14" s="249"/>
      <c r="BL14" s="249"/>
      <c r="BM14" s="249"/>
      <c r="BN14" s="249"/>
      <c r="BO14" s="249"/>
      <c r="BP14" s="249"/>
      <c r="BQ14" s="258">
        <v>8</v>
      </c>
      <c r="BR14" s="259"/>
      <c r="BS14" s="847"/>
      <c r="BT14" s="848"/>
      <c r="BU14" s="848"/>
      <c r="BV14" s="848"/>
      <c r="BW14" s="848"/>
      <c r="BX14" s="848"/>
      <c r="BY14" s="848"/>
      <c r="BZ14" s="848"/>
      <c r="CA14" s="848"/>
      <c r="CB14" s="848"/>
      <c r="CC14" s="848"/>
      <c r="CD14" s="848"/>
      <c r="CE14" s="848"/>
      <c r="CF14" s="848"/>
      <c r="CG14" s="849"/>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50"/>
    </row>
    <row r="15" spans="1:131" s="251" customFormat="1" ht="26.25" customHeight="1" x14ac:dyDescent="0.15">
      <c r="A15" s="257">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3"/>
      <c r="AL15" s="844"/>
      <c r="AM15" s="844"/>
      <c r="AN15" s="844"/>
      <c r="AO15" s="844"/>
      <c r="AP15" s="844"/>
      <c r="AQ15" s="844"/>
      <c r="AR15" s="844"/>
      <c r="AS15" s="844"/>
      <c r="AT15" s="844"/>
      <c r="AU15" s="845"/>
      <c r="AV15" s="845"/>
      <c r="AW15" s="845"/>
      <c r="AX15" s="845"/>
      <c r="AY15" s="846"/>
      <c r="AZ15" s="248"/>
      <c r="BA15" s="248"/>
      <c r="BB15" s="248"/>
      <c r="BC15" s="248"/>
      <c r="BD15" s="248"/>
      <c r="BE15" s="249"/>
      <c r="BF15" s="249"/>
      <c r="BG15" s="249"/>
      <c r="BH15" s="249"/>
      <c r="BI15" s="249"/>
      <c r="BJ15" s="249"/>
      <c r="BK15" s="249"/>
      <c r="BL15" s="249"/>
      <c r="BM15" s="249"/>
      <c r="BN15" s="249"/>
      <c r="BO15" s="249"/>
      <c r="BP15" s="249"/>
      <c r="BQ15" s="258">
        <v>9</v>
      </c>
      <c r="BR15" s="259"/>
      <c r="BS15" s="847"/>
      <c r="BT15" s="848"/>
      <c r="BU15" s="848"/>
      <c r="BV15" s="848"/>
      <c r="BW15" s="848"/>
      <c r="BX15" s="848"/>
      <c r="BY15" s="848"/>
      <c r="BZ15" s="848"/>
      <c r="CA15" s="848"/>
      <c r="CB15" s="848"/>
      <c r="CC15" s="848"/>
      <c r="CD15" s="848"/>
      <c r="CE15" s="848"/>
      <c r="CF15" s="848"/>
      <c r="CG15" s="849"/>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50"/>
    </row>
    <row r="16" spans="1:131" s="251" customFormat="1" ht="26.25" customHeight="1" x14ac:dyDescent="0.15">
      <c r="A16" s="257">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3"/>
      <c r="AL16" s="844"/>
      <c r="AM16" s="844"/>
      <c r="AN16" s="844"/>
      <c r="AO16" s="844"/>
      <c r="AP16" s="844"/>
      <c r="AQ16" s="844"/>
      <c r="AR16" s="844"/>
      <c r="AS16" s="844"/>
      <c r="AT16" s="844"/>
      <c r="AU16" s="845"/>
      <c r="AV16" s="845"/>
      <c r="AW16" s="845"/>
      <c r="AX16" s="845"/>
      <c r="AY16" s="846"/>
      <c r="AZ16" s="248"/>
      <c r="BA16" s="248"/>
      <c r="BB16" s="248"/>
      <c r="BC16" s="248"/>
      <c r="BD16" s="248"/>
      <c r="BE16" s="249"/>
      <c r="BF16" s="249"/>
      <c r="BG16" s="249"/>
      <c r="BH16" s="249"/>
      <c r="BI16" s="249"/>
      <c r="BJ16" s="249"/>
      <c r="BK16" s="249"/>
      <c r="BL16" s="249"/>
      <c r="BM16" s="249"/>
      <c r="BN16" s="249"/>
      <c r="BO16" s="249"/>
      <c r="BP16" s="249"/>
      <c r="BQ16" s="258">
        <v>10</v>
      </c>
      <c r="BR16" s="259"/>
      <c r="BS16" s="847"/>
      <c r="BT16" s="848"/>
      <c r="BU16" s="848"/>
      <c r="BV16" s="848"/>
      <c r="BW16" s="848"/>
      <c r="BX16" s="848"/>
      <c r="BY16" s="848"/>
      <c r="BZ16" s="848"/>
      <c r="CA16" s="848"/>
      <c r="CB16" s="848"/>
      <c r="CC16" s="848"/>
      <c r="CD16" s="848"/>
      <c r="CE16" s="848"/>
      <c r="CF16" s="848"/>
      <c r="CG16" s="849"/>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50"/>
    </row>
    <row r="17" spans="1:131" s="251" customFormat="1" ht="26.25" customHeight="1" x14ac:dyDescent="0.15">
      <c r="A17" s="257">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3"/>
      <c r="AL17" s="844"/>
      <c r="AM17" s="844"/>
      <c r="AN17" s="844"/>
      <c r="AO17" s="844"/>
      <c r="AP17" s="844"/>
      <c r="AQ17" s="844"/>
      <c r="AR17" s="844"/>
      <c r="AS17" s="844"/>
      <c r="AT17" s="844"/>
      <c r="AU17" s="845"/>
      <c r="AV17" s="845"/>
      <c r="AW17" s="845"/>
      <c r="AX17" s="845"/>
      <c r="AY17" s="846"/>
      <c r="AZ17" s="248"/>
      <c r="BA17" s="248"/>
      <c r="BB17" s="248"/>
      <c r="BC17" s="248"/>
      <c r="BD17" s="248"/>
      <c r="BE17" s="249"/>
      <c r="BF17" s="249"/>
      <c r="BG17" s="249"/>
      <c r="BH17" s="249"/>
      <c r="BI17" s="249"/>
      <c r="BJ17" s="249"/>
      <c r="BK17" s="249"/>
      <c r="BL17" s="249"/>
      <c r="BM17" s="249"/>
      <c r="BN17" s="249"/>
      <c r="BO17" s="249"/>
      <c r="BP17" s="249"/>
      <c r="BQ17" s="258">
        <v>11</v>
      </c>
      <c r="BR17" s="259"/>
      <c r="BS17" s="847"/>
      <c r="BT17" s="848"/>
      <c r="BU17" s="848"/>
      <c r="BV17" s="848"/>
      <c r="BW17" s="848"/>
      <c r="BX17" s="848"/>
      <c r="BY17" s="848"/>
      <c r="BZ17" s="848"/>
      <c r="CA17" s="848"/>
      <c r="CB17" s="848"/>
      <c r="CC17" s="848"/>
      <c r="CD17" s="848"/>
      <c r="CE17" s="848"/>
      <c r="CF17" s="848"/>
      <c r="CG17" s="849"/>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50"/>
    </row>
    <row r="18" spans="1:131" s="251" customFormat="1" ht="26.25" customHeight="1" x14ac:dyDescent="0.15">
      <c r="A18" s="257">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3"/>
      <c r="AL18" s="844"/>
      <c r="AM18" s="844"/>
      <c r="AN18" s="844"/>
      <c r="AO18" s="844"/>
      <c r="AP18" s="844"/>
      <c r="AQ18" s="844"/>
      <c r="AR18" s="844"/>
      <c r="AS18" s="844"/>
      <c r="AT18" s="844"/>
      <c r="AU18" s="845"/>
      <c r="AV18" s="845"/>
      <c r="AW18" s="845"/>
      <c r="AX18" s="845"/>
      <c r="AY18" s="846"/>
      <c r="AZ18" s="248"/>
      <c r="BA18" s="248"/>
      <c r="BB18" s="248"/>
      <c r="BC18" s="248"/>
      <c r="BD18" s="248"/>
      <c r="BE18" s="249"/>
      <c r="BF18" s="249"/>
      <c r="BG18" s="249"/>
      <c r="BH18" s="249"/>
      <c r="BI18" s="249"/>
      <c r="BJ18" s="249"/>
      <c r="BK18" s="249"/>
      <c r="BL18" s="249"/>
      <c r="BM18" s="249"/>
      <c r="BN18" s="249"/>
      <c r="BO18" s="249"/>
      <c r="BP18" s="249"/>
      <c r="BQ18" s="258">
        <v>12</v>
      </c>
      <c r="BR18" s="259"/>
      <c r="BS18" s="847"/>
      <c r="BT18" s="848"/>
      <c r="BU18" s="848"/>
      <c r="BV18" s="848"/>
      <c r="BW18" s="848"/>
      <c r="BX18" s="848"/>
      <c r="BY18" s="848"/>
      <c r="BZ18" s="848"/>
      <c r="CA18" s="848"/>
      <c r="CB18" s="848"/>
      <c r="CC18" s="848"/>
      <c r="CD18" s="848"/>
      <c r="CE18" s="848"/>
      <c r="CF18" s="848"/>
      <c r="CG18" s="849"/>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50"/>
    </row>
    <row r="19" spans="1:131" s="251" customFormat="1" ht="26.25" customHeight="1" x14ac:dyDescent="0.15">
      <c r="A19" s="257">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3"/>
      <c r="AL19" s="844"/>
      <c r="AM19" s="844"/>
      <c r="AN19" s="844"/>
      <c r="AO19" s="844"/>
      <c r="AP19" s="844"/>
      <c r="AQ19" s="844"/>
      <c r="AR19" s="844"/>
      <c r="AS19" s="844"/>
      <c r="AT19" s="844"/>
      <c r="AU19" s="845"/>
      <c r="AV19" s="845"/>
      <c r="AW19" s="845"/>
      <c r="AX19" s="845"/>
      <c r="AY19" s="846"/>
      <c r="AZ19" s="248"/>
      <c r="BA19" s="248"/>
      <c r="BB19" s="248"/>
      <c r="BC19" s="248"/>
      <c r="BD19" s="248"/>
      <c r="BE19" s="249"/>
      <c r="BF19" s="249"/>
      <c r="BG19" s="249"/>
      <c r="BH19" s="249"/>
      <c r="BI19" s="249"/>
      <c r="BJ19" s="249"/>
      <c r="BK19" s="249"/>
      <c r="BL19" s="249"/>
      <c r="BM19" s="249"/>
      <c r="BN19" s="249"/>
      <c r="BO19" s="249"/>
      <c r="BP19" s="249"/>
      <c r="BQ19" s="258">
        <v>13</v>
      </c>
      <c r="BR19" s="259"/>
      <c r="BS19" s="847"/>
      <c r="BT19" s="848"/>
      <c r="BU19" s="848"/>
      <c r="BV19" s="848"/>
      <c r="BW19" s="848"/>
      <c r="BX19" s="848"/>
      <c r="BY19" s="848"/>
      <c r="BZ19" s="848"/>
      <c r="CA19" s="848"/>
      <c r="CB19" s="848"/>
      <c r="CC19" s="848"/>
      <c r="CD19" s="848"/>
      <c r="CE19" s="848"/>
      <c r="CF19" s="848"/>
      <c r="CG19" s="849"/>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50"/>
    </row>
    <row r="20" spans="1:131" s="251" customFormat="1" ht="26.25" customHeight="1" x14ac:dyDescent="0.15">
      <c r="A20" s="257">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3"/>
      <c r="AL20" s="844"/>
      <c r="AM20" s="844"/>
      <c r="AN20" s="844"/>
      <c r="AO20" s="844"/>
      <c r="AP20" s="844"/>
      <c r="AQ20" s="844"/>
      <c r="AR20" s="844"/>
      <c r="AS20" s="844"/>
      <c r="AT20" s="844"/>
      <c r="AU20" s="845"/>
      <c r="AV20" s="845"/>
      <c r="AW20" s="845"/>
      <c r="AX20" s="845"/>
      <c r="AY20" s="846"/>
      <c r="AZ20" s="248"/>
      <c r="BA20" s="248"/>
      <c r="BB20" s="248"/>
      <c r="BC20" s="248"/>
      <c r="BD20" s="248"/>
      <c r="BE20" s="249"/>
      <c r="BF20" s="249"/>
      <c r="BG20" s="249"/>
      <c r="BH20" s="249"/>
      <c r="BI20" s="249"/>
      <c r="BJ20" s="249"/>
      <c r="BK20" s="249"/>
      <c r="BL20" s="249"/>
      <c r="BM20" s="249"/>
      <c r="BN20" s="249"/>
      <c r="BO20" s="249"/>
      <c r="BP20" s="249"/>
      <c r="BQ20" s="258">
        <v>14</v>
      </c>
      <c r="BR20" s="259"/>
      <c r="BS20" s="847"/>
      <c r="BT20" s="848"/>
      <c r="BU20" s="848"/>
      <c r="BV20" s="848"/>
      <c r="BW20" s="848"/>
      <c r="BX20" s="848"/>
      <c r="BY20" s="848"/>
      <c r="BZ20" s="848"/>
      <c r="CA20" s="848"/>
      <c r="CB20" s="848"/>
      <c r="CC20" s="848"/>
      <c r="CD20" s="848"/>
      <c r="CE20" s="848"/>
      <c r="CF20" s="848"/>
      <c r="CG20" s="849"/>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50"/>
    </row>
    <row r="21" spans="1:131" s="251" customFormat="1" ht="26.25" customHeight="1" thickBot="1" x14ac:dyDescent="0.2">
      <c r="A21" s="257">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3"/>
      <c r="AL21" s="844"/>
      <c r="AM21" s="844"/>
      <c r="AN21" s="844"/>
      <c r="AO21" s="844"/>
      <c r="AP21" s="844"/>
      <c r="AQ21" s="844"/>
      <c r="AR21" s="844"/>
      <c r="AS21" s="844"/>
      <c r="AT21" s="844"/>
      <c r="AU21" s="845"/>
      <c r="AV21" s="845"/>
      <c r="AW21" s="845"/>
      <c r="AX21" s="845"/>
      <c r="AY21" s="846"/>
      <c r="AZ21" s="248"/>
      <c r="BA21" s="248"/>
      <c r="BB21" s="248"/>
      <c r="BC21" s="248"/>
      <c r="BD21" s="248"/>
      <c r="BE21" s="249"/>
      <c r="BF21" s="249"/>
      <c r="BG21" s="249"/>
      <c r="BH21" s="249"/>
      <c r="BI21" s="249"/>
      <c r="BJ21" s="249"/>
      <c r="BK21" s="249"/>
      <c r="BL21" s="249"/>
      <c r="BM21" s="249"/>
      <c r="BN21" s="249"/>
      <c r="BO21" s="249"/>
      <c r="BP21" s="249"/>
      <c r="BQ21" s="258">
        <v>15</v>
      </c>
      <c r="BR21" s="259"/>
      <c r="BS21" s="847"/>
      <c r="BT21" s="848"/>
      <c r="BU21" s="848"/>
      <c r="BV21" s="848"/>
      <c r="BW21" s="848"/>
      <c r="BX21" s="848"/>
      <c r="BY21" s="848"/>
      <c r="BZ21" s="848"/>
      <c r="CA21" s="848"/>
      <c r="CB21" s="848"/>
      <c r="CC21" s="848"/>
      <c r="CD21" s="848"/>
      <c r="CE21" s="848"/>
      <c r="CF21" s="848"/>
      <c r="CG21" s="849"/>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50"/>
    </row>
    <row r="22" spans="1:131" s="251" customFormat="1" ht="26.25" customHeight="1" x14ac:dyDescent="0.15">
      <c r="A22" s="257">
        <v>16</v>
      </c>
      <c r="B22" s="834"/>
      <c r="C22" s="835"/>
      <c r="D22" s="835"/>
      <c r="E22" s="835"/>
      <c r="F22" s="835"/>
      <c r="G22" s="835"/>
      <c r="H22" s="835"/>
      <c r="I22" s="835"/>
      <c r="J22" s="835"/>
      <c r="K22" s="835"/>
      <c r="L22" s="835"/>
      <c r="M22" s="835"/>
      <c r="N22" s="835"/>
      <c r="O22" s="835"/>
      <c r="P22" s="836"/>
      <c r="Q22" s="866"/>
      <c r="R22" s="867"/>
      <c r="S22" s="867"/>
      <c r="T22" s="867"/>
      <c r="U22" s="867"/>
      <c r="V22" s="867"/>
      <c r="W22" s="867"/>
      <c r="X22" s="867"/>
      <c r="Y22" s="867"/>
      <c r="Z22" s="867"/>
      <c r="AA22" s="867"/>
      <c r="AB22" s="867"/>
      <c r="AC22" s="867"/>
      <c r="AD22" s="867"/>
      <c r="AE22" s="868"/>
      <c r="AF22" s="840"/>
      <c r="AG22" s="841"/>
      <c r="AH22" s="841"/>
      <c r="AI22" s="841"/>
      <c r="AJ22" s="842"/>
      <c r="AK22" s="881"/>
      <c r="AL22" s="882"/>
      <c r="AM22" s="882"/>
      <c r="AN22" s="882"/>
      <c r="AO22" s="882"/>
      <c r="AP22" s="882"/>
      <c r="AQ22" s="882"/>
      <c r="AR22" s="882"/>
      <c r="AS22" s="882"/>
      <c r="AT22" s="882"/>
      <c r="AU22" s="883"/>
      <c r="AV22" s="883"/>
      <c r="AW22" s="883"/>
      <c r="AX22" s="883"/>
      <c r="AY22" s="884"/>
      <c r="AZ22" s="885" t="s">
        <v>389</v>
      </c>
      <c r="BA22" s="885"/>
      <c r="BB22" s="885"/>
      <c r="BC22" s="885"/>
      <c r="BD22" s="886"/>
      <c r="BE22" s="249"/>
      <c r="BF22" s="249"/>
      <c r="BG22" s="249"/>
      <c r="BH22" s="249"/>
      <c r="BI22" s="249"/>
      <c r="BJ22" s="249"/>
      <c r="BK22" s="249"/>
      <c r="BL22" s="249"/>
      <c r="BM22" s="249"/>
      <c r="BN22" s="249"/>
      <c r="BO22" s="249"/>
      <c r="BP22" s="249"/>
      <c r="BQ22" s="258">
        <v>16</v>
      </c>
      <c r="BR22" s="259"/>
      <c r="BS22" s="847"/>
      <c r="BT22" s="848"/>
      <c r="BU22" s="848"/>
      <c r="BV22" s="848"/>
      <c r="BW22" s="848"/>
      <c r="BX22" s="848"/>
      <c r="BY22" s="848"/>
      <c r="BZ22" s="848"/>
      <c r="CA22" s="848"/>
      <c r="CB22" s="848"/>
      <c r="CC22" s="848"/>
      <c r="CD22" s="848"/>
      <c r="CE22" s="848"/>
      <c r="CF22" s="848"/>
      <c r="CG22" s="849"/>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50"/>
    </row>
    <row r="23" spans="1:131" s="251" customFormat="1" ht="26.25" customHeight="1" thickBot="1" x14ac:dyDescent="0.2">
      <c r="A23" s="260" t="s">
        <v>390</v>
      </c>
      <c r="B23" s="869" t="s">
        <v>391</v>
      </c>
      <c r="C23" s="870"/>
      <c r="D23" s="870"/>
      <c r="E23" s="870"/>
      <c r="F23" s="870"/>
      <c r="G23" s="870"/>
      <c r="H23" s="870"/>
      <c r="I23" s="870"/>
      <c r="J23" s="870"/>
      <c r="K23" s="870"/>
      <c r="L23" s="870"/>
      <c r="M23" s="870"/>
      <c r="N23" s="870"/>
      <c r="O23" s="870"/>
      <c r="P23" s="871"/>
      <c r="Q23" s="872">
        <v>11939</v>
      </c>
      <c r="R23" s="873"/>
      <c r="S23" s="873"/>
      <c r="T23" s="873"/>
      <c r="U23" s="873"/>
      <c r="V23" s="873">
        <v>11510</v>
      </c>
      <c r="W23" s="873"/>
      <c r="X23" s="873"/>
      <c r="Y23" s="873"/>
      <c r="Z23" s="873"/>
      <c r="AA23" s="873">
        <v>429</v>
      </c>
      <c r="AB23" s="873"/>
      <c r="AC23" s="873"/>
      <c r="AD23" s="873"/>
      <c r="AE23" s="874"/>
      <c r="AF23" s="875">
        <v>392</v>
      </c>
      <c r="AG23" s="873"/>
      <c r="AH23" s="873"/>
      <c r="AI23" s="873"/>
      <c r="AJ23" s="876"/>
      <c r="AK23" s="877"/>
      <c r="AL23" s="878"/>
      <c r="AM23" s="878"/>
      <c r="AN23" s="878"/>
      <c r="AO23" s="878"/>
      <c r="AP23" s="873">
        <v>13484</v>
      </c>
      <c r="AQ23" s="873"/>
      <c r="AR23" s="873"/>
      <c r="AS23" s="873"/>
      <c r="AT23" s="873"/>
      <c r="AU23" s="879"/>
      <c r="AV23" s="879"/>
      <c r="AW23" s="879"/>
      <c r="AX23" s="879"/>
      <c r="AY23" s="880"/>
      <c r="AZ23" s="888" t="s">
        <v>392</v>
      </c>
      <c r="BA23" s="889"/>
      <c r="BB23" s="889"/>
      <c r="BC23" s="889"/>
      <c r="BD23" s="890"/>
      <c r="BE23" s="249"/>
      <c r="BF23" s="249"/>
      <c r="BG23" s="249"/>
      <c r="BH23" s="249"/>
      <c r="BI23" s="249"/>
      <c r="BJ23" s="249"/>
      <c r="BK23" s="249"/>
      <c r="BL23" s="249"/>
      <c r="BM23" s="249"/>
      <c r="BN23" s="249"/>
      <c r="BO23" s="249"/>
      <c r="BP23" s="249"/>
      <c r="BQ23" s="258">
        <v>17</v>
      </c>
      <c r="BR23" s="259"/>
      <c r="BS23" s="847"/>
      <c r="BT23" s="848"/>
      <c r="BU23" s="848"/>
      <c r="BV23" s="848"/>
      <c r="BW23" s="848"/>
      <c r="BX23" s="848"/>
      <c r="BY23" s="848"/>
      <c r="BZ23" s="848"/>
      <c r="CA23" s="848"/>
      <c r="CB23" s="848"/>
      <c r="CC23" s="848"/>
      <c r="CD23" s="848"/>
      <c r="CE23" s="848"/>
      <c r="CF23" s="848"/>
      <c r="CG23" s="849"/>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50"/>
    </row>
    <row r="24" spans="1:131" s="251" customFormat="1" ht="26.25" customHeight="1" x14ac:dyDescent="0.15">
      <c r="A24" s="887" t="s">
        <v>393</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48"/>
      <c r="BA24" s="248"/>
      <c r="BB24" s="248"/>
      <c r="BC24" s="248"/>
      <c r="BD24" s="248"/>
      <c r="BE24" s="249"/>
      <c r="BF24" s="249"/>
      <c r="BG24" s="249"/>
      <c r="BH24" s="249"/>
      <c r="BI24" s="249"/>
      <c r="BJ24" s="249"/>
      <c r="BK24" s="249"/>
      <c r="BL24" s="249"/>
      <c r="BM24" s="249"/>
      <c r="BN24" s="249"/>
      <c r="BO24" s="249"/>
      <c r="BP24" s="249"/>
      <c r="BQ24" s="258">
        <v>18</v>
      </c>
      <c r="BR24" s="259"/>
      <c r="BS24" s="847"/>
      <c r="BT24" s="848"/>
      <c r="BU24" s="848"/>
      <c r="BV24" s="848"/>
      <c r="BW24" s="848"/>
      <c r="BX24" s="848"/>
      <c r="BY24" s="848"/>
      <c r="BZ24" s="848"/>
      <c r="CA24" s="848"/>
      <c r="CB24" s="848"/>
      <c r="CC24" s="848"/>
      <c r="CD24" s="848"/>
      <c r="CE24" s="848"/>
      <c r="CF24" s="848"/>
      <c r="CG24" s="849"/>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50"/>
    </row>
    <row r="25" spans="1:131" s="243" customFormat="1" ht="26.25" customHeight="1" thickBot="1" x14ac:dyDescent="0.2">
      <c r="A25" s="828" t="s">
        <v>394</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48"/>
      <c r="BK25" s="248"/>
      <c r="BL25" s="248"/>
      <c r="BM25" s="248"/>
      <c r="BN25" s="248"/>
      <c r="BO25" s="261"/>
      <c r="BP25" s="261"/>
      <c r="BQ25" s="258">
        <v>19</v>
      </c>
      <c r="BR25" s="259"/>
      <c r="BS25" s="847"/>
      <c r="BT25" s="848"/>
      <c r="BU25" s="848"/>
      <c r="BV25" s="848"/>
      <c r="BW25" s="848"/>
      <c r="BX25" s="848"/>
      <c r="BY25" s="848"/>
      <c r="BZ25" s="848"/>
      <c r="CA25" s="848"/>
      <c r="CB25" s="848"/>
      <c r="CC25" s="848"/>
      <c r="CD25" s="848"/>
      <c r="CE25" s="848"/>
      <c r="CF25" s="848"/>
      <c r="CG25" s="849"/>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2"/>
    </row>
    <row r="26" spans="1:131" s="243" customFormat="1" ht="26.25" customHeight="1" x14ac:dyDescent="0.15">
      <c r="A26" s="819" t="s">
        <v>369</v>
      </c>
      <c r="B26" s="820"/>
      <c r="C26" s="820"/>
      <c r="D26" s="820"/>
      <c r="E26" s="820"/>
      <c r="F26" s="820"/>
      <c r="G26" s="820"/>
      <c r="H26" s="820"/>
      <c r="I26" s="820"/>
      <c r="J26" s="820"/>
      <c r="K26" s="820"/>
      <c r="L26" s="820"/>
      <c r="M26" s="820"/>
      <c r="N26" s="820"/>
      <c r="O26" s="820"/>
      <c r="P26" s="821"/>
      <c r="Q26" s="796" t="s">
        <v>395</v>
      </c>
      <c r="R26" s="797"/>
      <c r="S26" s="797"/>
      <c r="T26" s="797"/>
      <c r="U26" s="798"/>
      <c r="V26" s="796" t="s">
        <v>396</v>
      </c>
      <c r="W26" s="797"/>
      <c r="X26" s="797"/>
      <c r="Y26" s="797"/>
      <c r="Z26" s="798"/>
      <c r="AA26" s="796" t="s">
        <v>397</v>
      </c>
      <c r="AB26" s="797"/>
      <c r="AC26" s="797"/>
      <c r="AD26" s="797"/>
      <c r="AE26" s="797"/>
      <c r="AF26" s="891" t="s">
        <v>398</v>
      </c>
      <c r="AG26" s="892"/>
      <c r="AH26" s="892"/>
      <c r="AI26" s="892"/>
      <c r="AJ26" s="893"/>
      <c r="AK26" s="797" t="s">
        <v>399</v>
      </c>
      <c r="AL26" s="797"/>
      <c r="AM26" s="797"/>
      <c r="AN26" s="797"/>
      <c r="AO26" s="798"/>
      <c r="AP26" s="796" t="s">
        <v>400</v>
      </c>
      <c r="AQ26" s="797"/>
      <c r="AR26" s="797"/>
      <c r="AS26" s="797"/>
      <c r="AT26" s="798"/>
      <c r="AU26" s="796" t="s">
        <v>401</v>
      </c>
      <c r="AV26" s="797"/>
      <c r="AW26" s="797"/>
      <c r="AX26" s="797"/>
      <c r="AY26" s="798"/>
      <c r="AZ26" s="796" t="s">
        <v>402</v>
      </c>
      <c r="BA26" s="797"/>
      <c r="BB26" s="797"/>
      <c r="BC26" s="797"/>
      <c r="BD26" s="798"/>
      <c r="BE26" s="796" t="s">
        <v>376</v>
      </c>
      <c r="BF26" s="797"/>
      <c r="BG26" s="797"/>
      <c r="BH26" s="797"/>
      <c r="BI26" s="808"/>
      <c r="BJ26" s="248"/>
      <c r="BK26" s="248"/>
      <c r="BL26" s="248"/>
      <c r="BM26" s="248"/>
      <c r="BN26" s="248"/>
      <c r="BO26" s="261"/>
      <c r="BP26" s="261"/>
      <c r="BQ26" s="258">
        <v>20</v>
      </c>
      <c r="BR26" s="259"/>
      <c r="BS26" s="847"/>
      <c r="BT26" s="848"/>
      <c r="BU26" s="848"/>
      <c r="BV26" s="848"/>
      <c r="BW26" s="848"/>
      <c r="BX26" s="848"/>
      <c r="BY26" s="848"/>
      <c r="BZ26" s="848"/>
      <c r="CA26" s="848"/>
      <c r="CB26" s="848"/>
      <c r="CC26" s="848"/>
      <c r="CD26" s="848"/>
      <c r="CE26" s="848"/>
      <c r="CF26" s="848"/>
      <c r="CG26" s="849"/>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2"/>
    </row>
    <row r="27" spans="1:131" s="243"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4"/>
      <c r="AG27" s="895"/>
      <c r="AH27" s="895"/>
      <c r="AI27" s="895"/>
      <c r="AJ27" s="896"/>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48"/>
      <c r="BK27" s="248"/>
      <c r="BL27" s="248"/>
      <c r="BM27" s="248"/>
      <c r="BN27" s="248"/>
      <c r="BO27" s="261"/>
      <c r="BP27" s="261"/>
      <c r="BQ27" s="258">
        <v>21</v>
      </c>
      <c r="BR27" s="259"/>
      <c r="BS27" s="847"/>
      <c r="BT27" s="848"/>
      <c r="BU27" s="848"/>
      <c r="BV27" s="848"/>
      <c r="BW27" s="848"/>
      <c r="BX27" s="848"/>
      <c r="BY27" s="848"/>
      <c r="BZ27" s="848"/>
      <c r="CA27" s="848"/>
      <c r="CB27" s="848"/>
      <c r="CC27" s="848"/>
      <c r="CD27" s="848"/>
      <c r="CE27" s="848"/>
      <c r="CF27" s="848"/>
      <c r="CG27" s="849"/>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2"/>
    </row>
    <row r="28" spans="1:131" s="243" customFormat="1" ht="26.25" customHeight="1" thickTop="1" x14ac:dyDescent="0.15">
      <c r="A28" s="262">
        <v>1</v>
      </c>
      <c r="B28" s="810" t="s">
        <v>403</v>
      </c>
      <c r="C28" s="811"/>
      <c r="D28" s="811"/>
      <c r="E28" s="811"/>
      <c r="F28" s="811"/>
      <c r="G28" s="811"/>
      <c r="H28" s="811"/>
      <c r="I28" s="811"/>
      <c r="J28" s="811"/>
      <c r="K28" s="811"/>
      <c r="L28" s="811"/>
      <c r="M28" s="811"/>
      <c r="N28" s="811"/>
      <c r="O28" s="811"/>
      <c r="P28" s="812"/>
      <c r="Q28" s="901">
        <v>1568</v>
      </c>
      <c r="R28" s="902"/>
      <c r="S28" s="902"/>
      <c r="T28" s="902"/>
      <c r="U28" s="902"/>
      <c r="V28" s="902">
        <v>1486</v>
      </c>
      <c r="W28" s="902"/>
      <c r="X28" s="902"/>
      <c r="Y28" s="902"/>
      <c r="Z28" s="902"/>
      <c r="AA28" s="902">
        <v>82</v>
      </c>
      <c r="AB28" s="902"/>
      <c r="AC28" s="902"/>
      <c r="AD28" s="902"/>
      <c r="AE28" s="903"/>
      <c r="AF28" s="904">
        <v>82</v>
      </c>
      <c r="AG28" s="902"/>
      <c r="AH28" s="902"/>
      <c r="AI28" s="902"/>
      <c r="AJ28" s="905"/>
      <c r="AK28" s="906">
        <v>130</v>
      </c>
      <c r="AL28" s="897"/>
      <c r="AM28" s="897"/>
      <c r="AN28" s="897"/>
      <c r="AO28" s="897"/>
      <c r="AP28" s="897" t="s">
        <v>610</v>
      </c>
      <c r="AQ28" s="897"/>
      <c r="AR28" s="897"/>
      <c r="AS28" s="897"/>
      <c r="AT28" s="897"/>
      <c r="AU28" s="897" t="s">
        <v>610</v>
      </c>
      <c r="AV28" s="897"/>
      <c r="AW28" s="897"/>
      <c r="AX28" s="897"/>
      <c r="AY28" s="897"/>
      <c r="AZ28" s="898" t="s">
        <v>610</v>
      </c>
      <c r="BA28" s="898"/>
      <c r="BB28" s="898"/>
      <c r="BC28" s="898"/>
      <c r="BD28" s="898"/>
      <c r="BE28" s="899"/>
      <c r="BF28" s="899"/>
      <c r="BG28" s="899"/>
      <c r="BH28" s="899"/>
      <c r="BI28" s="900"/>
      <c r="BJ28" s="248"/>
      <c r="BK28" s="248"/>
      <c r="BL28" s="248"/>
      <c r="BM28" s="248"/>
      <c r="BN28" s="248"/>
      <c r="BO28" s="261"/>
      <c r="BP28" s="261"/>
      <c r="BQ28" s="258">
        <v>22</v>
      </c>
      <c r="BR28" s="259"/>
      <c r="BS28" s="847"/>
      <c r="BT28" s="848"/>
      <c r="BU28" s="848"/>
      <c r="BV28" s="848"/>
      <c r="BW28" s="848"/>
      <c r="BX28" s="848"/>
      <c r="BY28" s="848"/>
      <c r="BZ28" s="848"/>
      <c r="CA28" s="848"/>
      <c r="CB28" s="848"/>
      <c r="CC28" s="848"/>
      <c r="CD28" s="848"/>
      <c r="CE28" s="848"/>
      <c r="CF28" s="848"/>
      <c r="CG28" s="849"/>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2"/>
    </row>
    <row r="29" spans="1:131" s="243" customFormat="1" ht="26.25" customHeight="1" x14ac:dyDescent="0.15">
      <c r="A29" s="262">
        <v>2</v>
      </c>
      <c r="B29" s="834" t="s">
        <v>404</v>
      </c>
      <c r="C29" s="835"/>
      <c r="D29" s="835"/>
      <c r="E29" s="835"/>
      <c r="F29" s="835"/>
      <c r="G29" s="835"/>
      <c r="H29" s="835"/>
      <c r="I29" s="835"/>
      <c r="J29" s="835"/>
      <c r="K29" s="835"/>
      <c r="L29" s="835"/>
      <c r="M29" s="835"/>
      <c r="N29" s="835"/>
      <c r="O29" s="835"/>
      <c r="P29" s="836"/>
      <c r="Q29" s="837">
        <v>262</v>
      </c>
      <c r="R29" s="838"/>
      <c r="S29" s="838"/>
      <c r="T29" s="838"/>
      <c r="U29" s="838"/>
      <c r="V29" s="838">
        <v>256</v>
      </c>
      <c r="W29" s="838"/>
      <c r="X29" s="838"/>
      <c r="Y29" s="838"/>
      <c r="Z29" s="838"/>
      <c r="AA29" s="838">
        <v>6</v>
      </c>
      <c r="AB29" s="838"/>
      <c r="AC29" s="838"/>
      <c r="AD29" s="838"/>
      <c r="AE29" s="839"/>
      <c r="AF29" s="840">
        <v>6</v>
      </c>
      <c r="AG29" s="841"/>
      <c r="AH29" s="841"/>
      <c r="AI29" s="841"/>
      <c r="AJ29" s="842"/>
      <c r="AK29" s="909">
        <v>55</v>
      </c>
      <c r="AL29" s="910"/>
      <c r="AM29" s="910"/>
      <c r="AN29" s="910"/>
      <c r="AO29" s="910"/>
      <c r="AP29" s="910">
        <v>24</v>
      </c>
      <c r="AQ29" s="910"/>
      <c r="AR29" s="910"/>
      <c r="AS29" s="910"/>
      <c r="AT29" s="910"/>
      <c r="AU29" s="910">
        <v>7</v>
      </c>
      <c r="AV29" s="910"/>
      <c r="AW29" s="910"/>
      <c r="AX29" s="910"/>
      <c r="AY29" s="910"/>
      <c r="AZ29" s="911" t="s">
        <v>610</v>
      </c>
      <c r="BA29" s="911"/>
      <c r="BB29" s="911"/>
      <c r="BC29" s="911"/>
      <c r="BD29" s="911"/>
      <c r="BE29" s="907"/>
      <c r="BF29" s="907"/>
      <c r="BG29" s="907"/>
      <c r="BH29" s="907"/>
      <c r="BI29" s="908"/>
      <c r="BJ29" s="248"/>
      <c r="BK29" s="248"/>
      <c r="BL29" s="248"/>
      <c r="BM29" s="248"/>
      <c r="BN29" s="248"/>
      <c r="BO29" s="261"/>
      <c r="BP29" s="261"/>
      <c r="BQ29" s="258">
        <v>23</v>
      </c>
      <c r="BR29" s="259"/>
      <c r="BS29" s="847"/>
      <c r="BT29" s="848"/>
      <c r="BU29" s="848"/>
      <c r="BV29" s="848"/>
      <c r="BW29" s="848"/>
      <c r="BX29" s="848"/>
      <c r="BY29" s="848"/>
      <c r="BZ29" s="848"/>
      <c r="CA29" s="848"/>
      <c r="CB29" s="848"/>
      <c r="CC29" s="848"/>
      <c r="CD29" s="848"/>
      <c r="CE29" s="848"/>
      <c r="CF29" s="848"/>
      <c r="CG29" s="849"/>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2"/>
    </row>
    <row r="30" spans="1:131" s="243" customFormat="1" ht="26.25" customHeight="1" x14ac:dyDescent="0.15">
      <c r="A30" s="262">
        <v>3</v>
      </c>
      <c r="B30" s="834" t="s">
        <v>405</v>
      </c>
      <c r="C30" s="835"/>
      <c r="D30" s="835"/>
      <c r="E30" s="835"/>
      <c r="F30" s="835"/>
      <c r="G30" s="835"/>
      <c r="H30" s="835"/>
      <c r="I30" s="835"/>
      <c r="J30" s="835"/>
      <c r="K30" s="835"/>
      <c r="L30" s="835"/>
      <c r="M30" s="835"/>
      <c r="N30" s="835"/>
      <c r="O30" s="835"/>
      <c r="P30" s="836"/>
      <c r="Q30" s="837">
        <v>1780</v>
      </c>
      <c r="R30" s="838"/>
      <c r="S30" s="838"/>
      <c r="T30" s="838"/>
      <c r="U30" s="838"/>
      <c r="V30" s="838">
        <v>1617</v>
      </c>
      <c r="W30" s="838"/>
      <c r="X30" s="838"/>
      <c r="Y30" s="838"/>
      <c r="Z30" s="838"/>
      <c r="AA30" s="838">
        <v>163</v>
      </c>
      <c r="AB30" s="838"/>
      <c r="AC30" s="838"/>
      <c r="AD30" s="838"/>
      <c r="AE30" s="839"/>
      <c r="AF30" s="840">
        <v>163</v>
      </c>
      <c r="AG30" s="841"/>
      <c r="AH30" s="841"/>
      <c r="AI30" s="841"/>
      <c r="AJ30" s="842"/>
      <c r="AK30" s="909">
        <v>261</v>
      </c>
      <c r="AL30" s="910"/>
      <c r="AM30" s="910"/>
      <c r="AN30" s="910"/>
      <c r="AO30" s="910"/>
      <c r="AP30" s="910" t="s">
        <v>610</v>
      </c>
      <c r="AQ30" s="910"/>
      <c r="AR30" s="910"/>
      <c r="AS30" s="910"/>
      <c r="AT30" s="910"/>
      <c r="AU30" s="910" t="s">
        <v>610</v>
      </c>
      <c r="AV30" s="910"/>
      <c r="AW30" s="910"/>
      <c r="AX30" s="910"/>
      <c r="AY30" s="910"/>
      <c r="AZ30" s="911" t="s">
        <v>610</v>
      </c>
      <c r="BA30" s="911"/>
      <c r="BB30" s="911"/>
      <c r="BC30" s="911"/>
      <c r="BD30" s="911"/>
      <c r="BE30" s="907"/>
      <c r="BF30" s="907"/>
      <c r="BG30" s="907"/>
      <c r="BH30" s="907"/>
      <c r="BI30" s="908"/>
      <c r="BJ30" s="248"/>
      <c r="BK30" s="248"/>
      <c r="BL30" s="248"/>
      <c r="BM30" s="248"/>
      <c r="BN30" s="248"/>
      <c r="BO30" s="261"/>
      <c r="BP30" s="261"/>
      <c r="BQ30" s="258">
        <v>24</v>
      </c>
      <c r="BR30" s="259"/>
      <c r="BS30" s="847"/>
      <c r="BT30" s="848"/>
      <c r="BU30" s="848"/>
      <c r="BV30" s="848"/>
      <c r="BW30" s="848"/>
      <c r="BX30" s="848"/>
      <c r="BY30" s="848"/>
      <c r="BZ30" s="848"/>
      <c r="CA30" s="848"/>
      <c r="CB30" s="848"/>
      <c r="CC30" s="848"/>
      <c r="CD30" s="848"/>
      <c r="CE30" s="848"/>
      <c r="CF30" s="848"/>
      <c r="CG30" s="849"/>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2"/>
    </row>
    <row r="31" spans="1:131" s="243" customFormat="1" ht="26.25" customHeight="1" x14ac:dyDescent="0.15">
      <c r="A31" s="262">
        <v>4</v>
      </c>
      <c r="B31" s="834" t="s">
        <v>406</v>
      </c>
      <c r="C31" s="835"/>
      <c r="D31" s="835"/>
      <c r="E31" s="835"/>
      <c r="F31" s="835"/>
      <c r="G31" s="835"/>
      <c r="H31" s="835"/>
      <c r="I31" s="835"/>
      <c r="J31" s="835"/>
      <c r="K31" s="835"/>
      <c r="L31" s="835"/>
      <c r="M31" s="835"/>
      <c r="N31" s="835"/>
      <c r="O31" s="835"/>
      <c r="P31" s="836"/>
      <c r="Q31" s="837">
        <v>183</v>
      </c>
      <c r="R31" s="838"/>
      <c r="S31" s="838"/>
      <c r="T31" s="838"/>
      <c r="U31" s="838"/>
      <c r="V31" s="838">
        <v>183</v>
      </c>
      <c r="W31" s="838"/>
      <c r="X31" s="838"/>
      <c r="Y31" s="838"/>
      <c r="Z31" s="838"/>
      <c r="AA31" s="838">
        <v>0</v>
      </c>
      <c r="AB31" s="838"/>
      <c r="AC31" s="838"/>
      <c r="AD31" s="838"/>
      <c r="AE31" s="839"/>
      <c r="AF31" s="840">
        <v>0</v>
      </c>
      <c r="AG31" s="841"/>
      <c r="AH31" s="841"/>
      <c r="AI31" s="841"/>
      <c r="AJ31" s="842"/>
      <c r="AK31" s="909">
        <v>60</v>
      </c>
      <c r="AL31" s="910"/>
      <c r="AM31" s="910"/>
      <c r="AN31" s="910"/>
      <c r="AO31" s="910"/>
      <c r="AP31" s="910" t="s">
        <v>610</v>
      </c>
      <c r="AQ31" s="910"/>
      <c r="AR31" s="910"/>
      <c r="AS31" s="910"/>
      <c r="AT31" s="910"/>
      <c r="AU31" s="910" t="s">
        <v>610</v>
      </c>
      <c r="AV31" s="910"/>
      <c r="AW31" s="910"/>
      <c r="AX31" s="910"/>
      <c r="AY31" s="910"/>
      <c r="AZ31" s="911" t="s">
        <v>610</v>
      </c>
      <c r="BA31" s="911"/>
      <c r="BB31" s="911"/>
      <c r="BC31" s="911"/>
      <c r="BD31" s="911"/>
      <c r="BE31" s="907"/>
      <c r="BF31" s="907"/>
      <c r="BG31" s="907"/>
      <c r="BH31" s="907"/>
      <c r="BI31" s="908"/>
      <c r="BJ31" s="248"/>
      <c r="BK31" s="248"/>
      <c r="BL31" s="248"/>
      <c r="BM31" s="248"/>
      <c r="BN31" s="248"/>
      <c r="BO31" s="261"/>
      <c r="BP31" s="261"/>
      <c r="BQ31" s="258">
        <v>25</v>
      </c>
      <c r="BR31" s="259"/>
      <c r="BS31" s="847"/>
      <c r="BT31" s="848"/>
      <c r="BU31" s="848"/>
      <c r="BV31" s="848"/>
      <c r="BW31" s="848"/>
      <c r="BX31" s="848"/>
      <c r="BY31" s="848"/>
      <c r="BZ31" s="848"/>
      <c r="CA31" s="848"/>
      <c r="CB31" s="848"/>
      <c r="CC31" s="848"/>
      <c r="CD31" s="848"/>
      <c r="CE31" s="848"/>
      <c r="CF31" s="848"/>
      <c r="CG31" s="849"/>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2"/>
    </row>
    <row r="32" spans="1:131" s="243" customFormat="1" ht="26.25" customHeight="1" x14ac:dyDescent="0.15">
      <c r="A32" s="262">
        <v>5</v>
      </c>
      <c r="B32" s="834" t="s">
        <v>407</v>
      </c>
      <c r="C32" s="835"/>
      <c r="D32" s="835"/>
      <c r="E32" s="835"/>
      <c r="F32" s="835"/>
      <c r="G32" s="835"/>
      <c r="H32" s="835"/>
      <c r="I32" s="835"/>
      <c r="J32" s="835"/>
      <c r="K32" s="835"/>
      <c r="L32" s="835"/>
      <c r="M32" s="835"/>
      <c r="N32" s="835"/>
      <c r="O32" s="835"/>
      <c r="P32" s="836"/>
      <c r="Q32" s="837">
        <v>572</v>
      </c>
      <c r="R32" s="838"/>
      <c r="S32" s="838"/>
      <c r="T32" s="838"/>
      <c r="U32" s="838"/>
      <c r="V32" s="838">
        <v>591</v>
      </c>
      <c r="W32" s="838"/>
      <c r="X32" s="838"/>
      <c r="Y32" s="838"/>
      <c r="Z32" s="838"/>
      <c r="AA32" s="838">
        <v>-19</v>
      </c>
      <c r="AB32" s="838"/>
      <c r="AC32" s="838"/>
      <c r="AD32" s="838"/>
      <c r="AE32" s="839"/>
      <c r="AF32" s="840">
        <v>1709</v>
      </c>
      <c r="AG32" s="841"/>
      <c r="AH32" s="841"/>
      <c r="AI32" s="841"/>
      <c r="AJ32" s="842"/>
      <c r="AK32" s="909">
        <v>50</v>
      </c>
      <c r="AL32" s="910"/>
      <c r="AM32" s="910"/>
      <c r="AN32" s="910"/>
      <c r="AO32" s="910"/>
      <c r="AP32" s="910">
        <v>156</v>
      </c>
      <c r="AQ32" s="910"/>
      <c r="AR32" s="910"/>
      <c r="AS32" s="910"/>
      <c r="AT32" s="910"/>
      <c r="AU32" s="910">
        <v>93</v>
      </c>
      <c r="AV32" s="910"/>
      <c r="AW32" s="910"/>
      <c r="AX32" s="910"/>
      <c r="AY32" s="910"/>
      <c r="AZ32" s="911" t="s">
        <v>610</v>
      </c>
      <c r="BA32" s="911"/>
      <c r="BB32" s="911"/>
      <c r="BC32" s="911"/>
      <c r="BD32" s="911"/>
      <c r="BE32" s="907" t="s">
        <v>408</v>
      </c>
      <c r="BF32" s="907"/>
      <c r="BG32" s="907"/>
      <c r="BH32" s="907"/>
      <c r="BI32" s="908"/>
      <c r="BJ32" s="248"/>
      <c r="BK32" s="248"/>
      <c r="BL32" s="248"/>
      <c r="BM32" s="248"/>
      <c r="BN32" s="248"/>
      <c r="BO32" s="261"/>
      <c r="BP32" s="261"/>
      <c r="BQ32" s="258">
        <v>26</v>
      </c>
      <c r="BR32" s="259"/>
      <c r="BS32" s="847"/>
      <c r="BT32" s="848"/>
      <c r="BU32" s="848"/>
      <c r="BV32" s="848"/>
      <c r="BW32" s="848"/>
      <c r="BX32" s="848"/>
      <c r="BY32" s="848"/>
      <c r="BZ32" s="848"/>
      <c r="CA32" s="848"/>
      <c r="CB32" s="848"/>
      <c r="CC32" s="848"/>
      <c r="CD32" s="848"/>
      <c r="CE32" s="848"/>
      <c r="CF32" s="848"/>
      <c r="CG32" s="849"/>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2"/>
    </row>
    <row r="33" spans="1:131" s="243" customFormat="1" ht="26.25" customHeight="1" x14ac:dyDescent="0.15">
      <c r="A33" s="262">
        <v>6</v>
      </c>
      <c r="B33" s="834" t="s">
        <v>409</v>
      </c>
      <c r="C33" s="835"/>
      <c r="D33" s="835"/>
      <c r="E33" s="835"/>
      <c r="F33" s="835"/>
      <c r="G33" s="835"/>
      <c r="H33" s="835"/>
      <c r="I33" s="835"/>
      <c r="J33" s="835"/>
      <c r="K33" s="835"/>
      <c r="L33" s="835"/>
      <c r="M33" s="835"/>
      <c r="N33" s="835"/>
      <c r="O33" s="835"/>
      <c r="P33" s="836"/>
      <c r="Q33" s="837">
        <v>1378</v>
      </c>
      <c r="R33" s="838"/>
      <c r="S33" s="838"/>
      <c r="T33" s="838"/>
      <c r="U33" s="838"/>
      <c r="V33" s="838">
        <v>1399</v>
      </c>
      <c r="W33" s="838"/>
      <c r="X33" s="838"/>
      <c r="Y33" s="838"/>
      <c r="Z33" s="838"/>
      <c r="AA33" s="838">
        <v>-21</v>
      </c>
      <c r="AB33" s="838"/>
      <c r="AC33" s="838"/>
      <c r="AD33" s="838"/>
      <c r="AE33" s="839"/>
      <c r="AF33" s="840">
        <v>802</v>
      </c>
      <c r="AG33" s="841"/>
      <c r="AH33" s="841"/>
      <c r="AI33" s="841"/>
      <c r="AJ33" s="842"/>
      <c r="AK33" s="909">
        <v>144</v>
      </c>
      <c r="AL33" s="910"/>
      <c r="AM33" s="910"/>
      <c r="AN33" s="910"/>
      <c r="AO33" s="910"/>
      <c r="AP33" s="910">
        <v>3150</v>
      </c>
      <c r="AQ33" s="910"/>
      <c r="AR33" s="910"/>
      <c r="AS33" s="910"/>
      <c r="AT33" s="910"/>
      <c r="AU33" s="910">
        <v>1675</v>
      </c>
      <c r="AV33" s="910"/>
      <c r="AW33" s="910"/>
      <c r="AX33" s="910"/>
      <c r="AY33" s="910"/>
      <c r="AZ33" s="911" t="s">
        <v>610</v>
      </c>
      <c r="BA33" s="911"/>
      <c r="BB33" s="911"/>
      <c r="BC33" s="911"/>
      <c r="BD33" s="911"/>
      <c r="BE33" s="907" t="s">
        <v>410</v>
      </c>
      <c r="BF33" s="907"/>
      <c r="BG33" s="907"/>
      <c r="BH33" s="907"/>
      <c r="BI33" s="908"/>
      <c r="BJ33" s="248"/>
      <c r="BK33" s="248"/>
      <c r="BL33" s="248"/>
      <c r="BM33" s="248"/>
      <c r="BN33" s="248"/>
      <c r="BO33" s="261"/>
      <c r="BP33" s="261"/>
      <c r="BQ33" s="258">
        <v>27</v>
      </c>
      <c r="BR33" s="259"/>
      <c r="BS33" s="847"/>
      <c r="BT33" s="848"/>
      <c r="BU33" s="848"/>
      <c r="BV33" s="848"/>
      <c r="BW33" s="848"/>
      <c r="BX33" s="848"/>
      <c r="BY33" s="848"/>
      <c r="BZ33" s="848"/>
      <c r="CA33" s="848"/>
      <c r="CB33" s="848"/>
      <c r="CC33" s="848"/>
      <c r="CD33" s="848"/>
      <c r="CE33" s="848"/>
      <c r="CF33" s="848"/>
      <c r="CG33" s="849"/>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2"/>
    </row>
    <row r="34" spans="1:131" s="243" customFormat="1" ht="26.25" customHeight="1" x14ac:dyDescent="0.15">
      <c r="A34" s="262">
        <v>7</v>
      </c>
      <c r="B34" s="834" t="s">
        <v>411</v>
      </c>
      <c r="C34" s="835"/>
      <c r="D34" s="835"/>
      <c r="E34" s="835"/>
      <c r="F34" s="835"/>
      <c r="G34" s="835"/>
      <c r="H34" s="835"/>
      <c r="I34" s="835"/>
      <c r="J34" s="835"/>
      <c r="K34" s="835"/>
      <c r="L34" s="835"/>
      <c r="M34" s="835"/>
      <c r="N34" s="835"/>
      <c r="O34" s="835"/>
      <c r="P34" s="836"/>
      <c r="Q34" s="837">
        <v>867</v>
      </c>
      <c r="R34" s="838"/>
      <c r="S34" s="838"/>
      <c r="T34" s="838"/>
      <c r="U34" s="838"/>
      <c r="V34" s="838">
        <v>866</v>
      </c>
      <c r="W34" s="838"/>
      <c r="X34" s="838"/>
      <c r="Y34" s="838"/>
      <c r="Z34" s="838"/>
      <c r="AA34" s="838">
        <v>1</v>
      </c>
      <c r="AB34" s="838"/>
      <c r="AC34" s="838"/>
      <c r="AD34" s="838"/>
      <c r="AE34" s="839"/>
      <c r="AF34" s="840">
        <v>340</v>
      </c>
      <c r="AG34" s="841"/>
      <c r="AH34" s="841"/>
      <c r="AI34" s="841"/>
      <c r="AJ34" s="842"/>
      <c r="AK34" s="909">
        <v>718</v>
      </c>
      <c r="AL34" s="910"/>
      <c r="AM34" s="910"/>
      <c r="AN34" s="910"/>
      <c r="AO34" s="910"/>
      <c r="AP34" s="910">
        <v>6877</v>
      </c>
      <c r="AQ34" s="910"/>
      <c r="AR34" s="910"/>
      <c r="AS34" s="910"/>
      <c r="AT34" s="910"/>
      <c r="AU34" s="910">
        <v>6526</v>
      </c>
      <c r="AV34" s="910"/>
      <c r="AW34" s="910"/>
      <c r="AX34" s="910"/>
      <c r="AY34" s="910"/>
      <c r="AZ34" s="911" t="s">
        <v>610</v>
      </c>
      <c r="BA34" s="911"/>
      <c r="BB34" s="911"/>
      <c r="BC34" s="911"/>
      <c r="BD34" s="911"/>
      <c r="BE34" s="907" t="s">
        <v>412</v>
      </c>
      <c r="BF34" s="907"/>
      <c r="BG34" s="907"/>
      <c r="BH34" s="907"/>
      <c r="BI34" s="908"/>
      <c r="BJ34" s="248"/>
      <c r="BK34" s="248"/>
      <c r="BL34" s="248"/>
      <c r="BM34" s="248"/>
      <c r="BN34" s="248"/>
      <c r="BO34" s="261"/>
      <c r="BP34" s="261"/>
      <c r="BQ34" s="258">
        <v>28</v>
      </c>
      <c r="BR34" s="259"/>
      <c r="BS34" s="847"/>
      <c r="BT34" s="848"/>
      <c r="BU34" s="848"/>
      <c r="BV34" s="848"/>
      <c r="BW34" s="848"/>
      <c r="BX34" s="848"/>
      <c r="BY34" s="848"/>
      <c r="BZ34" s="848"/>
      <c r="CA34" s="848"/>
      <c r="CB34" s="848"/>
      <c r="CC34" s="848"/>
      <c r="CD34" s="848"/>
      <c r="CE34" s="848"/>
      <c r="CF34" s="848"/>
      <c r="CG34" s="849"/>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2"/>
    </row>
    <row r="35" spans="1:131" s="243" customFormat="1" ht="26.25" customHeight="1" x14ac:dyDescent="0.15">
      <c r="A35" s="262">
        <v>8</v>
      </c>
      <c r="B35" s="834"/>
      <c r="C35" s="835"/>
      <c r="D35" s="835"/>
      <c r="E35" s="835"/>
      <c r="F35" s="835"/>
      <c r="G35" s="835"/>
      <c r="H35" s="835"/>
      <c r="I35" s="835"/>
      <c r="J35" s="835"/>
      <c r="K35" s="835"/>
      <c r="L35" s="835"/>
      <c r="M35" s="835"/>
      <c r="N35" s="835"/>
      <c r="O35" s="835"/>
      <c r="P35" s="836"/>
      <c r="Q35" s="837"/>
      <c r="R35" s="838"/>
      <c r="S35" s="838"/>
      <c r="T35" s="838"/>
      <c r="U35" s="838"/>
      <c r="V35" s="838"/>
      <c r="W35" s="838"/>
      <c r="X35" s="838"/>
      <c r="Y35" s="838"/>
      <c r="Z35" s="838"/>
      <c r="AA35" s="838"/>
      <c r="AB35" s="838"/>
      <c r="AC35" s="838"/>
      <c r="AD35" s="838"/>
      <c r="AE35" s="839"/>
      <c r="AF35" s="840"/>
      <c r="AG35" s="841"/>
      <c r="AH35" s="841"/>
      <c r="AI35" s="841"/>
      <c r="AJ35" s="842"/>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48"/>
      <c r="BK35" s="248"/>
      <c r="BL35" s="248"/>
      <c r="BM35" s="248"/>
      <c r="BN35" s="248"/>
      <c r="BO35" s="261"/>
      <c r="BP35" s="261"/>
      <c r="BQ35" s="258">
        <v>29</v>
      </c>
      <c r="BR35" s="259"/>
      <c r="BS35" s="847"/>
      <c r="BT35" s="848"/>
      <c r="BU35" s="848"/>
      <c r="BV35" s="848"/>
      <c r="BW35" s="848"/>
      <c r="BX35" s="848"/>
      <c r="BY35" s="848"/>
      <c r="BZ35" s="848"/>
      <c r="CA35" s="848"/>
      <c r="CB35" s="848"/>
      <c r="CC35" s="848"/>
      <c r="CD35" s="848"/>
      <c r="CE35" s="848"/>
      <c r="CF35" s="848"/>
      <c r="CG35" s="849"/>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2"/>
    </row>
    <row r="36" spans="1:131" s="243" customFormat="1" ht="26.25" customHeight="1" x14ac:dyDescent="0.15">
      <c r="A36" s="262">
        <v>9</v>
      </c>
      <c r="B36" s="834"/>
      <c r="C36" s="835"/>
      <c r="D36" s="835"/>
      <c r="E36" s="835"/>
      <c r="F36" s="835"/>
      <c r="G36" s="835"/>
      <c r="H36" s="835"/>
      <c r="I36" s="835"/>
      <c r="J36" s="835"/>
      <c r="K36" s="835"/>
      <c r="L36" s="835"/>
      <c r="M36" s="835"/>
      <c r="N36" s="835"/>
      <c r="O36" s="835"/>
      <c r="P36" s="836"/>
      <c r="Q36" s="837"/>
      <c r="R36" s="838"/>
      <c r="S36" s="838"/>
      <c r="T36" s="838"/>
      <c r="U36" s="838"/>
      <c r="V36" s="838"/>
      <c r="W36" s="838"/>
      <c r="X36" s="838"/>
      <c r="Y36" s="838"/>
      <c r="Z36" s="838"/>
      <c r="AA36" s="838"/>
      <c r="AB36" s="838"/>
      <c r="AC36" s="838"/>
      <c r="AD36" s="838"/>
      <c r="AE36" s="839"/>
      <c r="AF36" s="840"/>
      <c r="AG36" s="841"/>
      <c r="AH36" s="841"/>
      <c r="AI36" s="841"/>
      <c r="AJ36" s="842"/>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48"/>
      <c r="BK36" s="248"/>
      <c r="BL36" s="248"/>
      <c r="BM36" s="248"/>
      <c r="BN36" s="248"/>
      <c r="BO36" s="261"/>
      <c r="BP36" s="261"/>
      <c r="BQ36" s="258">
        <v>30</v>
      </c>
      <c r="BR36" s="259"/>
      <c r="BS36" s="847"/>
      <c r="BT36" s="848"/>
      <c r="BU36" s="848"/>
      <c r="BV36" s="848"/>
      <c r="BW36" s="848"/>
      <c r="BX36" s="848"/>
      <c r="BY36" s="848"/>
      <c r="BZ36" s="848"/>
      <c r="CA36" s="848"/>
      <c r="CB36" s="848"/>
      <c r="CC36" s="848"/>
      <c r="CD36" s="848"/>
      <c r="CE36" s="848"/>
      <c r="CF36" s="848"/>
      <c r="CG36" s="849"/>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2"/>
    </row>
    <row r="37" spans="1:131" s="243" customFormat="1" ht="26.25" customHeight="1" x14ac:dyDescent="0.15">
      <c r="A37" s="262">
        <v>10</v>
      </c>
      <c r="B37" s="834"/>
      <c r="C37" s="835"/>
      <c r="D37" s="835"/>
      <c r="E37" s="835"/>
      <c r="F37" s="835"/>
      <c r="G37" s="835"/>
      <c r="H37" s="835"/>
      <c r="I37" s="835"/>
      <c r="J37" s="835"/>
      <c r="K37" s="835"/>
      <c r="L37" s="835"/>
      <c r="M37" s="835"/>
      <c r="N37" s="835"/>
      <c r="O37" s="835"/>
      <c r="P37" s="836"/>
      <c r="Q37" s="837"/>
      <c r="R37" s="838"/>
      <c r="S37" s="838"/>
      <c r="T37" s="838"/>
      <c r="U37" s="838"/>
      <c r="V37" s="838"/>
      <c r="W37" s="838"/>
      <c r="X37" s="838"/>
      <c r="Y37" s="838"/>
      <c r="Z37" s="838"/>
      <c r="AA37" s="838"/>
      <c r="AB37" s="838"/>
      <c r="AC37" s="838"/>
      <c r="AD37" s="838"/>
      <c r="AE37" s="839"/>
      <c r="AF37" s="840"/>
      <c r="AG37" s="841"/>
      <c r="AH37" s="841"/>
      <c r="AI37" s="841"/>
      <c r="AJ37" s="842"/>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48"/>
      <c r="BK37" s="248"/>
      <c r="BL37" s="248"/>
      <c r="BM37" s="248"/>
      <c r="BN37" s="248"/>
      <c r="BO37" s="261"/>
      <c r="BP37" s="261"/>
      <c r="BQ37" s="258">
        <v>31</v>
      </c>
      <c r="BR37" s="259"/>
      <c r="BS37" s="847"/>
      <c r="BT37" s="848"/>
      <c r="BU37" s="848"/>
      <c r="BV37" s="848"/>
      <c r="BW37" s="848"/>
      <c r="BX37" s="848"/>
      <c r="BY37" s="848"/>
      <c r="BZ37" s="848"/>
      <c r="CA37" s="848"/>
      <c r="CB37" s="848"/>
      <c r="CC37" s="848"/>
      <c r="CD37" s="848"/>
      <c r="CE37" s="848"/>
      <c r="CF37" s="848"/>
      <c r="CG37" s="849"/>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2"/>
    </row>
    <row r="38" spans="1:131" s="243" customFormat="1" ht="26.25" customHeight="1" x14ac:dyDescent="0.15">
      <c r="A38" s="262">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48"/>
      <c r="BK38" s="248"/>
      <c r="BL38" s="248"/>
      <c r="BM38" s="248"/>
      <c r="BN38" s="248"/>
      <c r="BO38" s="261"/>
      <c r="BP38" s="261"/>
      <c r="BQ38" s="258">
        <v>32</v>
      </c>
      <c r="BR38" s="259"/>
      <c r="BS38" s="847"/>
      <c r="BT38" s="848"/>
      <c r="BU38" s="848"/>
      <c r="BV38" s="848"/>
      <c r="BW38" s="848"/>
      <c r="BX38" s="848"/>
      <c r="BY38" s="848"/>
      <c r="BZ38" s="848"/>
      <c r="CA38" s="848"/>
      <c r="CB38" s="848"/>
      <c r="CC38" s="848"/>
      <c r="CD38" s="848"/>
      <c r="CE38" s="848"/>
      <c r="CF38" s="848"/>
      <c r="CG38" s="849"/>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2"/>
    </row>
    <row r="39" spans="1:131" s="243" customFormat="1" ht="26.25" customHeight="1" x14ac:dyDescent="0.15">
      <c r="A39" s="262">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48"/>
      <c r="BK39" s="248"/>
      <c r="BL39" s="248"/>
      <c r="BM39" s="248"/>
      <c r="BN39" s="248"/>
      <c r="BO39" s="261"/>
      <c r="BP39" s="261"/>
      <c r="BQ39" s="258">
        <v>33</v>
      </c>
      <c r="BR39" s="259"/>
      <c r="BS39" s="847"/>
      <c r="BT39" s="848"/>
      <c r="BU39" s="848"/>
      <c r="BV39" s="848"/>
      <c r="BW39" s="848"/>
      <c r="BX39" s="848"/>
      <c r="BY39" s="848"/>
      <c r="BZ39" s="848"/>
      <c r="CA39" s="848"/>
      <c r="CB39" s="848"/>
      <c r="CC39" s="848"/>
      <c r="CD39" s="848"/>
      <c r="CE39" s="848"/>
      <c r="CF39" s="848"/>
      <c r="CG39" s="849"/>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2"/>
    </row>
    <row r="40" spans="1:131" s="243" customFormat="1" ht="26.25" customHeight="1" x14ac:dyDescent="0.15">
      <c r="A40" s="257">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48"/>
      <c r="BK40" s="248"/>
      <c r="BL40" s="248"/>
      <c r="BM40" s="248"/>
      <c r="BN40" s="248"/>
      <c r="BO40" s="261"/>
      <c r="BP40" s="261"/>
      <c r="BQ40" s="258">
        <v>34</v>
      </c>
      <c r="BR40" s="259"/>
      <c r="BS40" s="847"/>
      <c r="BT40" s="848"/>
      <c r="BU40" s="848"/>
      <c r="BV40" s="848"/>
      <c r="BW40" s="848"/>
      <c r="BX40" s="848"/>
      <c r="BY40" s="848"/>
      <c r="BZ40" s="848"/>
      <c r="CA40" s="848"/>
      <c r="CB40" s="848"/>
      <c r="CC40" s="848"/>
      <c r="CD40" s="848"/>
      <c r="CE40" s="848"/>
      <c r="CF40" s="848"/>
      <c r="CG40" s="849"/>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2"/>
    </row>
    <row r="41" spans="1:131" s="243" customFormat="1" ht="26.25" customHeight="1" x14ac:dyDescent="0.15">
      <c r="A41" s="257">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48"/>
      <c r="BK41" s="248"/>
      <c r="BL41" s="248"/>
      <c r="BM41" s="248"/>
      <c r="BN41" s="248"/>
      <c r="BO41" s="261"/>
      <c r="BP41" s="261"/>
      <c r="BQ41" s="258">
        <v>35</v>
      </c>
      <c r="BR41" s="259"/>
      <c r="BS41" s="847"/>
      <c r="BT41" s="848"/>
      <c r="BU41" s="848"/>
      <c r="BV41" s="848"/>
      <c r="BW41" s="848"/>
      <c r="BX41" s="848"/>
      <c r="BY41" s="848"/>
      <c r="BZ41" s="848"/>
      <c r="CA41" s="848"/>
      <c r="CB41" s="848"/>
      <c r="CC41" s="848"/>
      <c r="CD41" s="848"/>
      <c r="CE41" s="848"/>
      <c r="CF41" s="848"/>
      <c r="CG41" s="849"/>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2"/>
    </row>
    <row r="42" spans="1:131" s="243" customFormat="1" ht="26.25" customHeight="1" x14ac:dyDescent="0.15">
      <c r="A42" s="257">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48"/>
      <c r="BK42" s="248"/>
      <c r="BL42" s="248"/>
      <c r="BM42" s="248"/>
      <c r="BN42" s="248"/>
      <c r="BO42" s="261"/>
      <c r="BP42" s="261"/>
      <c r="BQ42" s="258">
        <v>36</v>
      </c>
      <c r="BR42" s="259"/>
      <c r="BS42" s="847"/>
      <c r="BT42" s="848"/>
      <c r="BU42" s="848"/>
      <c r="BV42" s="848"/>
      <c r="BW42" s="848"/>
      <c r="BX42" s="848"/>
      <c r="BY42" s="848"/>
      <c r="BZ42" s="848"/>
      <c r="CA42" s="848"/>
      <c r="CB42" s="848"/>
      <c r="CC42" s="848"/>
      <c r="CD42" s="848"/>
      <c r="CE42" s="848"/>
      <c r="CF42" s="848"/>
      <c r="CG42" s="849"/>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2"/>
    </row>
    <row r="43" spans="1:131" s="243" customFormat="1" ht="26.25" customHeight="1" x14ac:dyDescent="0.15">
      <c r="A43" s="257">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48"/>
      <c r="BK43" s="248"/>
      <c r="BL43" s="248"/>
      <c r="BM43" s="248"/>
      <c r="BN43" s="248"/>
      <c r="BO43" s="261"/>
      <c r="BP43" s="261"/>
      <c r="BQ43" s="258">
        <v>37</v>
      </c>
      <c r="BR43" s="259"/>
      <c r="BS43" s="847"/>
      <c r="BT43" s="848"/>
      <c r="BU43" s="848"/>
      <c r="BV43" s="848"/>
      <c r="BW43" s="848"/>
      <c r="BX43" s="848"/>
      <c r="BY43" s="848"/>
      <c r="BZ43" s="848"/>
      <c r="CA43" s="848"/>
      <c r="CB43" s="848"/>
      <c r="CC43" s="848"/>
      <c r="CD43" s="848"/>
      <c r="CE43" s="848"/>
      <c r="CF43" s="848"/>
      <c r="CG43" s="849"/>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2"/>
    </row>
    <row r="44" spans="1:131" s="243" customFormat="1" ht="26.25" customHeight="1" x14ac:dyDescent="0.15">
      <c r="A44" s="257">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48"/>
      <c r="BK44" s="248"/>
      <c r="BL44" s="248"/>
      <c r="BM44" s="248"/>
      <c r="BN44" s="248"/>
      <c r="BO44" s="261"/>
      <c r="BP44" s="261"/>
      <c r="BQ44" s="258">
        <v>38</v>
      </c>
      <c r="BR44" s="259"/>
      <c r="BS44" s="847"/>
      <c r="BT44" s="848"/>
      <c r="BU44" s="848"/>
      <c r="BV44" s="848"/>
      <c r="BW44" s="848"/>
      <c r="BX44" s="848"/>
      <c r="BY44" s="848"/>
      <c r="BZ44" s="848"/>
      <c r="CA44" s="848"/>
      <c r="CB44" s="848"/>
      <c r="CC44" s="848"/>
      <c r="CD44" s="848"/>
      <c r="CE44" s="848"/>
      <c r="CF44" s="848"/>
      <c r="CG44" s="849"/>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2"/>
    </row>
    <row r="45" spans="1:131" s="243" customFormat="1" ht="26.25" customHeight="1" x14ac:dyDescent="0.15">
      <c r="A45" s="257">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48"/>
      <c r="BK45" s="248"/>
      <c r="BL45" s="248"/>
      <c r="BM45" s="248"/>
      <c r="BN45" s="248"/>
      <c r="BO45" s="261"/>
      <c r="BP45" s="261"/>
      <c r="BQ45" s="258">
        <v>39</v>
      </c>
      <c r="BR45" s="259"/>
      <c r="BS45" s="847"/>
      <c r="BT45" s="848"/>
      <c r="BU45" s="848"/>
      <c r="BV45" s="848"/>
      <c r="BW45" s="848"/>
      <c r="BX45" s="848"/>
      <c r="BY45" s="848"/>
      <c r="BZ45" s="848"/>
      <c r="CA45" s="848"/>
      <c r="CB45" s="848"/>
      <c r="CC45" s="848"/>
      <c r="CD45" s="848"/>
      <c r="CE45" s="848"/>
      <c r="CF45" s="848"/>
      <c r="CG45" s="849"/>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2"/>
    </row>
    <row r="46" spans="1:131" s="243" customFormat="1" ht="26.25" customHeight="1" x14ac:dyDescent="0.15">
      <c r="A46" s="257">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48"/>
      <c r="BK46" s="248"/>
      <c r="BL46" s="248"/>
      <c r="BM46" s="248"/>
      <c r="BN46" s="248"/>
      <c r="BO46" s="261"/>
      <c r="BP46" s="261"/>
      <c r="BQ46" s="258">
        <v>40</v>
      </c>
      <c r="BR46" s="259"/>
      <c r="BS46" s="847"/>
      <c r="BT46" s="848"/>
      <c r="BU46" s="848"/>
      <c r="BV46" s="848"/>
      <c r="BW46" s="848"/>
      <c r="BX46" s="848"/>
      <c r="BY46" s="848"/>
      <c r="BZ46" s="848"/>
      <c r="CA46" s="848"/>
      <c r="CB46" s="848"/>
      <c r="CC46" s="848"/>
      <c r="CD46" s="848"/>
      <c r="CE46" s="848"/>
      <c r="CF46" s="848"/>
      <c r="CG46" s="849"/>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2"/>
    </row>
    <row r="47" spans="1:131" s="243" customFormat="1" ht="26.25" customHeight="1" x14ac:dyDescent="0.15">
      <c r="A47" s="257">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48"/>
      <c r="BK47" s="248"/>
      <c r="BL47" s="248"/>
      <c r="BM47" s="248"/>
      <c r="BN47" s="248"/>
      <c r="BO47" s="261"/>
      <c r="BP47" s="261"/>
      <c r="BQ47" s="258">
        <v>41</v>
      </c>
      <c r="BR47" s="259"/>
      <c r="BS47" s="847"/>
      <c r="BT47" s="848"/>
      <c r="BU47" s="848"/>
      <c r="BV47" s="848"/>
      <c r="BW47" s="848"/>
      <c r="BX47" s="848"/>
      <c r="BY47" s="848"/>
      <c r="BZ47" s="848"/>
      <c r="CA47" s="848"/>
      <c r="CB47" s="848"/>
      <c r="CC47" s="848"/>
      <c r="CD47" s="848"/>
      <c r="CE47" s="848"/>
      <c r="CF47" s="848"/>
      <c r="CG47" s="849"/>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2"/>
    </row>
    <row r="48" spans="1:131" s="243" customFormat="1" ht="26.25" customHeight="1" x14ac:dyDescent="0.15">
      <c r="A48" s="257">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48"/>
      <c r="BK48" s="248"/>
      <c r="BL48" s="248"/>
      <c r="BM48" s="248"/>
      <c r="BN48" s="248"/>
      <c r="BO48" s="261"/>
      <c r="BP48" s="261"/>
      <c r="BQ48" s="258">
        <v>42</v>
      </c>
      <c r="BR48" s="259"/>
      <c r="BS48" s="847"/>
      <c r="BT48" s="848"/>
      <c r="BU48" s="848"/>
      <c r="BV48" s="848"/>
      <c r="BW48" s="848"/>
      <c r="BX48" s="848"/>
      <c r="BY48" s="848"/>
      <c r="BZ48" s="848"/>
      <c r="CA48" s="848"/>
      <c r="CB48" s="848"/>
      <c r="CC48" s="848"/>
      <c r="CD48" s="848"/>
      <c r="CE48" s="848"/>
      <c r="CF48" s="848"/>
      <c r="CG48" s="849"/>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2"/>
    </row>
    <row r="49" spans="1:131" s="243" customFormat="1" ht="26.25" customHeight="1" x14ac:dyDescent="0.15">
      <c r="A49" s="257">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48"/>
      <c r="BK49" s="248"/>
      <c r="BL49" s="248"/>
      <c r="BM49" s="248"/>
      <c r="BN49" s="248"/>
      <c r="BO49" s="261"/>
      <c r="BP49" s="261"/>
      <c r="BQ49" s="258">
        <v>43</v>
      </c>
      <c r="BR49" s="259"/>
      <c r="BS49" s="847"/>
      <c r="BT49" s="848"/>
      <c r="BU49" s="848"/>
      <c r="BV49" s="848"/>
      <c r="BW49" s="848"/>
      <c r="BX49" s="848"/>
      <c r="BY49" s="848"/>
      <c r="BZ49" s="848"/>
      <c r="CA49" s="848"/>
      <c r="CB49" s="848"/>
      <c r="CC49" s="848"/>
      <c r="CD49" s="848"/>
      <c r="CE49" s="848"/>
      <c r="CF49" s="848"/>
      <c r="CG49" s="849"/>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2"/>
    </row>
    <row r="50" spans="1:131" s="243" customFormat="1" ht="26.25" customHeight="1" x14ac:dyDescent="0.15">
      <c r="A50" s="257">
        <v>23</v>
      </c>
      <c r="B50" s="834"/>
      <c r="C50" s="835"/>
      <c r="D50" s="835"/>
      <c r="E50" s="835"/>
      <c r="F50" s="835"/>
      <c r="G50" s="835"/>
      <c r="H50" s="835"/>
      <c r="I50" s="835"/>
      <c r="J50" s="835"/>
      <c r="K50" s="835"/>
      <c r="L50" s="835"/>
      <c r="M50" s="835"/>
      <c r="N50" s="835"/>
      <c r="O50" s="835"/>
      <c r="P50" s="836"/>
      <c r="Q50" s="912"/>
      <c r="R50" s="913"/>
      <c r="S50" s="913"/>
      <c r="T50" s="913"/>
      <c r="U50" s="913"/>
      <c r="V50" s="913"/>
      <c r="W50" s="913"/>
      <c r="X50" s="913"/>
      <c r="Y50" s="913"/>
      <c r="Z50" s="913"/>
      <c r="AA50" s="913"/>
      <c r="AB50" s="913"/>
      <c r="AC50" s="913"/>
      <c r="AD50" s="913"/>
      <c r="AE50" s="914"/>
      <c r="AF50" s="840"/>
      <c r="AG50" s="841"/>
      <c r="AH50" s="841"/>
      <c r="AI50" s="841"/>
      <c r="AJ50" s="842"/>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48"/>
      <c r="BK50" s="248"/>
      <c r="BL50" s="248"/>
      <c r="BM50" s="248"/>
      <c r="BN50" s="248"/>
      <c r="BO50" s="261"/>
      <c r="BP50" s="261"/>
      <c r="BQ50" s="258">
        <v>44</v>
      </c>
      <c r="BR50" s="259"/>
      <c r="BS50" s="847"/>
      <c r="BT50" s="848"/>
      <c r="BU50" s="848"/>
      <c r="BV50" s="848"/>
      <c r="BW50" s="848"/>
      <c r="BX50" s="848"/>
      <c r="BY50" s="848"/>
      <c r="BZ50" s="848"/>
      <c r="CA50" s="848"/>
      <c r="CB50" s="848"/>
      <c r="CC50" s="848"/>
      <c r="CD50" s="848"/>
      <c r="CE50" s="848"/>
      <c r="CF50" s="848"/>
      <c r="CG50" s="849"/>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2"/>
    </row>
    <row r="51" spans="1:131" s="243" customFormat="1" ht="26.25" customHeight="1" x14ac:dyDescent="0.15">
      <c r="A51" s="257">
        <v>24</v>
      </c>
      <c r="B51" s="834"/>
      <c r="C51" s="835"/>
      <c r="D51" s="835"/>
      <c r="E51" s="835"/>
      <c r="F51" s="835"/>
      <c r="G51" s="835"/>
      <c r="H51" s="835"/>
      <c r="I51" s="835"/>
      <c r="J51" s="835"/>
      <c r="K51" s="835"/>
      <c r="L51" s="835"/>
      <c r="M51" s="835"/>
      <c r="N51" s="835"/>
      <c r="O51" s="835"/>
      <c r="P51" s="836"/>
      <c r="Q51" s="912"/>
      <c r="R51" s="913"/>
      <c r="S51" s="913"/>
      <c r="T51" s="913"/>
      <c r="U51" s="913"/>
      <c r="V51" s="913"/>
      <c r="W51" s="913"/>
      <c r="X51" s="913"/>
      <c r="Y51" s="913"/>
      <c r="Z51" s="913"/>
      <c r="AA51" s="913"/>
      <c r="AB51" s="913"/>
      <c r="AC51" s="913"/>
      <c r="AD51" s="913"/>
      <c r="AE51" s="914"/>
      <c r="AF51" s="840"/>
      <c r="AG51" s="841"/>
      <c r="AH51" s="841"/>
      <c r="AI51" s="841"/>
      <c r="AJ51" s="842"/>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48"/>
      <c r="BK51" s="248"/>
      <c r="BL51" s="248"/>
      <c r="BM51" s="248"/>
      <c r="BN51" s="248"/>
      <c r="BO51" s="261"/>
      <c r="BP51" s="261"/>
      <c r="BQ51" s="258">
        <v>45</v>
      </c>
      <c r="BR51" s="259"/>
      <c r="BS51" s="847"/>
      <c r="BT51" s="848"/>
      <c r="BU51" s="848"/>
      <c r="BV51" s="848"/>
      <c r="BW51" s="848"/>
      <c r="BX51" s="848"/>
      <c r="BY51" s="848"/>
      <c r="BZ51" s="848"/>
      <c r="CA51" s="848"/>
      <c r="CB51" s="848"/>
      <c r="CC51" s="848"/>
      <c r="CD51" s="848"/>
      <c r="CE51" s="848"/>
      <c r="CF51" s="848"/>
      <c r="CG51" s="849"/>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2"/>
    </row>
    <row r="52" spans="1:131" s="243" customFormat="1" ht="26.25" customHeight="1" x14ac:dyDescent="0.15">
      <c r="A52" s="257">
        <v>25</v>
      </c>
      <c r="B52" s="834"/>
      <c r="C52" s="835"/>
      <c r="D52" s="835"/>
      <c r="E52" s="835"/>
      <c r="F52" s="835"/>
      <c r="G52" s="835"/>
      <c r="H52" s="835"/>
      <c r="I52" s="835"/>
      <c r="J52" s="835"/>
      <c r="K52" s="835"/>
      <c r="L52" s="835"/>
      <c r="M52" s="835"/>
      <c r="N52" s="835"/>
      <c r="O52" s="835"/>
      <c r="P52" s="836"/>
      <c r="Q52" s="912"/>
      <c r="R52" s="913"/>
      <c r="S52" s="913"/>
      <c r="T52" s="913"/>
      <c r="U52" s="913"/>
      <c r="V52" s="913"/>
      <c r="W52" s="913"/>
      <c r="X52" s="913"/>
      <c r="Y52" s="913"/>
      <c r="Z52" s="913"/>
      <c r="AA52" s="913"/>
      <c r="AB52" s="913"/>
      <c r="AC52" s="913"/>
      <c r="AD52" s="913"/>
      <c r="AE52" s="914"/>
      <c r="AF52" s="840"/>
      <c r="AG52" s="841"/>
      <c r="AH52" s="841"/>
      <c r="AI52" s="841"/>
      <c r="AJ52" s="842"/>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48"/>
      <c r="BK52" s="248"/>
      <c r="BL52" s="248"/>
      <c r="BM52" s="248"/>
      <c r="BN52" s="248"/>
      <c r="BO52" s="261"/>
      <c r="BP52" s="261"/>
      <c r="BQ52" s="258">
        <v>46</v>
      </c>
      <c r="BR52" s="259"/>
      <c r="BS52" s="847"/>
      <c r="BT52" s="848"/>
      <c r="BU52" s="848"/>
      <c r="BV52" s="848"/>
      <c r="BW52" s="848"/>
      <c r="BX52" s="848"/>
      <c r="BY52" s="848"/>
      <c r="BZ52" s="848"/>
      <c r="CA52" s="848"/>
      <c r="CB52" s="848"/>
      <c r="CC52" s="848"/>
      <c r="CD52" s="848"/>
      <c r="CE52" s="848"/>
      <c r="CF52" s="848"/>
      <c r="CG52" s="849"/>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2"/>
    </row>
    <row r="53" spans="1:131" s="243" customFormat="1" ht="26.25" customHeight="1" x14ac:dyDescent="0.15">
      <c r="A53" s="257">
        <v>26</v>
      </c>
      <c r="B53" s="834"/>
      <c r="C53" s="835"/>
      <c r="D53" s="835"/>
      <c r="E53" s="835"/>
      <c r="F53" s="835"/>
      <c r="G53" s="835"/>
      <c r="H53" s="835"/>
      <c r="I53" s="835"/>
      <c r="J53" s="835"/>
      <c r="K53" s="835"/>
      <c r="L53" s="835"/>
      <c r="M53" s="835"/>
      <c r="N53" s="835"/>
      <c r="O53" s="835"/>
      <c r="P53" s="836"/>
      <c r="Q53" s="912"/>
      <c r="R53" s="913"/>
      <c r="S53" s="913"/>
      <c r="T53" s="913"/>
      <c r="U53" s="913"/>
      <c r="V53" s="913"/>
      <c r="W53" s="913"/>
      <c r="X53" s="913"/>
      <c r="Y53" s="913"/>
      <c r="Z53" s="913"/>
      <c r="AA53" s="913"/>
      <c r="AB53" s="913"/>
      <c r="AC53" s="913"/>
      <c r="AD53" s="913"/>
      <c r="AE53" s="914"/>
      <c r="AF53" s="840"/>
      <c r="AG53" s="841"/>
      <c r="AH53" s="841"/>
      <c r="AI53" s="841"/>
      <c r="AJ53" s="842"/>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48"/>
      <c r="BK53" s="248"/>
      <c r="BL53" s="248"/>
      <c r="BM53" s="248"/>
      <c r="BN53" s="248"/>
      <c r="BO53" s="261"/>
      <c r="BP53" s="261"/>
      <c r="BQ53" s="258">
        <v>47</v>
      </c>
      <c r="BR53" s="259"/>
      <c r="BS53" s="847"/>
      <c r="BT53" s="848"/>
      <c r="BU53" s="848"/>
      <c r="BV53" s="848"/>
      <c r="BW53" s="848"/>
      <c r="BX53" s="848"/>
      <c r="BY53" s="848"/>
      <c r="BZ53" s="848"/>
      <c r="CA53" s="848"/>
      <c r="CB53" s="848"/>
      <c r="CC53" s="848"/>
      <c r="CD53" s="848"/>
      <c r="CE53" s="848"/>
      <c r="CF53" s="848"/>
      <c r="CG53" s="849"/>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2"/>
    </row>
    <row r="54" spans="1:131" s="243" customFormat="1" ht="26.25" customHeight="1" x14ac:dyDescent="0.15">
      <c r="A54" s="257">
        <v>27</v>
      </c>
      <c r="B54" s="834"/>
      <c r="C54" s="835"/>
      <c r="D54" s="835"/>
      <c r="E54" s="835"/>
      <c r="F54" s="835"/>
      <c r="G54" s="835"/>
      <c r="H54" s="835"/>
      <c r="I54" s="835"/>
      <c r="J54" s="835"/>
      <c r="K54" s="835"/>
      <c r="L54" s="835"/>
      <c r="M54" s="835"/>
      <c r="N54" s="835"/>
      <c r="O54" s="835"/>
      <c r="P54" s="836"/>
      <c r="Q54" s="912"/>
      <c r="R54" s="913"/>
      <c r="S54" s="913"/>
      <c r="T54" s="913"/>
      <c r="U54" s="913"/>
      <c r="V54" s="913"/>
      <c r="W54" s="913"/>
      <c r="X54" s="913"/>
      <c r="Y54" s="913"/>
      <c r="Z54" s="913"/>
      <c r="AA54" s="913"/>
      <c r="AB54" s="913"/>
      <c r="AC54" s="913"/>
      <c r="AD54" s="913"/>
      <c r="AE54" s="914"/>
      <c r="AF54" s="840"/>
      <c r="AG54" s="841"/>
      <c r="AH54" s="841"/>
      <c r="AI54" s="841"/>
      <c r="AJ54" s="842"/>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48"/>
      <c r="BK54" s="248"/>
      <c r="BL54" s="248"/>
      <c r="BM54" s="248"/>
      <c r="BN54" s="248"/>
      <c r="BO54" s="261"/>
      <c r="BP54" s="261"/>
      <c r="BQ54" s="258">
        <v>48</v>
      </c>
      <c r="BR54" s="259"/>
      <c r="BS54" s="847"/>
      <c r="BT54" s="848"/>
      <c r="BU54" s="848"/>
      <c r="BV54" s="848"/>
      <c r="BW54" s="848"/>
      <c r="BX54" s="848"/>
      <c r="BY54" s="848"/>
      <c r="BZ54" s="848"/>
      <c r="CA54" s="848"/>
      <c r="CB54" s="848"/>
      <c r="CC54" s="848"/>
      <c r="CD54" s="848"/>
      <c r="CE54" s="848"/>
      <c r="CF54" s="848"/>
      <c r="CG54" s="849"/>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2"/>
    </row>
    <row r="55" spans="1:131" s="243" customFormat="1" ht="26.25" customHeight="1" x14ac:dyDescent="0.15">
      <c r="A55" s="257">
        <v>28</v>
      </c>
      <c r="B55" s="834"/>
      <c r="C55" s="835"/>
      <c r="D55" s="835"/>
      <c r="E55" s="835"/>
      <c r="F55" s="835"/>
      <c r="G55" s="835"/>
      <c r="H55" s="835"/>
      <c r="I55" s="835"/>
      <c r="J55" s="835"/>
      <c r="K55" s="835"/>
      <c r="L55" s="835"/>
      <c r="M55" s="835"/>
      <c r="N55" s="835"/>
      <c r="O55" s="835"/>
      <c r="P55" s="836"/>
      <c r="Q55" s="912"/>
      <c r="R55" s="913"/>
      <c r="S55" s="913"/>
      <c r="T55" s="913"/>
      <c r="U55" s="913"/>
      <c r="V55" s="913"/>
      <c r="W55" s="913"/>
      <c r="X55" s="913"/>
      <c r="Y55" s="913"/>
      <c r="Z55" s="913"/>
      <c r="AA55" s="913"/>
      <c r="AB55" s="913"/>
      <c r="AC55" s="913"/>
      <c r="AD55" s="913"/>
      <c r="AE55" s="914"/>
      <c r="AF55" s="840"/>
      <c r="AG55" s="841"/>
      <c r="AH55" s="841"/>
      <c r="AI55" s="841"/>
      <c r="AJ55" s="842"/>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48"/>
      <c r="BK55" s="248"/>
      <c r="BL55" s="248"/>
      <c r="BM55" s="248"/>
      <c r="BN55" s="248"/>
      <c r="BO55" s="261"/>
      <c r="BP55" s="261"/>
      <c r="BQ55" s="258">
        <v>49</v>
      </c>
      <c r="BR55" s="259"/>
      <c r="BS55" s="847"/>
      <c r="BT55" s="848"/>
      <c r="BU55" s="848"/>
      <c r="BV55" s="848"/>
      <c r="BW55" s="848"/>
      <c r="BX55" s="848"/>
      <c r="BY55" s="848"/>
      <c r="BZ55" s="848"/>
      <c r="CA55" s="848"/>
      <c r="CB55" s="848"/>
      <c r="CC55" s="848"/>
      <c r="CD55" s="848"/>
      <c r="CE55" s="848"/>
      <c r="CF55" s="848"/>
      <c r="CG55" s="849"/>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2"/>
    </row>
    <row r="56" spans="1:131" s="243" customFormat="1" ht="26.25" customHeight="1" x14ac:dyDescent="0.15">
      <c r="A56" s="257">
        <v>29</v>
      </c>
      <c r="B56" s="834"/>
      <c r="C56" s="835"/>
      <c r="D56" s="835"/>
      <c r="E56" s="835"/>
      <c r="F56" s="835"/>
      <c r="G56" s="835"/>
      <c r="H56" s="835"/>
      <c r="I56" s="835"/>
      <c r="J56" s="835"/>
      <c r="K56" s="835"/>
      <c r="L56" s="835"/>
      <c r="M56" s="835"/>
      <c r="N56" s="835"/>
      <c r="O56" s="835"/>
      <c r="P56" s="836"/>
      <c r="Q56" s="912"/>
      <c r="R56" s="913"/>
      <c r="S56" s="913"/>
      <c r="T56" s="913"/>
      <c r="U56" s="913"/>
      <c r="V56" s="913"/>
      <c r="W56" s="913"/>
      <c r="X56" s="913"/>
      <c r="Y56" s="913"/>
      <c r="Z56" s="913"/>
      <c r="AA56" s="913"/>
      <c r="AB56" s="913"/>
      <c r="AC56" s="913"/>
      <c r="AD56" s="913"/>
      <c r="AE56" s="914"/>
      <c r="AF56" s="840"/>
      <c r="AG56" s="841"/>
      <c r="AH56" s="841"/>
      <c r="AI56" s="841"/>
      <c r="AJ56" s="842"/>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48"/>
      <c r="BK56" s="248"/>
      <c r="BL56" s="248"/>
      <c r="BM56" s="248"/>
      <c r="BN56" s="248"/>
      <c r="BO56" s="261"/>
      <c r="BP56" s="261"/>
      <c r="BQ56" s="258">
        <v>50</v>
      </c>
      <c r="BR56" s="259"/>
      <c r="BS56" s="847"/>
      <c r="BT56" s="848"/>
      <c r="BU56" s="848"/>
      <c r="BV56" s="848"/>
      <c r="BW56" s="848"/>
      <c r="BX56" s="848"/>
      <c r="BY56" s="848"/>
      <c r="BZ56" s="848"/>
      <c r="CA56" s="848"/>
      <c r="CB56" s="848"/>
      <c r="CC56" s="848"/>
      <c r="CD56" s="848"/>
      <c r="CE56" s="848"/>
      <c r="CF56" s="848"/>
      <c r="CG56" s="849"/>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2"/>
    </row>
    <row r="57" spans="1:131" s="243" customFormat="1" ht="26.25" customHeight="1" x14ac:dyDescent="0.15">
      <c r="A57" s="257">
        <v>30</v>
      </c>
      <c r="B57" s="834"/>
      <c r="C57" s="835"/>
      <c r="D57" s="835"/>
      <c r="E57" s="835"/>
      <c r="F57" s="835"/>
      <c r="G57" s="835"/>
      <c r="H57" s="835"/>
      <c r="I57" s="835"/>
      <c r="J57" s="835"/>
      <c r="K57" s="835"/>
      <c r="L57" s="835"/>
      <c r="M57" s="835"/>
      <c r="N57" s="835"/>
      <c r="O57" s="835"/>
      <c r="P57" s="836"/>
      <c r="Q57" s="912"/>
      <c r="R57" s="913"/>
      <c r="S57" s="913"/>
      <c r="T57" s="913"/>
      <c r="U57" s="913"/>
      <c r="V57" s="913"/>
      <c r="W57" s="913"/>
      <c r="X57" s="913"/>
      <c r="Y57" s="913"/>
      <c r="Z57" s="913"/>
      <c r="AA57" s="913"/>
      <c r="AB57" s="913"/>
      <c r="AC57" s="913"/>
      <c r="AD57" s="913"/>
      <c r="AE57" s="914"/>
      <c r="AF57" s="840"/>
      <c r="AG57" s="841"/>
      <c r="AH57" s="841"/>
      <c r="AI57" s="841"/>
      <c r="AJ57" s="842"/>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48"/>
      <c r="BK57" s="248"/>
      <c r="BL57" s="248"/>
      <c r="BM57" s="248"/>
      <c r="BN57" s="248"/>
      <c r="BO57" s="261"/>
      <c r="BP57" s="261"/>
      <c r="BQ57" s="258">
        <v>51</v>
      </c>
      <c r="BR57" s="259"/>
      <c r="BS57" s="847"/>
      <c r="BT57" s="848"/>
      <c r="BU57" s="848"/>
      <c r="BV57" s="848"/>
      <c r="BW57" s="848"/>
      <c r="BX57" s="848"/>
      <c r="BY57" s="848"/>
      <c r="BZ57" s="848"/>
      <c r="CA57" s="848"/>
      <c r="CB57" s="848"/>
      <c r="CC57" s="848"/>
      <c r="CD57" s="848"/>
      <c r="CE57" s="848"/>
      <c r="CF57" s="848"/>
      <c r="CG57" s="849"/>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2"/>
    </row>
    <row r="58" spans="1:131" s="243" customFormat="1" ht="26.25" customHeight="1" x14ac:dyDescent="0.15">
      <c r="A58" s="257">
        <v>31</v>
      </c>
      <c r="B58" s="834"/>
      <c r="C58" s="835"/>
      <c r="D58" s="835"/>
      <c r="E58" s="835"/>
      <c r="F58" s="835"/>
      <c r="G58" s="835"/>
      <c r="H58" s="835"/>
      <c r="I58" s="835"/>
      <c r="J58" s="835"/>
      <c r="K58" s="835"/>
      <c r="L58" s="835"/>
      <c r="M58" s="835"/>
      <c r="N58" s="835"/>
      <c r="O58" s="835"/>
      <c r="P58" s="836"/>
      <c r="Q58" s="912"/>
      <c r="R58" s="913"/>
      <c r="S58" s="913"/>
      <c r="T58" s="913"/>
      <c r="U58" s="913"/>
      <c r="V58" s="913"/>
      <c r="W58" s="913"/>
      <c r="X58" s="913"/>
      <c r="Y58" s="913"/>
      <c r="Z58" s="913"/>
      <c r="AA58" s="913"/>
      <c r="AB58" s="913"/>
      <c r="AC58" s="913"/>
      <c r="AD58" s="913"/>
      <c r="AE58" s="914"/>
      <c r="AF58" s="840"/>
      <c r="AG58" s="841"/>
      <c r="AH58" s="841"/>
      <c r="AI58" s="841"/>
      <c r="AJ58" s="842"/>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48"/>
      <c r="BK58" s="248"/>
      <c r="BL58" s="248"/>
      <c r="BM58" s="248"/>
      <c r="BN58" s="248"/>
      <c r="BO58" s="261"/>
      <c r="BP58" s="261"/>
      <c r="BQ58" s="258">
        <v>52</v>
      </c>
      <c r="BR58" s="259"/>
      <c r="BS58" s="847"/>
      <c r="BT58" s="848"/>
      <c r="BU58" s="848"/>
      <c r="BV58" s="848"/>
      <c r="BW58" s="848"/>
      <c r="BX58" s="848"/>
      <c r="BY58" s="848"/>
      <c r="BZ58" s="848"/>
      <c r="CA58" s="848"/>
      <c r="CB58" s="848"/>
      <c r="CC58" s="848"/>
      <c r="CD58" s="848"/>
      <c r="CE58" s="848"/>
      <c r="CF58" s="848"/>
      <c r="CG58" s="849"/>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2"/>
    </row>
    <row r="59" spans="1:131" s="243" customFormat="1" ht="26.25" customHeight="1" x14ac:dyDescent="0.15">
      <c r="A59" s="257">
        <v>32</v>
      </c>
      <c r="B59" s="834"/>
      <c r="C59" s="835"/>
      <c r="D59" s="835"/>
      <c r="E59" s="835"/>
      <c r="F59" s="835"/>
      <c r="G59" s="835"/>
      <c r="H59" s="835"/>
      <c r="I59" s="835"/>
      <c r="J59" s="835"/>
      <c r="K59" s="835"/>
      <c r="L59" s="835"/>
      <c r="M59" s="835"/>
      <c r="N59" s="835"/>
      <c r="O59" s="835"/>
      <c r="P59" s="836"/>
      <c r="Q59" s="912"/>
      <c r="R59" s="913"/>
      <c r="S59" s="913"/>
      <c r="T59" s="913"/>
      <c r="U59" s="913"/>
      <c r="V59" s="913"/>
      <c r="W59" s="913"/>
      <c r="X59" s="913"/>
      <c r="Y59" s="913"/>
      <c r="Z59" s="913"/>
      <c r="AA59" s="913"/>
      <c r="AB59" s="913"/>
      <c r="AC59" s="913"/>
      <c r="AD59" s="913"/>
      <c r="AE59" s="914"/>
      <c r="AF59" s="840"/>
      <c r="AG59" s="841"/>
      <c r="AH59" s="841"/>
      <c r="AI59" s="841"/>
      <c r="AJ59" s="842"/>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48"/>
      <c r="BK59" s="248"/>
      <c r="BL59" s="248"/>
      <c r="BM59" s="248"/>
      <c r="BN59" s="248"/>
      <c r="BO59" s="261"/>
      <c r="BP59" s="261"/>
      <c r="BQ59" s="258">
        <v>53</v>
      </c>
      <c r="BR59" s="259"/>
      <c r="BS59" s="847"/>
      <c r="BT59" s="848"/>
      <c r="BU59" s="848"/>
      <c r="BV59" s="848"/>
      <c r="BW59" s="848"/>
      <c r="BX59" s="848"/>
      <c r="BY59" s="848"/>
      <c r="BZ59" s="848"/>
      <c r="CA59" s="848"/>
      <c r="CB59" s="848"/>
      <c r="CC59" s="848"/>
      <c r="CD59" s="848"/>
      <c r="CE59" s="848"/>
      <c r="CF59" s="848"/>
      <c r="CG59" s="849"/>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2"/>
    </row>
    <row r="60" spans="1:131" s="243" customFormat="1" ht="26.25" customHeight="1" x14ac:dyDescent="0.15">
      <c r="A60" s="257">
        <v>33</v>
      </c>
      <c r="B60" s="834"/>
      <c r="C60" s="835"/>
      <c r="D60" s="835"/>
      <c r="E60" s="835"/>
      <c r="F60" s="835"/>
      <c r="G60" s="835"/>
      <c r="H60" s="835"/>
      <c r="I60" s="835"/>
      <c r="J60" s="835"/>
      <c r="K60" s="835"/>
      <c r="L60" s="835"/>
      <c r="M60" s="835"/>
      <c r="N60" s="835"/>
      <c r="O60" s="835"/>
      <c r="P60" s="836"/>
      <c r="Q60" s="912"/>
      <c r="R60" s="913"/>
      <c r="S60" s="913"/>
      <c r="T60" s="913"/>
      <c r="U60" s="913"/>
      <c r="V60" s="913"/>
      <c r="W60" s="913"/>
      <c r="X60" s="913"/>
      <c r="Y60" s="913"/>
      <c r="Z60" s="913"/>
      <c r="AA60" s="913"/>
      <c r="AB60" s="913"/>
      <c r="AC60" s="913"/>
      <c r="AD60" s="913"/>
      <c r="AE60" s="914"/>
      <c r="AF60" s="840"/>
      <c r="AG60" s="841"/>
      <c r="AH60" s="841"/>
      <c r="AI60" s="841"/>
      <c r="AJ60" s="842"/>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48"/>
      <c r="BK60" s="248"/>
      <c r="BL60" s="248"/>
      <c r="BM60" s="248"/>
      <c r="BN60" s="248"/>
      <c r="BO60" s="261"/>
      <c r="BP60" s="261"/>
      <c r="BQ60" s="258">
        <v>54</v>
      </c>
      <c r="BR60" s="259"/>
      <c r="BS60" s="847"/>
      <c r="BT60" s="848"/>
      <c r="BU60" s="848"/>
      <c r="BV60" s="848"/>
      <c r="BW60" s="848"/>
      <c r="BX60" s="848"/>
      <c r="BY60" s="848"/>
      <c r="BZ60" s="848"/>
      <c r="CA60" s="848"/>
      <c r="CB60" s="848"/>
      <c r="CC60" s="848"/>
      <c r="CD60" s="848"/>
      <c r="CE60" s="848"/>
      <c r="CF60" s="848"/>
      <c r="CG60" s="849"/>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2"/>
    </row>
    <row r="61" spans="1:131" s="243" customFormat="1" ht="26.25" customHeight="1" thickBot="1" x14ac:dyDescent="0.2">
      <c r="A61" s="257">
        <v>34</v>
      </c>
      <c r="B61" s="834"/>
      <c r="C61" s="835"/>
      <c r="D61" s="835"/>
      <c r="E61" s="835"/>
      <c r="F61" s="835"/>
      <c r="G61" s="835"/>
      <c r="H61" s="835"/>
      <c r="I61" s="835"/>
      <c r="J61" s="835"/>
      <c r="K61" s="835"/>
      <c r="L61" s="835"/>
      <c r="M61" s="835"/>
      <c r="N61" s="835"/>
      <c r="O61" s="835"/>
      <c r="P61" s="836"/>
      <c r="Q61" s="912"/>
      <c r="R61" s="913"/>
      <c r="S61" s="913"/>
      <c r="T61" s="913"/>
      <c r="U61" s="913"/>
      <c r="V61" s="913"/>
      <c r="W61" s="913"/>
      <c r="X61" s="913"/>
      <c r="Y61" s="913"/>
      <c r="Z61" s="913"/>
      <c r="AA61" s="913"/>
      <c r="AB61" s="913"/>
      <c r="AC61" s="913"/>
      <c r="AD61" s="913"/>
      <c r="AE61" s="914"/>
      <c r="AF61" s="840"/>
      <c r="AG61" s="841"/>
      <c r="AH61" s="841"/>
      <c r="AI61" s="841"/>
      <c r="AJ61" s="842"/>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48"/>
      <c r="BK61" s="248"/>
      <c r="BL61" s="248"/>
      <c r="BM61" s="248"/>
      <c r="BN61" s="248"/>
      <c r="BO61" s="261"/>
      <c r="BP61" s="261"/>
      <c r="BQ61" s="258">
        <v>55</v>
      </c>
      <c r="BR61" s="259"/>
      <c r="BS61" s="847"/>
      <c r="BT61" s="848"/>
      <c r="BU61" s="848"/>
      <c r="BV61" s="848"/>
      <c r="BW61" s="848"/>
      <c r="BX61" s="848"/>
      <c r="BY61" s="848"/>
      <c r="BZ61" s="848"/>
      <c r="CA61" s="848"/>
      <c r="CB61" s="848"/>
      <c r="CC61" s="848"/>
      <c r="CD61" s="848"/>
      <c r="CE61" s="848"/>
      <c r="CF61" s="848"/>
      <c r="CG61" s="849"/>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2"/>
    </row>
    <row r="62" spans="1:131" s="243" customFormat="1" ht="26.25" customHeight="1" x14ac:dyDescent="0.15">
      <c r="A62" s="257">
        <v>35</v>
      </c>
      <c r="B62" s="834"/>
      <c r="C62" s="835"/>
      <c r="D62" s="835"/>
      <c r="E62" s="835"/>
      <c r="F62" s="835"/>
      <c r="G62" s="835"/>
      <c r="H62" s="835"/>
      <c r="I62" s="835"/>
      <c r="J62" s="835"/>
      <c r="K62" s="835"/>
      <c r="L62" s="835"/>
      <c r="M62" s="835"/>
      <c r="N62" s="835"/>
      <c r="O62" s="835"/>
      <c r="P62" s="836"/>
      <c r="Q62" s="912"/>
      <c r="R62" s="913"/>
      <c r="S62" s="913"/>
      <c r="T62" s="913"/>
      <c r="U62" s="913"/>
      <c r="V62" s="913"/>
      <c r="W62" s="913"/>
      <c r="X62" s="913"/>
      <c r="Y62" s="913"/>
      <c r="Z62" s="913"/>
      <c r="AA62" s="913"/>
      <c r="AB62" s="913"/>
      <c r="AC62" s="913"/>
      <c r="AD62" s="913"/>
      <c r="AE62" s="914"/>
      <c r="AF62" s="840"/>
      <c r="AG62" s="841"/>
      <c r="AH62" s="841"/>
      <c r="AI62" s="841"/>
      <c r="AJ62" s="842"/>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413</v>
      </c>
      <c r="BK62" s="885"/>
      <c r="BL62" s="885"/>
      <c r="BM62" s="885"/>
      <c r="BN62" s="886"/>
      <c r="BO62" s="261"/>
      <c r="BP62" s="261"/>
      <c r="BQ62" s="258">
        <v>56</v>
      </c>
      <c r="BR62" s="259"/>
      <c r="BS62" s="847"/>
      <c r="BT62" s="848"/>
      <c r="BU62" s="848"/>
      <c r="BV62" s="848"/>
      <c r="BW62" s="848"/>
      <c r="BX62" s="848"/>
      <c r="BY62" s="848"/>
      <c r="BZ62" s="848"/>
      <c r="CA62" s="848"/>
      <c r="CB62" s="848"/>
      <c r="CC62" s="848"/>
      <c r="CD62" s="848"/>
      <c r="CE62" s="848"/>
      <c r="CF62" s="848"/>
      <c r="CG62" s="849"/>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2"/>
    </row>
    <row r="63" spans="1:131" s="243" customFormat="1" ht="26.25" customHeight="1" thickBot="1" x14ac:dyDescent="0.2">
      <c r="A63" s="260" t="s">
        <v>390</v>
      </c>
      <c r="B63" s="869" t="s">
        <v>414</v>
      </c>
      <c r="C63" s="870"/>
      <c r="D63" s="870"/>
      <c r="E63" s="870"/>
      <c r="F63" s="870"/>
      <c r="G63" s="870"/>
      <c r="H63" s="870"/>
      <c r="I63" s="870"/>
      <c r="J63" s="870"/>
      <c r="K63" s="870"/>
      <c r="L63" s="870"/>
      <c r="M63" s="870"/>
      <c r="N63" s="870"/>
      <c r="O63" s="870"/>
      <c r="P63" s="871"/>
      <c r="Q63" s="917"/>
      <c r="R63" s="918"/>
      <c r="S63" s="918"/>
      <c r="T63" s="918"/>
      <c r="U63" s="918"/>
      <c r="V63" s="918"/>
      <c r="W63" s="918"/>
      <c r="X63" s="918"/>
      <c r="Y63" s="918"/>
      <c r="Z63" s="918"/>
      <c r="AA63" s="918"/>
      <c r="AB63" s="918"/>
      <c r="AC63" s="918"/>
      <c r="AD63" s="918"/>
      <c r="AE63" s="919"/>
      <c r="AF63" s="920">
        <v>3102</v>
      </c>
      <c r="AG63" s="921"/>
      <c r="AH63" s="921"/>
      <c r="AI63" s="921"/>
      <c r="AJ63" s="922"/>
      <c r="AK63" s="923"/>
      <c r="AL63" s="918"/>
      <c r="AM63" s="918"/>
      <c r="AN63" s="918"/>
      <c r="AO63" s="918"/>
      <c r="AP63" s="921"/>
      <c r="AQ63" s="921"/>
      <c r="AR63" s="921"/>
      <c r="AS63" s="921"/>
      <c r="AT63" s="921"/>
      <c r="AU63" s="921"/>
      <c r="AV63" s="921"/>
      <c r="AW63" s="921"/>
      <c r="AX63" s="921"/>
      <c r="AY63" s="921"/>
      <c r="AZ63" s="925"/>
      <c r="BA63" s="925"/>
      <c r="BB63" s="925"/>
      <c r="BC63" s="925"/>
      <c r="BD63" s="925"/>
      <c r="BE63" s="926"/>
      <c r="BF63" s="926"/>
      <c r="BG63" s="926"/>
      <c r="BH63" s="926"/>
      <c r="BI63" s="927"/>
      <c r="BJ63" s="928" t="s">
        <v>415</v>
      </c>
      <c r="BK63" s="929"/>
      <c r="BL63" s="929"/>
      <c r="BM63" s="929"/>
      <c r="BN63" s="930"/>
      <c r="BO63" s="261"/>
      <c r="BP63" s="261"/>
      <c r="BQ63" s="258">
        <v>57</v>
      </c>
      <c r="BR63" s="259"/>
      <c r="BS63" s="847"/>
      <c r="BT63" s="848"/>
      <c r="BU63" s="848"/>
      <c r="BV63" s="848"/>
      <c r="BW63" s="848"/>
      <c r="BX63" s="848"/>
      <c r="BY63" s="848"/>
      <c r="BZ63" s="848"/>
      <c r="CA63" s="848"/>
      <c r="CB63" s="848"/>
      <c r="CC63" s="848"/>
      <c r="CD63" s="848"/>
      <c r="CE63" s="848"/>
      <c r="CF63" s="848"/>
      <c r="CG63" s="849"/>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847"/>
      <c r="BT64" s="848"/>
      <c r="BU64" s="848"/>
      <c r="BV64" s="848"/>
      <c r="BW64" s="848"/>
      <c r="BX64" s="848"/>
      <c r="BY64" s="848"/>
      <c r="BZ64" s="848"/>
      <c r="CA64" s="848"/>
      <c r="CB64" s="848"/>
      <c r="CC64" s="848"/>
      <c r="CD64" s="848"/>
      <c r="CE64" s="848"/>
      <c r="CF64" s="848"/>
      <c r="CG64" s="849"/>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2"/>
    </row>
    <row r="65" spans="1:131" s="243" customFormat="1" ht="26.25" customHeight="1" thickBot="1" x14ac:dyDescent="0.2">
      <c r="A65" s="248" t="s">
        <v>416</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847"/>
      <c r="BT65" s="848"/>
      <c r="BU65" s="848"/>
      <c r="BV65" s="848"/>
      <c r="BW65" s="848"/>
      <c r="BX65" s="848"/>
      <c r="BY65" s="848"/>
      <c r="BZ65" s="848"/>
      <c r="CA65" s="848"/>
      <c r="CB65" s="848"/>
      <c r="CC65" s="848"/>
      <c r="CD65" s="848"/>
      <c r="CE65" s="848"/>
      <c r="CF65" s="848"/>
      <c r="CG65" s="849"/>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2"/>
    </row>
    <row r="66" spans="1:131" s="243" customFormat="1" ht="26.25" customHeight="1" x14ac:dyDescent="0.15">
      <c r="A66" s="819" t="s">
        <v>417</v>
      </c>
      <c r="B66" s="820"/>
      <c r="C66" s="820"/>
      <c r="D66" s="820"/>
      <c r="E66" s="820"/>
      <c r="F66" s="820"/>
      <c r="G66" s="820"/>
      <c r="H66" s="820"/>
      <c r="I66" s="820"/>
      <c r="J66" s="820"/>
      <c r="K66" s="820"/>
      <c r="L66" s="820"/>
      <c r="M66" s="820"/>
      <c r="N66" s="820"/>
      <c r="O66" s="820"/>
      <c r="P66" s="821"/>
      <c r="Q66" s="796" t="s">
        <v>418</v>
      </c>
      <c r="R66" s="797"/>
      <c r="S66" s="797"/>
      <c r="T66" s="797"/>
      <c r="U66" s="798"/>
      <c r="V66" s="796" t="s">
        <v>419</v>
      </c>
      <c r="W66" s="797"/>
      <c r="X66" s="797"/>
      <c r="Y66" s="797"/>
      <c r="Z66" s="798"/>
      <c r="AA66" s="796" t="s">
        <v>420</v>
      </c>
      <c r="AB66" s="797"/>
      <c r="AC66" s="797"/>
      <c r="AD66" s="797"/>
      <c r="AE66" s="798"/>
      <c r="AF66" s="931" t="s">
        <v>421</v>
      </c>
      <c r="AG66" s="892"/>
      <c r="AH66" s="892"/>
      <c r="AI66" s="892"/>
      <c r="AJ66" s="932"/>
      <c r="AK66" s="796" t="s">
        <v>422</v>
      </c>
      <c r="AL66" s="820"/>
      <c r="AM66" s="820"/>
      <c r="AN66" s="820"/>
      <c r="AO66" s="821"/>
      <c r="AP66" s="796" t="s">
        <v>423</v>
      </c>
      <c r="AQ66" s="797"/>
      <c r="AR66" s="797"/>
      <c r="AS66" s="797"/>
      <c r="AT66" s="798"/>
      <c r="AU66" s="796" t="s">
        <v>424</v>
      </c>
      <c r="AV66" s="797"/>
      <c r="AW66" s="797"/>
      <c r="AX66" s="797"/>
      <c r="AY66" s="798"/>
      <c r="AZ66" s="796" t="s">
        <v>376</v>
      </c>
      <c r="BA66" s="797"/>
      <c r="BB66" s="797"/>
      <c r="BC66" s="797"/>
      <c r="BD66" s="808"/>
      <c r="BE66" s="261"/>
      <c r="BF66" s="261"/>
      <c r="BG66" s="261"/>
      <c r="BH66" s="261"/>
      <c r="BI66" s="261"/>
      <c r="BJ66" s="261"/>
      <c r="BK66" s="261"/>
      <c r="BL66" s="261"/>
      <c r="BM66" s="261"/>
      <c r="BN66" s="261"/>
      <c r="BO66" s="261"/>
      <c r="BP66" s="261"/>
      <c r="BQ66" s="258">
        <v>60</v>
      </c>
      <c r="BR66" s="263"/>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2"/>
    </row>
    <row r="67" spans="1:131" s="243"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3"/>
      <c r="AG67" s="895"/>
      <c r="AH67" s="895"/>
      <c r="AI67" s="895"/>
      <c r="AJ67" s="934"/>
      <c r="AK67" s="935"/>
      <c r="AL67" s="823"/>
      <c r="AM67" s="823"/>
      <c r="AN67" s="823"/>
      <c r="AO67" s="824"/>
      <c r="AP67" s="799"/>
      <c r="AQ67" s="800"/>
      <c r="AR67" s="800"/>
      <c r="AS67" s="800"/>
      <c r="AT67" s="801"/>
      <c r="AU67" s="799"/>
      <c r="AV67" s="800"/>
      <c r="AW67" s="800"/>
      <c r="AX67" s="800"/>
      <c r="AY67" s="801"/>
      <c r="AZ67" s="799"/>
      <c r="BA67" s="800"/>
      <c r="BB67" s="800"/>
      <c r="BC67" s="800"/>
      <c r="BD67" s="809"/>
      <c r="BE67" s="261"/>
      <c r="BF67" s="261"/>
      <c r="BG67" s="261"/>
      <c r="BH67" s="261"/>
      <c r="BI67" s="261"/>
      <c r="BJ67" s="261"/>
      <c r="BK67" s="261"/>
      <c r="BL67" s="261"/>
      <c r="BM67" s="261"/>
      <c r="BN67" s="261"/>
      <c r="BO67" s="261"/>
      <c r="BP67" s="261"/>
      <c r="BQ67" s="258">
        <v>61</v>
      </c>
      <c r="BR67" s="263"/>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2"/>
    </row>
    <row r="68" spans="1:131" s="243" customFormat="1" ht="26.25" customHeight="1" thickTop="1" x14ac:dyDescent="0.15">
      <c r="A68" s="254">
        <v>1</v>
      </c>
      <c r="B68" s="948" t="s">
        <v>592</v>
      </c>
      <c r="C68" s="949"/>
      <c r="D68" s="949"/>
      <c r="E68" s="949"/>
      <c r="F68" s="949"/>
      <c r="G68" s="949"/>
      <c r="H68" s="949"/>
      <c r="I68" s="949"/>
      <c r="J68" s="949"/>
      <c r="K68" s="949"/>
      <c r="L68" s="949"/>
      <c r="M68" s="949"/>
      <c r="N68" s="949"/>
      <c r="O68" s="949"/>
      <c r="P68" s="950"/>
      <c r="Q68" s="951">
        <v>6466</v>
      </c>
      <c r="R68" s="945"/>
      <c r="S68" s="945"/>
      <c r="T68" s="945"/>
      <c r="U68" s="945"/>
      <c r="V68" s="945">
        <v>6338</v>
      </c>
      <c r="W68" s="945"/>
      <c r="X68" s="945"/>
      <c r="Y68" s="945"/>
      <c r="Z68" s="945"/>
      <c r="AA68" s="945">
        <v>128</v>
      </c>
      <c r="AB68" s="945"/>
      <c r="AC68" s="945"/>
      <c r="AD68" s="945"/>
      <c r="AE68" s="945"/>
      <c r="AF68" s="945">
        <v>128</v>
      </c>
      <c r="AG68" s="945"/>
      <c r="AH68" s="945"/>
      <c r="AI68" s="945"/>
      <c r="AJ68" s="945"/>
      <c r="AK68" s="945">
        <v>365</v>
      </c>
      <c r="AL68" s="945"/>
      <c r="AM68" s="945"/>
      <c r="AN68" s="945"/>
      <c r="AO68" s="945"/>
      <c r="AP68" s="945" t="s">
        <v>610</v>
      </c>
      <c r="AQ68" s="945"/>
      <c r="AR68" s="945"/>
      <c r="AS68" s="945"/>
      <c r="AT68" s="945"/>
      <c r="AU68" s="945" t="s">
        <v>610</v>
      </c>
      <c r="AV68" s="945"/>
      <c r="AW68" s="945"/>
      <c r="AX68" s="945"/>
      <c r="AY68" s="945"/>
      <c r="AZ68" s="946"/>
      <c r="BA68" s="946"/>
      <c r="BB68" s="946"/>
      <c r="BC68" s="946"/>
      <c r="BD68" s="947"/>
      <c r="BE68" s="261"/>
      <c r="BF68" s="261"/>
      <c r="BG68" s="261"/>
      <c r="BH68" s="261"/>
      <c r="BI68" s="261"/>
      <c r="BJ68" s="261"/>
      <c r="BK68" s="261"/>
      <c r="BL68" s="261"/>
      <c r="BM68" s="261"/>
      <c r="BN68" s="261"/>
      <c r="BO68" s="261"/>
      <c r="BP68" s="261"/>
      <c r="BQ68" s="258">
        <v>62</v>
      </c>
      <c r="BR68" s="263"/>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2"/>
    </row>
    <row r="69" spans="1:131" s="243" customFormat="1" ht="26.25" customHeight="1" x14ac:dyDescent="0.15">
      <c r="A69" s="257">
        <v>2</v>
      </c>
      <c r="B69" s="952" t="s">
        <v>593</v>
      </c>
      <c r="C69" s="953"/>
      <c r="D69" s="953"/>
      <c r="E69" s="953"/>
      <c r="F69" s="953"/>
      <c r="G69" s="953"/>
      <c r="H69" s="953"/>
      <c r="I69" s="953"/>
      <c r="J69" s="953"/>
      <c r="K69" s="953"/>
      <c r="L69" s="953"/>
      <c r="M69" s="953"/>
      <c r="N69" s="953"/>
      <c r="O69" s="953"/>
      <c r="P69" s="954"/>
      <c r="Q69" s="955">
        <v>806</v>
      </c>
      <c r="R69" s="910"/>
      <c r="S69" s="910"/>
      <c r="T69" s="910"/>
      <c r="U69" s="910"/>
      <c r="V69" s="910">
        <v>656</v>
      </c>
      <c r="W69" s="910"/>
      <c r="X69" s="910"/>
      <c r="Y69" s="910"/>
      <c r="Z69" s="910"/>
      <c r="AA69" s="910">
        <v>150</v>
      </c>
      <c r="AB69" s="910"/>
      <c r="AC69" s="910"/>
      <c r="AD69" s="910"/>
      <c r="AE69" s="910"/>
      <c r="AF69" s="910">
        <v>150</v>
      </c>
      <c r="AG69" s="910"/>
      <c r="AH69" s="910"/>
      <c r="AI69" s="910"/>
      <c r="AJ69" s="910"/>
      <c r="AK69" s="910" t="s">
        <v>610</v>
      </c>
      <c r="AL69" s="910"/>
      <c r="AM69" s="910"/>
      <c r="AN69" s="910"/>
      <c r="AO69" s="910"/>
      <c r="AP69" s="910" t="s">
        <v>610</v>
      </c>
      <c r="AQ69" s="910"/>
      <c r="AR69" s="910"/>
      <c r="AS69" s="910"/>
      <c r="AT69" s="910"/>
      <c r="AU69" s="910" t="s">
        <v>610</v>
      </c>
      <c r="AV69" s="910"/>
      <c r="AW69" s="910"/>
      <c r="AX69" s="910"/>
      <c r="AY69" s="910"/>
      <c r="AZ69" s="956"/>
      <c r="BA69" s="956"/>
      <c r="BB69" s="956"/>
      <c r="BC69" s="956"/>
      <c r="BD69" s="957"/>
      <c r="BE69" s="261"/>
      <c r="BF69" s="261"/>
      <c r="BG69" s="261"/>
      <c r="BH69" s="261"/>
      <c r="BI69" s="261"/>
      <c r="BJ69" s="261"/>
      <c r="BK69" s="261"/>
      <c r="BL69" s="261"/>
      <c r="BM69" s="261"/>
      <c r="BN69" s="261"/>
      <c r="BO69" s="261"/>
      <c r="BP69" s="261"/>
      <c r="BQ69" s="258">
        <v>63</v>
      </c>
      <c r="BR69" s="263"/>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2"/>
    </row>
    <row r="70" spans="1:131" s="243" customFormat="1" ht="26.25" customHeight="1" x14ac:dyDescent="0.15">
      <c r="A70" s="257">
        <v>3</v>
      </c>
      <c r="B70" s="952" t="s">
        <v>594</v>
      </c>
      <c r="C70" s="953"/>
      <c r="D70" s="953"/>
      <c r="E70" s="953"/>
      <c r="F70" s="953"/>
      <c r="G70" s="953"/>
      <c r="H70" s="953"/>
      <c r="I70" s="953"/>
      <c r="J70" s="953"/>
      <c r="K70" s="953"/>
      <c r="L70" s="953"/>
      <c r="M70" s="953"/>
      <c r="N70" s="953"/>
      <c r="O70" s="953"/>
      <c r="P70" s="954"/>
      <c r="Q70" s="955">
        <v>225</v>
      </c>
      <c r="R70" s="910"/>
      <c r="S70" s="910"/>
      <c r="T70" s="910"/>
      <c r="U70" s="910"/>
      <c r="V70" s="910">
        <v>215</v>
      </c>
      <c r="W70" s="910"/>
      <c r="X70" s="910"/>
      <c r="Y70" s="910"/>
      <c r="Z70" s="910"/>
      <c r="AA70" s="910">
        <v>10</v>
      </c>
      <c r="AB70" s="910"/>
      <c r="AC70" s="910"/>
      <c r="AD70" s="910"/>
      <c r="AE70" s="910"/>
      <c r="AF70" s="910">
        <v>10</v>
      </c>
      <c r="AG70" s="910"/>
      <c r="AH70" s="910"/>
      <c r="AI70" s="910"/>
      <c r="AJ70" s="910"/>
      <c r="AK70" s="910">
        <v>218</v>
      </c>
      <c r="AL70" s="910"/>
      <c r="AM70" s="910"/>
      <c r="AN70" s="910"/>
      <c r="AO70" s="910"/>
      <c r="AP70" s="910" t="s">
        <v>610</v>
      </c>
      <c r="AQ70" s="910"/>
      <c r="AR70" s="910"/>
      <c r="AS70" s="910"/>
      <c r="AT70" s="910"/>
      <c r="AU70" s="910" t="s">
        <v>610</v>
      </c>
      <c r="AV70" s="910"/>
      <c r="AW70" s="910"/>
      <c r="AX70" s="910"/>
      <c r="AY70" s="910"/>
      <c r="AZ70" s="956"/>
      <c r="BA70" s="956"/>
      <c r="BB70" s="956"/>
      <c r="BC70" s="956"/>
      <c r="BD70" s="957"/>
      <c r="BE70" s="261"/>
      <c r="BF70" s="261"/>
      <c r="BG70" s="261"/>
      <c r="BH70" s="261"/>
      <c r="BI70" s="261"/>
      <c r="BJ70" s="261"/>
      <c r="BK70" s="261"/>
      <c r="BL70" s="261"/>
      <c r="BM70" s="261"/>
      <c r="BN70" s="261"/>
      <c r="BO70" s="261"/>
      <c r="BP70" s="261"/>
      <c r="BQ70" s="258">
        <v>64</v>
      </c>
      <c r="BR70" s="263"/>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2"/>
    </row>
    <row r="71" spans="1:131" s="243" customFormat="1" ht="26.25" customHeight="1" x14ac:dyDescent="0.15">
      <c r="A71" s="257">
        <v>4</v>
      </c>
      <c r="B71" s="952" t="s">
        <v>595</v>
      </c>
      <c r="C71" s="953"/>
      <c r="D71" s="953"/>
      <c r="E71" s="953"/>
      <c r="F71" s="953"/>
      <c r="G71" s="953"/>
      <c r="H71" s="953"/>
      <c r="I71" s="953"/>
      <c r="J71" s="953"/>
      <c r="K71" s="953"/>
      <c r="L71" s="953"/>
      <c r="M71" s="953"/>
      <c r="N71" s="953"/>
      <c r="O71" s="953"/>
      <c r="P71" s="954"/>
      <c r="Q71" s="955">
        <v>30</v>
      </c>
      <c r="R71" s="910"/>
      <c r="S71" s="910"/>
      <c r="T71" s="910"/>
      <c r="U71" s="910"/>
      <c r="V71" s="910">
        <v>4</v>
      </c>
      <c r="W71" s="910"/>
      <c r="X71" s="910"/>
      <c r="Y71" s="910"/>
      <c r="Z71" s="910"/>
      <c r="AA71" s="910">
        <v>26</v>
      </c>
      <c r="AB71" s="910"/>
      <c r="AC71" s="910"/>
      <c r="AD71" s="910"/>
      <c r="AE71" s="910"/>
      <c r="AF71" s="910">
        <v>26</v>
      </c>
      <c r="AG71" s="910"/>
      <c r="AH71" s="910"/>
      <c r="AI71" s="910"/>
      <c r="AJ71" s="910"/>
      <c r="AK71" s="910">
        <v>25</v>
      </c>
      <c r="AL71" s="910"/>
      <c r="AM71" s="910"/>
      <c r="AN71" s="910"/>
      <c r="AO71" s="910"/>
      <c r="AP71" s="910" t="s">
        <v>610</v>
      </c>
      <c r="AQ71" s="910"/>
      <c r="AR71" s="910"/>
      <c r="AS71" s="910"/>
      <c r="AT71" s="910"/>
      <c r="AU71" s="910" t="s">
        <v>610</v>
      </c>
      <c r="AV71" s="910"/>
      <c r="AW71" s="910"/>
      <c r="AX71" s="910"/>
      <c r="AY71" s="910"/>
      <c r="AZ71" s="956"/>
      <c r="BA71" s="956"/>
      <c r="BB71" s="956"/>
      <c r="BC71" s="956"/>
      <c r="BD71" s="957"/>
      <c r="BE71" s="261"/>
      <c r="BF71" s="261"/>
      <c r="BG71" s="261"/>
      <c r="BH71" s="261"/>
      <c r="BI71" s="261"/>
      <c r="BJ71" s="261"/>
      <c r="BK71" s="261"/>
      <c r="BL71" s="261"/>
      <c r="BM71" s="261"/>
      <c r="BN71" s="261"/>
      <c r="BO71" s="261"/>
      <c r="BP71" s="261"/>
      <c r="BQ71" s="258">
        <v>65</v>
      </c>
      <c r="BR71" s="263"/>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2"/>
    </row>
    <row r="72" spans="1:131" s="243" customFormat="1" ht="26.25" customHeight="1" x14ac:dyDescent="0.15">
      <c r="A72" s="257">
        <v>5</v>
      </c>
      <c r="B72" s="952" t="s">
        <v>596</v>
      </c>
      <c r="C72" s="953"/>
      <c r="D72" s="953"/>
      <c r="E72" s="953"/>
      <c r="F72" s="953"/>
      <c r="G72" s="953"/>
      <c r="H72" s="953"/>
      <c r="I72" s="953"/>
      <c r="J72" s="953"/>
      <c r="K72" s="953"/>
      <c r="L72" s="953"/>
      <c r="M72" s="953"/>
      <c r="N72" s="953"/>
      <c r="O72" s="953"/>
      <c r="P72" s="954"/>
      <c r="Q72" s="955">
        <v>75</v>
      </c>
      <c r="R72" s="910"/>
      <c r="S72" s="910"/>
      <c r="T72" s="910"/>
      <c r="U72" s="910"/>
      <c r="V72" s="910">
        <v>74</v>
      </c>
      <c r="W72" s="910"/>
      <c r="X72" s="910"/>
      <c r="Y72" s="910"/>
      <c r="Z72" s="910"/>
      <c r="AA72" s="910">
        <v>1</v>
      </c>
      <c r="AB72" s="910"/>
      <c r="AC72" s="910"/>
      <c r="AD72" s="910"/>
      <c r="AE72" s="910"/>
      <c r="AF72" s="910">
        <v>1</v>
      </c>
      <c r="AG72" s="910"/>
      <c r="AH72" s="910"/>
      <c r="AI72" s="910"/>
      <c r="AJ72" s="910"/>
      <c r="AK72" s="910" t="s">
        <v>610</v>
      </c>
      <c r="AL72" s="910"/>
      <c r="AM72" s="910"/>
      <c r="AN72" s="910"/>
      <c r="AO72" s="910"/>
      <c r="AP72" s="910" t="s">
        <v>610</v>
      </c>
      <c r="AQ72" s="910"/>
      <c r="AR72" s="910"/>
      <c r="AS72" s="910"/>
      <c r="AT72" s="910"/>
      <c r="AU72" s="910" t="s">
        <v>610</v>
      </c>
      <c r="AV72" s="910"/>
      <c r="AW72" s="910"/>
      <c r="AX72" s="910"/>
      <c r="AY72" s="910"/>
      <c r="AZ72" s="956"/>
      <c r="BA72" s="956"/>
      <c r="BB72" s="956"/>
      <c r="BC72" s="956"/>
      <c r="BD72" s="957"/>
      <c r="BE72" s="261"/>
      <c r="BF72" s="261"/>
      <c r="BG72" s="261"/>
      <c r="BH72" s="261"/>
      <c r="BI72" s="261"/>
      <c r="BJ72" s="261"/>
      <c r="BK72" s="261"/>
      <c r="BL72" s="261"/>
      <c r="BM72" s="261"/>
      <c r="BN72" s="261"/>
      <c r="BO72" s="261"/>
      <c r="BP72" s="261"/>
      <c r="BQ72" s="258">
        <v>66</v>
      </c>
      <c r="BR72" s="263"/>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2"/>
    </row>
    <row r="73" spans="1:131" s="243" customFormat="1" ht="26.25" customHeight="1" x14ac:dyDescent="0.15">
      <c r="A73" s="257">
        <v>6</v>
      </c>
      <c r="B73" s="952" t="s">
        <v>597</v>
      </c>
      <c r="C73" s="953"/>
      <c r="D73" s="953"/>
      <c r="E73" s="953"/>
      <c r="F73" s="953"/>
      <c r="G73" s="953"/>
      <c r="H73" s="953"/>
      <c r="I73" s="953"/>
      <c r="J73" s="953"/>
      <c r="K73" s="953"/>
      <c r="L73" s="953"/>
      <c r="M73" s="953"/>
      <c r="N73" s="953"/>
      <c r="O73" s="953"/>
      <c r="P73" s="954"/>
      <c r="Q73" s="955">
        <v>282107</v>
      </c>
      <c r="R73" s="910"/>
      <c r="S73" s="910"/>
      <c r="T73" s="910"/>
      <c r="U73" s="910"/>
      <c r="V73" s="910">
        <v>282097</v>
      </c>
      <c r="W73" s="910"/>
      <c r="X73" s="910"/>
      <c r="Y73" s="910"/>
      <c r="Z73" s="910"/>
      <c r="AA73" s="910">
        <v>10</v>
      </c>
      <c r="AB73" s="910"/>
      <c r="AC73" s="910"/>
      <c r="AD73" s="910"/>
      <c r="AE73" s="910"/>
      <c r="AF73" s="910">
        <v>10</v>
      </c>
      <c r="AG73" s="910"/>
      <c r="AH73" s="910"/>
      <c r="AI73" s="910"/>
      <c r="AJ73" s="910"/>
      <c r="AK73" s="910">
        <v>7330</v>
      </c>
      <c r="AL73" s="910"/>
      <c r="AM73" s="910"/>
      <c r="AN73" s="910"/>
      <c r="AO73" s="910"/>
      <c r="AP73" s="910" t="s">
        <v>610</v>
      </c>
      <c r="AQ73" s="910"/>
      <c r="AR73" s="910"/>
      <c r="AS73" s="910"/>
      <c r="AT73" s="910"/>
      <c r="AU73" s="910" t="s">
        <v>610</v>
      </c>
      <c r="AV73" s="910"/>
      <c r="AW73" s="910"/>
      <c r="AX73" s="910"/>
      <c r="AY73" s="910"/>
      <c r="AZ73" s="956"/>
      <c r="BA73" s="956"/>
      <c r="BB73" s="956"/>
      <c r="BC73" s="956"/>
      <c r="BD73" s="957"/>
      <c r="BE73" s="261"/>
      <c r="BF73" s="261"/>
      <c r="BG73" s="261"/>
      <c r="BH73" s="261"/>
      <c r="BI73" s="261"/>
      <c r="BJ73" s="261"/>
      <c r="BK73" s="261"/>
      <c r="BL73" s="261"/>
      <c r="BM73" s="261"/>
      <c r="BN73" s="261"/>
      <c r="BO73" s="261"/>
      <c r="BP73" s="261"/>
      <c r="BQ73" s="258">
        <v>67</v>
      </c>
      <c r="BR73" s="263"/>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2"/>
    </row>
    <row r="74" spans="1:131" s="243" customFormat="1" ht="26.25" customHeight="1" x14ac:dyDescent="0.15">
      <c r="A74" s="257">
        <v>7</v>
      </c>
      <c r="B74" s="952" t="s">
        <v>598</v>
      </c>
      <c r="C74" s="953"/>
      <c r="D74" s="953"/>
      <c r="E74" s="953"/>
      <c r="F74" s="953"/>
      <c r="G74" s="953"/>
      <c r="H74" s="953"/>
      <c r="I74" s="953"/>
      <c r="J74" s="953"/>
      <c r="K74" s="953"/>
      <c r="L74" s="953"/>
      <c r="M74" s="953"/>
      <c r="N74" s="953"/>
      <c r="O74" s="953"/>
      <c r="P74" s="954"/>
      <c r="Q74" s="955">
        <v>96</v>
      </c>
      <c r="R74" s="910"/>
      <c r="S74" s="910"/>
      <c r="T74" s="910"/>
      <c r="U74" s="910"/>
      <c r="V74" s="910">
        <v>72</v>
      </c>
      <c r="W74" s="910"/>
      <c r="X74" s="910"/>
      <c r="Y74" s="910"/>
      <c r="Z74" s="910"/>
      <c r="AA74" s="910">
        <v>24</v>
      </c>
      <c r="AB74" s="910"/>
      <c r="AC74" s="910"/>
      <c r="AD74" s="910"/>
      <c r="AE74" s="910"/>
      <c r="AF74" s="910">
        <v>24</v>
      </c>
      <c r="AG74" s="910"/>
      <c r="AH74" s="910"/>
      <c r="AI74" s="910"/>
      <c r="AJ74" s="910"/>
      <c r="AK74" s="910">
        <v>20</v>
      </c>
      <c r="AL74" s="910"/>
      <c r="AM74" s="910"/>
      <c r="AN74" s="910"/>
      <c r="AO74" s="910"/>
      <c r="AP74" s="910" t="s">
        <v>610</v>
      </c>
      <c r="AQ74" s="910"/>
      <c r="AR74" s="910"/>
      <c r="AS74" s="910"/>
      <c r="AT74" s="910"/>
      <c r="AU74" s="910" t="s">
        <v>610</v>
      </c>
      <c r="AV74" s="910"/>
      <c r="AW74" s="910"/>
      <c r="AX74" s="910"/>
      <c r="AY74" s="910"/>
      <c r="AZ74" s="956"/>
      <c r="BA74" s="956"/>
      <c r="BB74" s="956"/>
      <c r="BC74" s="956"/>
      <c r="BD74" s="957"/>
      <c r="BE74" s="261"/>
      <c r="BF74" s="261"/>
      <c r="BG74" s="261"/>
      <c r="BH74" s="261"/>
      <c r="BI74" s="261"/>
      <c r="BJ74" s="261"/>
      <c r="BK74" s="261"/>
      <c r="BL74" s="261"/>
      <c r="BM74" s="261"/>
      <c r="BN74" s="261"/>
      <c r="BO74" s="261"/>
      <c r="BP74" s="261"/>
      <c r="BQ74" s="258">
        <v>68</v>
      </c>
      <c r="BR74" s="263"/>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2"/>
    </row>
    <row r="75" spans="1:131" s="243" customFormat="1" ht="26.25" customHeight="1" x14ac:dyDescent="0.15">
      <c r="A75" s="257">
        <v>8</v>
      </c>
      <c r="B75" s="952" t="s">
        <v>599</v>
      </c>
      <c r="C75" s="953"/>
      <c r="D75" s="953"/>
      <c r="E75" s="953"/>
      <c r="F75" s="953"/>
      <c r="G75" s="953"/>
      <c r="H75" s="953"/>
      <c r="I75" s="953"/>
      <c r="J75" s="953"/>
      <c r="K75" s="953"/>
      <c r="L75" s="953"/>
      <c r="M75" s="953"/>
      <c r="N75" s="953"/>
      <c r="O75" s="953"/>
      <c r="P75" s="954"/>
      <c r="Q75" s="958">
        <v>6482</v>
      </c>
      <c r="R75" s="959"/>
      <c r="S75" s="959"/>
      <c r="T75" s="959"/>
      <c r="U75" s="909"/>
      <c r="V75" s="960">
        <v>7122</v>
      </c>
      <c r="W75" s="959"/>
      <c r="X75" s="959"/>
      <c r="Y75" s="959"/>
      <c r="Z75" s="909"/>
      <c r="AA75" s="960">
        <v>-640</v>
      </c>
      <c r="AB75" s="959"/>
      <c r="AC75" s="959"/>
      <c r="AD75" s="959"/>
      <c r="AE75" s="909"/>
      <c r="AF75" s="960">
        <v>3577</v>
      </c>
      <c r="AG75" s="959"/>
      <c r="AH75" s="959"/>
      <c r="AI75" s="959"/>
      <c r="AJ75" s="909"/>
      <c r="AK75" s="960" t="s">
        <v>610</v>
      </c>
      <c r="AL75" s="959"/>
      <c r="AM75" s="959"/>
      <c r="AN75" s="959"/>
      <c r="AO75" s="909"/>
      <c r="AP75" s="960">
        <v>24163</v>
      </c>
      <c r="AQ75" s="959"/>
      <c r="AR75" s="959"/>
      <c r="AS75" s="959"/>
      <c r="AT75" s="909"/>
      <c r="AU75" s="960" t="s">
        <v>612</v>
      </c>
      <c r="AV75" s="959"/>
      <c r="AW75" s="959"/>
      <c r="AX75" s="959"/>
      <c r="AY75" s="909"/>
      <c r="AZ75" s="956"/>
      <c r="BA75" s="956"/>
      <c r="BB75" s="956"/>
      <c r="BC75" s="956"/>
      <c r="BD75" s="957"/>
      <c r="BE75" s="261"/>
      <c r="BF75" s="261"/>
      <c r="BG75" s="261"/>
      <c r="BH75" s="261"/>
      <c r="BI75" s="261"/>
      <c r="BJ75" s="261"/>
      <c r="BK75" s="261"/>
      <c r="BL75" s="261"/>
      <c r="BM75" s="261"/>
      <c r="BN75" s="261"/>
      <c r="BO75" s="261"/>
      <c r="BP75" s="261"/>
      <c r="BQ75" s="258">
        <v>69</v>
      </c>
      <c r="BR75" s="263"/>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2"/>
    </row>
    <row r="76" spans="1:131" s="243" customFormat="1" ht="26.25" customHeight="1" x14ac:dyDescent="0.15">
      <c r="A76" s="257">
        <v>9</v>
      </c>
      <c r="B76" s="952" t="s">
        <v>600</v>
      </c>
      <c r="C76" s="953"/>
      <c r="D76" s="953"/>
      <c r="E76" s="953"/>
      <c r="F76" s="953"/>
      <c r="G76" s="953"/>
      <c r="H76" s="953"/>
      <c r="I76" s="953"/>
      <c r="J76" s="953"/>
      <c r="K76" s="953"/>
      <c r="L76" s="953"/>
      <c r="M76" s="953"/>
      <c r="N76" s="953"/>
      <c r="O76" s="953"/>
      <c r="P76" s="954"/>
      <c r="Q76" s="958">
        <v>34</v>
      </c>
      <c r="R76" s="959"/>
      <c r="S76" s="959"/>
      <c r="T76" s="959"/>
      <c r="U76" s="909"/>
      <c r="V76" s="960">
        <v>30</v>
      </c>
      <c r="W76" s="959"/>
      <c r="X76" s="959"/>
      <c r="Y76" s="959"/>
      <c r="Z76" s="909"/>
      <c r="AA76" s="960">
        <v>4</v>
      </c>
      <c r="AB76" s="959"/>
      <c r="AC76" s="959"/>
      <c r="AD76" s="959"/>
      <c r="AE76" s="909"/>
      <c r="AF76" s="960">
        <v>4</v>
      </c>
      <c r="AG76" s="959"/>
      <c r="AH76" s="959"/>
      <c r="AI76" s="959"/>
      <c r="AJ76" s="909"/>
      <c r="AK76" s="960" t="s">
        <v>610</v>
      </c>
      <c r="AL76" s="959"/>
      <c r="AM76" s="959"/>
      <c r="AN76" s="959"/>
      <c r="AO76" s="909"/>
      <c r="AP76" s="960" t="s">
        <v>610</v>
      </c>
      <c r="AQ76" s="959"/>
      <c r="AR76" s="959"/>
      <c r="AS76" s="959"/>
      <c r="AT76" s="909"/>
      <c r="AU76" s="960" t="s">
        <v>610</v>
      </c>
      <c r="AV76" s="959"/>
      <c r="AW76" s="959"/>
      <c r="AX76" s="959"/>
      <c r="AY76" s="909"/>
      <c r="AZ76" s="956"/>
      <c r="BA76" s="956"/>
      <c r="BB76" s="956"/>
      <c r="BC76" s="956"/>
      <c r="BD76" s="957"/>
      <c r="BE76" s="261"/>
      <c r="BF76" s="261"/>
      <c r="BG76" s="261"/>
      <c r="BH76" s="261"/>
      <c r="BI76" s="261"/>
      <c r="BJ76" s="261"/>
      <c r="BK76" s="261"/>
      <c r="BL76" s="261"/>
      <c r="BM76" s="261"/>
      <c r="BN76" s="261"/>
      <c r="BO76" s="261"/>
      <c r="BP76" s="261"/>
      <c r="BQ76" s="258">
        <v>70</v>
      </c>
      <c r="BR76" s="263"/>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2"/>
    </row>
    <row r="77" spans="1:131" s="243" customFormat="1" ht="26.25" customHeight="1" x14ac:dyDescent="0.15">
      <c r="A77" s="257">
        <v>10</v>
      </c>
      <c r="B77" s="952" t="s">
        <v>601</v>
      </c>
      <c r="C77" s="953"/>
      <c r="D77" s="953"/>
      <c r="E77" s="953"/>
      <c r="F77" s="953"/>
      <c r="G77" s="953"/>
      <c r="H77" s="953"/>
      <c r="I77" s="953"/>
      <c r="J77" s="953"/>
      <c r="K77" s="953"/>
      <c r="L77" s="953"/>
      <c r="M77" s="953"/>
      <c r="N77" s="953"/>
      <c r="O77" s="953"/>
      <c r="P77" s="954"/>
      <c r="Q77" s="958">
        <v>10</v>
      </c>
      <c r="R77" s="959"/>
      <c r="S77" s="959"/>
      <c r="T77" s="959"/>
      <c r="U77" s="909"/>
      <c r="V77" s="960">
        <v>6</v>
      </c>
      <c r="W77" s="959"/>
      <c r="X77" s="959"/>
      <c r="Y77" s="959"/>
      <c r="Z77" s="909"/>
      <c r="AA77" s="960">
        <v>4</v>
      </c>
      <c r="AB77" s="959"/>
      <c r="AC77" s="959"/>
      <c r="AD77" s="959"/>
      <c r="AE77" s="909"/>
      <c r="AF77" s="960">
        <v>4</v>
      </c>
      <c r="AG77" s="959"/>
      <c r="AH77" s="959"/>
      <c r="AI77" s="959"/>
      <c r="AJ77" s="909"/>
      <c r="AK77" s="960" t="s">
        <v>610</v>
      </c>
      <c r="AL77" s="959"/>
      <c r="AM77" s="959"/>
      <c r="AN77" s="959"/>
      <c r="AO77" s="909"/>
      <c r="AP77" s="960" t="s">
        <v>610</v>
      </c>
      <c r="AQ77" s="959"/>
      <c r="AR77" s="959"/>
      <c r="AS77" s="959"/>
      <c r="AT77" s="909"/>
      <c r="AU77" s="960" t="s">
        <v>610</v>
      </c>
      <c r="AV77" s="959"/>
      <c r="AW77" s="959"/>
      <c r="AX77" s="959"/>
      <c r="AY77" s="909"/>
      <c r="AZ77" s="956"/>
      <c r="BA77" s="956"/>
      <c r="BB77" s="956"/>
      <c r="BC77" s="956"/>
      <c r="BD77" s="957"/>
      <c r="BE77" s="261"/>
      <c r="BF77" s="261"/>
      <c r="BG77" s="261"/>
      <c r="BH77" s="261"/>
      <c r="BI77" s="261"/>
      <c r="BJ77" s="261"/>
      <c r="BK77" s="261"/>
      <c r="BL77" s="261"/>
      <c r="BM77" s="261"/>
      <c r="BN77" s="261"/>
      <c r="BO77" s="261"/>
      <c r="BP77" s="261"/>
      <c r="BQ77" s="258">
        <v>71</v>
      </c>
      <c r="BR77" s="263"/>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2"/>
    </row>
    <row r="78" spans="1:131" s="243" customFormat="1" ht="26.25" customHeight="1" x14ac:dyDescent="0.15">
      <c r="A78" s="257">
        <v>11</v>
      </c>
      <c r="B78" s="952" t="s">
        <v>602</v>
      </c>
      <c r="C78" s="953"/>
      <c r="D78" s="953"/>
      <c r="E78" s="953"/>
      <c r="F78" s="953"/>
      <c r="G78" s="953"/>
      <c r="H78" s="953"/>
      <c r="I78" s="953"/>
      <c r="J78" s="953"/>
      <c r="K78" s="953"/>
      <c r="L78" s="953"/>
      <c r="M78" s="953"/>
      <c r="N78" s="953"/>
      <c r="O78" s="953"/>
      <c r="P78" s="954"/>
      <c r="Q78" s="955">
        <v>1694</v>
      </c>
      <c r="R78" s="910"/>
      <c r="S78" s="910"/>
      <c r="T78" s="910"/>
      <c r="U78" s="910"/>
      <c r="V78" s="910">
        <v>1552</v>
      </c>
      <c r="W78" s="910"/>
      <c r="X78" s="910"/>
      <c r="Y78" s="910"/>
      <c r="Z78" s="910"/>
      <c r="AA78" s="910">
        <v>142</v>
      </c>
      <c r="AB78" s="910"/>
      <c r="AC78" s="910"/>
      <c r="AD78" s="910"/>
      <c r="AE78" s="910"/>
      <c r="AF78" s="910">
        <v>136</v>
      </c>
      <c r="AG78" s="910"/>
      <c r="AH78" s="910"/>
      <c r="AI78" s="910"/>
      <c r="AJ78" s="910"/>
      <c r="AK78" s="910" t="s">
        <v>610</v>
      </c>
      <c r="AL78" s="910"/>
      <c r="AM78" s="910"/>
      <c r="AN78" s="910"/>
      <c r="AO78" s="910"/>
      <c r="AP78" s="910">
        <v>7785</v>
      </c>
      <c r="AQ78" s="910"/>
      <c r="AR78" s="910"/>
      <c r="AS78" s="910"/>
      <c r="AT78" s="910"/>
      <c r="AU78" s="910">
        <v>676</v>
      </c>
      <c r="AV78" s="910"/>
      <c r="AW78" s="910"/>
      <c r="AX78" s="910"/>
      <c r="AY78" s="910"/>
      <c r="AZ78" s="956"/>
      <c r="BA78" s="956"/>
      <c r="BB78" s="956"/>
      <c r="BC78" s="956"/>
      <c r="BD78" s="957"/>
      <c r="BE78" s="261"/>
      <c r="BF78" s="261"/>
      <c r="BG78" s="261"/>
      <c r="BH78" s="261"/>
      <c r="BI78" s="261"/>
      <c r="BJ78" s="264"/>
      <c r="BK78" s="264"/>
      <c r="BL78" s="264"/>
      <c r="BM78" s="264"/>
      <c r="BN78" s="264"/>
      <c r="BO78" s="261"/>
      <c r="BP78" s="261"/>
      <c r="BQ78" s="258">
        <v>72</v>
      </c>
      <c r="BR78" s="263"/>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2"/>
    </row>
    <row r="79" spans="1:131" s="243" customFormat="1" ht="26.25" customHeight="1" x14ac:dyDescent="0.15">
      <c r="A79" s="257">
        <v>12</v>
      </c>
      <c r="B79" s="952" t="s">
        <v>603</v>
      </c>
      <c r="C79" s="953"/>
      <c r="D79" s="953"/>
      <c r="E79" s="953"/>
      <c r="F79" s="953"/>
      <c r="G79" s="953"/>
      <c r="H79" s="953"/>
      <c r="I79" s="953"/>
      <c r="J79" s="953"/>
      <c r="K79" s="953"/>
      <c r="L79" s="953"/>
      <c r="M79" s="953"/>
      <c r="N79" s="953"/>
      <c r="O79" s="953"/>
      <c r="P79" s="954"/>
      <c r="Q79" s="955">
        <v>2631</v>
      </c>
      <c r="R79" s="910"/>
      <c r="S79" s="910"/>
      <c r="T79" s="910"/>
      <c r="U79" s="910"/>
      <c r="V79" s="910">
        <v>2574</v>
      </c>
      <c r="W79" s="910"/>
      <c r="X79" s="910"/>
      <c r="Y79" s="910"/>
      <c r="Z79" s="910"/>
      <c r="AA79" s="910">
        <v>57</v>
      </c>
      <c r="AB79" s="910"/>
      <c r="AC79" s="910"/>
      <c r="AD79" s="910"/>
      <c r="AE79" s="910"/>
      <c r="AF79" s="910">
        <v>57</v>
      </c>
      <c r="AG79" s="910"/>
      <c r="AH79" s="910"/>
      <c r="AI79" s="910"/>
      <c r="AJ79" s="910"/>
      <c r="AK79" s="910">
        <v>7</v>
      </c>
      <c r="AL79" s="910"/>
      <c r="AM79" s="910"/>
      <c r="AN79" s="910"/>
      <c r="AO79" s="910"/>
      <c r="AP79" s="910">
        <v>2081</v>
      </c>
      <c r="AQ79" s="910"/>
      <c r="AR79" s="910"/>
      <c r="AS79" s="910"/>
      <c r="AT79" s="910"/>
      <c r="AU79" s="910">
        <v>149</v>
      </c>
      <c r="AV79" s="910"/>
      <c r="AW79" s="910"/>
      <c r="AX79" s="910"/>
      <c r="AY79" s="910"/>
      <c r="AZ79" s="956"/>
      <c r="BA79" s="956"/>
      <c r="BB79" s="956"/>
      <c r="BC79" s="956"/>
      <c r="BD79" s="957"/>
      <c r="BE79" s="261"/>
      <c r="BF79" s="261"/>
      <c r="BG79" s="261"/>
      <c r="BH79" s="261"/>
      <c r="BI79" s="261"/>
      <c r="BJ79" s="264"/>
      <c r="BK79" s="264"/>
      <c r="BL79" s="264"/>
      <c r="BM79" s="264"/>
      <c r="BN79" s="264"/>
      <c r="BO79" s="261"/>
      <c r="BP79" s="261"/>
      <c r="BQ79" s="258">
        <v>73</v>
      </c>
      <c r="BR79" s="263"/>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2"/>
    </row>
    <row r="80" spans="1:131" s="243" customFormat="1" ht="26.25" customHeight="1" x14ac:dyDescent="0.15">
      <c r="A80" s="257">
        <v>13</v>
      </c>
      <c r="B80" s="952" t="s">
        <v>604</v>
      </c>
      <c r="C80" s="953"/>
      <c r="D80" s="953"/>
      <c r="E80" s="953"/>
      <c r="F80" s="953"/>
      <c r="G80" s="953"/>
      <c r="H80" s="953"/>
      <c r="I80" s="953"/>
      <c r="J80" s="953"/>
      <c r="K80" s="953"/>
      <c r="L80" s="953"/>
      <c r="M80" s="953"/>
      <c r="N80" s="953"/>
      <c r="O80" s="953"/>
      <c r="P80" s="954"/>
      <c r="Q80" s="955">
        <v>536</v>
      </c>
      <c r="R80" s="910"/>
      <c r="S80" s="910"/>
      <c r="T80" s="910"/>
      <c r="U80" s="910"/>
      <c r="V80" s="910">
        <v>476</v>
      </c>
      <c r="W80" s="910"/>
      <c r="X80" s="910"/>
      <c r="Y80" s="910"/>
      <c r="Z80" s="910"/>
      <c r="AA80" s="910">
        <v>60</v>
      </c>
      <c r="AB80" s="910"/>
      <c r="AC80" s="910"/>
      <c r="AD80" s="910"/>
      <c r="AE80" s="910"/>
      <c r="AF80" s="910">
        <v>60</v>
      </c>
      <c r="AG80" s="910"/>
      <c r="AH80" s="910"/>
      <c r="AI80" s="910"/>
      <c r="AJ80" s="910"/>
      <c r="AK80" s="910" t="s">
        <v>610</v>
      </c>
      <c r="AL80" s="910"/>
      <c r="AM80" s="910"/>
      <c r="AN80" s="910"/>
      <c r="AO80" s="910"/>
      <c r="AP80" s="910">
        <v>2349</v>
      </c>
      <c r="AQ80" s="910"/>
      <c r="AR80" s="910"/>
      <c r="AS80" s="910"/>
      <c r="AT80" s="910"/>
      <c r="AU80" s="910">
        <v>235</v>
      </c>
      <c r="AV80" s="910"/>
      <c r="AW80" s="910"/>
      <c r="AX80" s="910"/>
      <c r="AY80" s="910"/>
      <c r="AZ80" s="956"/>
      <c r="BA80" s="956"/>
      <c r="BB80" s="956"/>
      <c r="BC80" s="956"/>
      <c r="BD80" s="957"/>
      <c r="BE80" s="261"/>
      <c r="BF80" s="261"/>
      <c r="BG80" s="261"/>
      <c r="BH80" s="261"/>
      <c r="BI80" s="261"/>
      <c r="BJ80" s="261"/>
      <c r="BK80" s="261"/>
      <c r="BL80" s="261"/>
      <c r="BM80" s="261"/>
      <c r="BN80" s="261"/>
      <c r="BO80" s="261"/>
      <c r="BP80" s="261"/>
      <c r="BQ80" s="258">
        <v>74</v>
      </c>
      <c r="BR80" s="263"/>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2"/>
    </row>
    <row r="81" spans="1:131" s="243" customFormat="1" ht="26.25" customHeight="1" x14ac:dyDescent="0.15">
      <c r="A81" s="257">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1"/>
      <c r="BF81" s="261"/>
      <c r="BG81" s="261"/>
      <c r="BH81" s="261"/>
      <c r="BI81" s="261"/>
      <c r="BJ81" s="261"/>
      <c r="BK81" s="261"/>
      <c r="BL81" s="261"/>
      <c r="BM81" s="261"/>
      <c r="BN81" s="261"/>
      <c r="BO81" s="261"/>
      <c r="BP81" s="261"/>
      <c r="BQ81" s="258">
        <v>75</v>
      </c>
      <c r="BR81" s="263"/>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2"/>
    </row>
    <row r="82" spans="1:131" s="243" customFormat="1" ht="26.25" customHeight="1" x14ac:dyDescent="0.15">
      <c r="A82" s="257">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1"/>
      <c r="BF82" s="261"/>
      <c r="BG82" s="261"/>
      <c r="BH82" s="261"/>
      <c r="BI82" s="261"/>
      <c r="BJ82" s="261"/>
      <c r="BK82" s="261"/>
      <c r="BL82" s="261"/>
      <c r="BM82" s="261"/>
      <c r="BN82" s="261"/>
      <c r="BO82" s="261"/>
      <c r="BP82" s="261"/>
      <c r="BQ82" s="258">
        <v>76</v>
      </c>
      <c r="BR82" s="263"/>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2"/>
    </row>
    <row r="83" spans="1:131" s="243" customFormat="1" ht="26.25" customHeight="1" x14ac:dyDescent="0.15">
      <c r="A83" s="257">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1"/>
      <c r="BF83" s="261"/>
      <c r="BG83" s="261"/>
      <c r="BH83" s="261"/>
      <c r="BI83" s="261"/>
      <c r="BJ83" s="261"/>
      <c r="BK83" s="261"/>
      <c r="BL83" s="261"/>
      <c r="BM83" s="261"/>
      <c r="BN83" s="261"/>
      <c r="BO83" s="261"/>
      <c r="BP83" s="261"/>
      <c r="BQ83" s="258">
        <v>77</v>
      </c>
      <c r="BR83" s="263"/>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2"/>
    </row>
    <row r="84" spans="1:131" s="243" customFormat="1" ht="26.25" customHeight="1" x14ac:dyDescent="0.15">
      <c r="A84" s="257">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1"/>
      <c r="BF84" s="261"/>
      <c r="BG84" s="261"/>
      <c r="BH84" s="261"/>
      <c r="BI84" s="261"/>
      <c r="BJ84" s="261"/>
      <c r="BK84" s="261"/>
      <c r="BL84" s="261"/>
      <c r="BM84" s="261"/>
      <c r="BN84" s="261"/>
      <c r="BO84" s="261"/>
      <c r="BP84" s="261"/>
      <c r="BQ84" s="258">
        <v>78</v>
      </c>
      <c r="BR84" s="263"/>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2"/>
    </row>
    <row r="85" spans="1:131" s="243" customFormat="1" ht="26.25" customHeight="1" x14ac:dyDescent="0.15">
      <c r="A85" s="257">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1"/>
      <c r="BF85" s="261"/>
      <c r="BG85" s="261"/>
      <c r="BH85" s="261"/>
      <c r="BI85" s="261"/>
      <c r="BJ85" s="261"/>
      <c r="BK85" s="261"/>
      <c r="BL85" s="261"/>
      <c r="BM85" s="261"/>
      <c r="BN85" s="261"/>
      <c r="BO85" s="261"/>
      <c r="BP85" s="261"/>
      <c r="BQ85" s="258">
        <v>79</v>
      </c>
      <c r="BR85" s="263"/>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2"/>
    </row>
    <row r="86" spans="1:131" s="243" customFormat="1" ht="26.25" customHeight="1" x14ac:dyDescent="0.15">
      <c r="A86" s="257">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1"/>
      <c r="BF86" s="261"/>
      <c r="BG86" s="261"/>
      <c r="BH86" s="261"/>
      <c r="BI86" s="261"/>
      <c r="BJ86" s="261"/>
      <c r="BK86" s="261"/>
      <c r="BL86" s="261"/>
      <c r="BM86" s="261"/>
      <c r="BN86" s="261"/>
      <c r="BO86" s="261"/>
      <c r="BP86" s="261"/>
      <c r="BQ86" s="258">
        <v>80</v>
      </c>
      <c r="BR86" s="263"/>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2"/>
    </row>
    <row r="87" spans="1:131" s="243" customFormat="1" ht="26.25" customHeight="1" x14ac:dyDescent="0.15">
      <c r="A87" s="26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1"/>
      <c r="BF87" s="261"/>
      <c r="BG87" s="261"/>
      <c r="BH87" s="261"/>
      <c r="BI87" s="261"/>
      <c r="BJ87" s="261"/>
      <c r="BK87" s="261"/>
      <c r="BL87" s="261"/>
      <c r="BM87" s="261"/>
      <c r="BN87" s="261"/>
      <c r="BO87" s="261"/>
      <c r="BP87" s="261"/>
      <c r="BQ87" s="258">
        <v>81</v>
      </c>
      <c r="BR87" s="263"/>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2"/>
    </row>
    <row r="88" spans="1:131" s="243" customFormat="1" ht="26.25" customHeight="1" thickBot="1" x14ac:dyDescent="0.2">
      <c r="A88" s="260" t="s">
        <v>390</v>
      </c>
      <c r="B88" s="869" t="s">
        <v>425</v>
      </c>
      <c r="C88" s="870"/>
      <c r="D88" s="870"/>
      <c r="E88" s="870"/>
      <c r="F88" s="870"/>
      <c r="G88" s="870"/>
      <c r="H88" s="870"/>
      <c r="I88" s="870"/>
      <c r="J88" s="870"/>
      <c r="K88" s="870"/>
      <c r="L88" s="870"/>
      <c r="M88" s="870"/>
      <c r="N88" s="870"/>
      <c r="O88" s="870"/>
      <c r="P88" s="871"/>
      <c r="Q88" s="917"/>
      <c r="R88" s="918"/>
      <c r="S88" s="918"/>
      <c r="T88" s="918"/>
      <c r="U88" s="918"/>
      <c r="V88" s="918"/>
      <c r="W88" s="918"/>
      <c r="X88" s="918"/>
      <c r="Y88" s="918"/>
      <c r="Z88" s="918"/>
      <c r="AA88" s="918"/>
      <c r="AB88" s="918"/>
      <c r="AC88" s="918"/>
      <c r="AD88" s="918"/>
      <c r="AE88" s="918"/>
      <c r="AF88" s="921"/>
      <c r="AG88" s="921"/>
      <c r="AH88" s="921"/>
      <c r="AI88" s="921"/>
      <c r="AJ88" s="921"/>
      <c r="AK88" s="918"/>
      <c r="AL88" s="918"/>
      <c r="AM88" s="918"/>
      <c r="AN88" s="918"/>
      <c r="AO88" s="918"/>
      <c r="AP88" s="921"/>
      <c r="AQ88" s="921"/>
      <c r="AR88" s="921"/>
      <c r="AS88" s="921"/>
      <c r="AT88" s="921"/>
      <c r="AU88" s="921"/>
      <c r="AV88" s="921"/>
      <c r="AW88" s="921"/>
      <c r="AX88" s="921"/>
      <c r="AY88" s="921"/>
      <c r="AZ88" s="926"/>
      <c r="BA88" s="926"/>
      <c r="BB88" s="926"/>
      <c r="BC88" s="926"/>
      <c r="BD88" s="927"/>
      <c r="BE88" s="261"/>
      <c r="BF88" s="261"/>
      <c r="BG88" s="261"/>
      <c r="BH88" s="261"/>
      <c r="BI88" s="261"/>
      <c r="BJ88" s="261"/>
      <c r="BK88" s="261"/>
      <c r="BL88" s="261"/>
      <c r="BM88" s="261"/>
      <c r="BN88" s="261"/>
      <c r="BO88" s="261"/>
      <c r="BP88" s="261"/>
      <c r="BQ88" s="258">
        <v>82</v>
      </c>
      <c r="BR88" s="263"/>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390</v>
      </c>
      <c r="BR102" s="869" t="s">
        <v>426</v>
      </c>
      <c r="BS102" s="870"/>
      <c r="BT102" s="870"/>
      <c r="BU102" s="870"/>
      <c r="BV102" s="870"/>
      <c r="BW102" s="870"/>
      <c r="BX102" s="870"/>
      <c r="BY102" s="870"/>
      <c r="BZ102" s="870"/>
      <c r="CA102" s="870"/>
      <c r="CB102" s="870"/>
      <c r="CC102" s="870"/>
      <c r="CD102" s="870"/>
      <c r="CE102" s="870"/>
      <c r="CF102" s="870"/>
      <c r="CG102" s="871"/>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998" t="s">
        <v>427</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999" t="s">
        <v>428</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429</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430</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00" t="s">
        <v>431</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432</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2" customFormat="1" ht="26.25" customHeight="1" x14ac:dyDescent="0.15">
      <c r="A109" s="993" t="s">
        <v>433</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434</v>
      </c>
      <c r="AB109" s="974"/>
      <c r="AC109" s="974"/>
      <c r="AD109" s="974"/>
      <c r="AE109" s="975"/>
      <c r="AF109" s="973" t="s">
        <v>306</v>
      </c>
      <c r="AG109" s="974"/>
      <c r="AH109" s="974"/>
      <c r="AI109" s="974"/>
      <c r="AJ109" s="975"/>
      <c r="AK109" s="973" t="s">
        <v>305</v>
      </c>
      <c r="AL109" s="974"/>
      <c r="AM109" s="974"/>
      <c r="AN109" s="974"/>
      <c r="AO109" s="975"/>
      <c r="AP109" s="973" t="s">
        <v>435</v>
      </c>
      <c r="AQ109" s="974"/>
      <c r="AR109" s="974"/>
      <c r="AS109" s="974"/>
      <c r="AT109" s="976"/>
      <c r="AU109" s="993" t="s">
        <v>433</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434</v>
      </c>
      <c r="BR109" s="974"/>
      <c r="BS109" s="974"/>
      <c r="BT109" s="974"/>
      <c r="BU109" s="975"/>
      <c r="BV109" s="973" t="s">
        <v>306</v>
      </c>
      <c r="BW109" s="974"/>
      <c r="BX109" s="974"/>
      <c r="BY109" s="974"/>
      <c r="BZ109" s="975"/>
      <c r="CA109" s="973" t="s">
        <v>305</v>
      </c>
      <c r="CB109" s="974"/>
      <c r="CC109" s="974"/>
      <c r="CD109" s="974"/>
      <c r="CE109" s="975"/>
      <c r="CF109" s="994" t="s">
        <v>435</v>
      </c>
      <c r="CG109" s="994"/>
      <c r="CH109" s="994"/>
      <c r="CI109" s="994"/>
      <c r="CJ109" s="994"/>
      <c r="CK109" s="973" t="s">
        <v>436</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434</v>
      </c>
      <c r="DH109" s="974"/>
      <c r="DI109" s="974"/>
      <c r="DJ109" s="974"/>
      <c r="DK109" s="975"/>
      <c r="DL109" s="973" t="s">
        <v>306</v>
      </c>
      <c r="DM109" s="974"/>
      <c r="DN109" s="974"/>
      <c r="DO109" s="974"/>
      <c r="DP109" s="975"/>
      <c r="DQ109" s="973" t="s">
        <v>305</v>
      </c>
      <c r="DR109" s="974"/>
      <c r="DS109" s="974"/>
      <c r="DT109" s="974"/>
      <c r="DU109" s="975"/>
      <c r="DV109" s="973" t="s">
        <v>435</v>
      </c>
      <c r="DW109" s="974"/>
      <c r="DX109" s="974"/>
      <c r="DY109" s="974"/>
      <c r="DZ109" s="976"/>
    </row>
    <row r="110" spans="1:131" s="242" customFormat="1" ht="26.25" customHeight="1" x14ac:dyDescent="0.15">
      <c r="A110" s="977" t="s">
        <v>437</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1762948</v>
      </c>
      <c r="AB110" s="981"/>
      <c r="AC110" s="981"/>
      <c r="AD110" s="981"/>
      <c r="AE110" s="982"/>
      <c r="AF110" s="983">
        <v>1704929</v>
      </c>
      <c r="AG110" s="981"/>
      <c r="AH110" s="981"/>
      <c r="AI110" s="981"/>
      <c r="AJ110" s="982"/>
      <c r="AK110" s="983">
        <v>1661907</v>
      </c>
      <c r="AL110" s="981"/>
      <c r="AM110" s="981"/>
      <c r="AN110" s="981"/>
      <c r="AO110" s="982"/>
      <c r="AP110" s="984">
        <v>31.8</v>
      </c>
      <c r="AQ110" s="985"/>
      <c r="AR110" s="985"/>
      <c r="AS110" s="985"/>
      <c r="AT110" s="986"/>
      <c r="AU110" s="987" t="s">
        <v>73</v>
      </c>
      <c r="AV110" s="988"/>
      <c r="AW110" s="988"/>
      <c r="AX110" s="988"/>
      <c r="AY110" s="988"/>
      <c r="AZ110" s="1029" t="s">
        <v>438</v>
      </c>
      <c r="BA110" s="978"/>
      <c r="BB110" s="978"/>
      <c r="BC110" s="978"/>
      <c r="BD110" s="978"/>
      <c r="BE110" s="978"/>
      <c r="BF110" s="978"/>
      <c r="BG110" s="978"/>
      <c r="BH110" s="978"/>
      <c r="BI110" s="978"/>
      <c r="BJ110" s="978"/>
      <c r="BK110" s="978"/>
      <c r="BL110" s="978"/>
      <c r="BM110" s="978"/>
      <c r="BN110" s="978"/>
      <c r="BO110" s="978"/>
      <c r="BP110" s="979"/>
      <c r="BQ110" s="1015">
        <v>14795192</v>
      </c>
      <c r="BR110" s="1016"/>
      <c r="BS110" s="1016"/>
      <c r="BT110" s="1016"/>
      <c r="BU110" s="1016"/>
      <c r="BV110" s="1016">
        <v>14194660</v>
      </c>
      <c r="BW110" s="1016"/>
      <c r="BX110" s="1016"/>
      <c r="BY110" s="1016"/>
      <c r="BZ110" s="1016"/>
      <c r="CA110" s="1016">
        <v>13484286</v>
      </c>
      <c r="CB110" s="1016"/>
      <c r="CC110" s="1016"/>
      <c r="CD110" s="1016"/>
      <c r="CE110" s="1016"/>
      <c r="CF110" s="1030">
        <v>257.7</v>
      </c>
      <c r="CG110" s="1031"/>
      <c r="CH110" s="1031"/>
      <c r="CI110" s="1031"/>
      <c r="CJ110" s="1031"/>
      <c r="CK110" s="1032" t="s">
        <v>439</v>
      </c>
      <c r="CL110" s="1033"/>
      <c r="CM110" s="1012" t="s">
        <v>440</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415</v>
      </c>
      <c r="DH110" s="1016"/>
      <c r="DI110" s="1016"/>
      <c r="DJ110" s="1016"/>
      <c r="DK110" s="1016"/>
      <c r="DL110" s="1016" t="s">
        <v>415</v>
      </c>
      <c r="DM110" s="1016"/>
      <c r="DN110" s="1016"/>
      <c r="DO110" s="1016"/>
      <c r="DP110" s="1016"/>
      <c r="DQ110" s="1016" t="s">
        <v>415</v>
      </c>
      <c r="DR110" s="1016"/>
      <c r="DS110" s="1016"/>
      <c r="DT110" s="1016"/>
      <c r="DU110" s="1016"/>
      <c r="DV110" s="1017" t="s">
        <v>415</v>
      </c>
      <c r="DW110" s="1017"/>
      <c r="DX110" s="1017"/>
      <c r="DY110" s="1017"/>
      <c r="DZ110" s="1018"/>
    </row>
    <row r="111" spans="1:131" s="242" customFormat="1" ht="26.25" customHeight="1" x14ac:dyDescent="0.15">
      <c r="A111" s="1019" t="s">
        <v>441</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442</v>
      </c>
      <c r="AB111" s="1023"/>
      <c r="AC111" s="1023"/>
      <c r="AD111" s="1023"/>
      <c r="AE111" s="1024"/>
      <c r="AF111" s="1025" t="s">
        <v>392</v>
      </c>
      <c r="AG111" s="1023"/>
      <c r="AH111" s="1023"/>
      <c r="AI111" s="1023"/>
      <c r="AJ111" s="1024"/>
      <c r="AK111" s="1025" t="s">
        <v>443</v>
      </c>
      <c r="AL111" s="1023"/>
      <c r="AM111" s="1023"/>
      <c r="AN111" s="1023"/>
      <c r="AO111" s="1024"/>
      <c r="AP111" s="1026" t="s">
        <v>444</v>
      </c>
      <c r="AQ111" s="1027"/>
      <c r="AR111" s="1027"/>
      <c r="AS111" s="1027"/>
      <c r="AT111" s="1028"/>
      <c r="AU111" s="989"/>
      <c r="AV111" s="990"/>
      <c r="AW111" s="990"/>
      <c r="AX111" s="990"/>
      <c r="AY111" s="990"/>
      <c r="AZ111" s="1038" t="s">
        <v>445</v>
      </c>
      <c r="BA111" s="1039"/>
      <c r="BB111" s="1039"/>
      <c r="BC111" s="1039"/>
      <c r="BD111" s="1039"/>
      <c r="BE111" s="1039"/>
      <c r="BF111" s="1039"/>
      <c r="BG111" s="1039"/>
      <c r="BH111" s="1039"/>
      <c r="BI111" s="1039"/>
      <c r="BJ111" s="1039"/>
      <c r="BK111" s="1039"/>
      <c r="BL111" s="1039"/>
      <c r="BM111" s="1039"/>
      <c r="BN111" s="1039"/>
      <c r="BO111" s="1039"/>
      <c r="BP111" s="1040"/>
      <c r="BQ111" s="1008">
        <v>2792034</v>
      </c>
      <c r="BR111" s="1009"/>
      <c r="BS111" s="1009"/>
      <c r="BT111" s="1009"/>
      <c r="BU111" s="1009"/>
      <c r="BV111" s="1009">
        <v>2672342</v>
      </c>
      <c r="BW111" s="1009"/>
      <c r="BX111" s="1009"/>
      <c r="BY111" s="1009"/>
      <c r="BZ111" s="1009"/>
      <c r="CA111" s="1009">
        <v>2718523</v>
      </c>
      <c r="CB111" s="1009"/>
      <c r="CC111" s="1009"/>
      <c r="CD111" s="1009"/>
      <c r="CE111" s="1009"/>
      <c r="CF111" s="1003">
        <v>52</v>
      </c>
      <c r="CG111" s="1004"/>
      <c r="CH111" s="1004"/>
      <c r="CI111" s="1004"/>
      <c r="CJ111" s="1004"/>
      <c r="CK111" s="1034"/>
      <c r="CL111" s="1035"/>
      <c r="CM111" s="1005" t="s">
        <v>446</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392</v>
      </c>
      <c r="DH111" s="1009"/>
      <c r="DI111" s="1009"/>
      <c r="DJ111" s="1009"/>
      <c r="DK111" s="1009"/>
      <c r="DL111" s="1009" t="s">
        <v>442</v>
      </c>
      <c r="DM111" s="1009"/>
      <c r="DN111" s="1009"/>
      <c r="DO111" s="1009"/>
      <c r="DP111" s="1009"/>
      <c r="DQ111" s="1009" t="s">
        <v>392</v>
      </c>
      <c r="DR111" s="1009"/>
      <c r="DS111" s="1009"/>
      <c r="DT111" s="1009"/>
      <c r="DU111" s="1009"/>
      <c r="DV111" s="1010" t="s">
        <v>447</v>
      </c>
      <c r="DW111" s="1010"/>
      <c r="DX111" s="1010"/>
      <c r="DY111" s="1010"/>
      <c r="DZ111" s="1011"/>
    </row>
    <row r="112" spans="1:131" s="242" customFormat="1" ht="26.25" customHeight="1" x14ac:dyDescent="0.15">
      <c r="A112" s="1041" t="s">
        <v>448</v>
      </c>
      <c r="B112" s="1042"/>
      <c r="C112" s="1039" t="s">
        <v>449</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392</v>
      </c>
      <c r="AB112" s="1048"/>
      <c r="AC112" s="1048"/>
      <c r="AD112" s="1048"/>
      <c r="AE112" s="1049"/>
      <c r="AF112" s="1050" t="s">
        <v>392</v>
      </c>
      <c r="AG112" s="1048"/>
      <c r="AH112" s="1048"/>
      <c r="AI112" s="1048"/>
      <c r="AJ112" s="1049"/>
      <c r="AK112" s="1050" t="s">
        <v>442</v>
      </c>
      <c r="AL112" s="1048"/>
      <c r="AM112" s="1048"/>
      <c r="AN112" s="1048"/>
      <c r="AO112" s="1049"/>
      <c r="AP112" s="1051" t="s">
        <v>392</v>
      </c>
      <c r="AQ112" s="1052"/>
      <c r="AR112" s="1052"/>
      <c r="AS112" s="1052"/>
      <c r="AT112" s="1053"/>
      <c r="AU112" s="989"/>
      <c r="AV112" s="990"/>
      <c r="AW112" s="990"/>
      <c r="AX112" s="990"/>
      <c r="AY112" s="990"/>
      <c r="AZ112" s="1038" t="s">
        <v>450</v>
      </c>
      <c r="BA112" s="1039"/>
      <c r="BB112" s="1039"/>
      <c r="BC112" s="1039"/>
      <c r="BD112" s="1039"/>
      <c r="BE112" s="1039"/>
      <c r="BF112" s="1039"/>
      <c r="BG112" s="1039"/>
      <c r="BH112" s="1039"/>
      <c r="BI112" s="1039"/>
      <c r="BJ112" s="1039"/>
      <c r="BK112" s="1039"/>
      <c r="BL112" s="1039"/>
      <c r="BM112" s="1039"/>
      <c r="BN112" s="1039"/>
      <c r="BO112" s="1039"/>
      <c r="BP112" s="1040"/>
      <c r="BQ112" s="1008">
        <v>9132027</v>
      </c>
      <c r="BR112" s="1009"/>
      <c r="BS112" s="1009"/>
      <c r="BT112" s="1009"/>
      <c r="BU112" s="1009"/>
      <c r="BV112" s="1009">
        <v>8422241</v>
      </c>
      <c r="BW112" s="1009"/>
      <c r="BX112" s="1009"/>
      <c r="BY112" s="1009"/>
      <c r="BZ112" s="1009"/>
      <c r="CA112" s="1009">
        <v>8300746</v>
      </c>
      <c r="CB112" s="1009"/>
      <c r="CC112" s="1009"/>
      <c r="CD112" s="1009"/>
      <c r="CE112" s="1009"/>
      <c r="CF112" s="1003">
        <v>158.69999999999999</v>
      </c>
      <c r="CG112" s="1004"/>
      <c r="CH112" s="1004"/>
      <c r="CI112" s="1004"/>
      <c r="CJ112" s="1004"/>
      <c r="CK112" s="1034"/>
      <c r="CL112" s="1035"/>
      <c r="CM112" s="1005" t="s">
        <v>451</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442</v>
      </c>
      <c r="DH112" s="1009"/>
      <c r="DI112" s="1009"/>
      <c r="DJ112" s="1009"/>
      <c r="DK112" s="1009"/>
      <c r="DL112" s="1009" t="s">
        <v>392</v>
      </c>
      <c r="DM112" s="1009"/>
      <c r="DN112" s="1009"/>
      <c r="DO112" s="1009"/>
      <c r="DP112" s="1009"/>
      <c r="DQ112" s="1009" t="s">
        <v>442</v>
      </c>
      <c r="DR112" s="1009"/>
      <c r="DS112" s="1009"/>
      <c r="DT112" s="1009"/>
      <c r="DU112" s="1009"/>
      <c r="DV112" s="1010" t="s">
        <v>392</v>
      </c>
      <c r="DW112" s="1010"/>
      <c r="DX112" s="1010"/>
      <c r="DY112" s="1010"/>
      <c r="DZ112" s="1011"/>
    </row>
    <row r="113" spans="1:130" s="242" customFormat="1" ht="26.25" customHeight="1" x14ac:dyDescent="0.15">
      <c r="A113" s="1043"/>
      <c r="B113" s="1044"/>
      <c r="C113" s="1039" t="s">
        <v>452</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614265</v>
      </c>
      <c r="AB113" s="1023"/>
      <c r="AC113" s="1023"/>
      <c r="AD113" s="1023"/>
      <c r="AE113" s="1024"/>
      <c r="AF113" s="1025">
        <v>594899</v>
      </c>
      <c r="AG113" s="1023"/>
      <c r="AH113" s="1023"/>
      <c r="AI113" s="1023"/>
      <c r="AJ113" s="1024"/>
      <c r="AK113" s="1025">
        <v>592729</v>
      </c>
      <c r="AL113" s="1023"/>
      <c r="AM113" s="1023"/>
      <c r="AN113" s="1023"/>
      <c r="AO113" s="1024"/>
      <c r="AP113" s="1026">
        <v>11.3</v>
      </c>
      <c r="AQ113" s="1027"/>
      <c r="AR113" s="1027"/>
      <c r="AS113" s="1027"/>
      <c r="AT113" s="1028"/>
      <c r="AU113" s="989"/>
      <c r="AV113" s="990"/>
      <c r="AW113" s="990"/>
      <c r="AX113" s="990"/>
      <c r="AY113" s="990"/>
      <c r="AZ113" s="1038" t="s">
        <v>453</v>
      </c>
      <c r="BA113" s="1039"/>
      <c r="BB113" s="1039"/>
      <c r="BC113" s="1039"/>
      <c r="BD113" s="1039"/>
      <c r="BE113" s="1039"/>
      <c r="BF113" s="1039"/>
      <c r="BG113" s="1039"/>
      <c r="BH113" s="1039"/>
      <c r="BI113" s="1039"/>
      <c r="BJ113" s="1039"/>
      <c r="BK113" s="1039"/>
      <c r="BL113" s="1039"/>
      <c r="BM113" s="1039"/>
      <c r="BN113" s="1039"/>
      <c r="BO113" s="1039"/>
      <c r="BP113" s="1040"/>
      <c r="BQ113" s="1008">
        <v>1054334</v>
      </c>
      <c r="BR113" s="1009"/>
      <c r="BS113" s="1009"/>
      <c r="BT113" s="1009"/>
      <c r="BU113" s="1009"/>
      <c r="BV113" s="1009">
        <v>1133765</v>
      </c>
      <c r="BW113" s="1009"/>
      <c r="BX113" s="1009"/>
      <c r="BY113" s="1009"/>
      <c r="BZ113" s="1009"/>
      <c r="CA113" s="1009">
        <v>1059661</v>
      </c>
      <c r="CB113" s="1009"/>
      <c r="CC113" s="1009"/>
      <c r="CD113" s="1009"/>
      <c r="CE113" s="1009"/>
      <c r="CF113" s="1003">
        <v>20.3</v>
      </c>
      <c r="CG113" s="1004"/>
      <c r="CH113" s="1004"/>
      <c r="CI113" s="1004"/>
      <c r="CJ113" s="1004"/>
      <c r="CK113" s="1034"/>
      <c r="CL113" s="1035"/>
      <c r="CM113" s="1005" t="s">
        <v>454</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392</v>
      </c>
      <c r="DH113" s="1048"/>
      <c r="DI113" s="1048"/>
      <c r="DJ113" s="1048"/>
      <c r="DK113" s="1049"/>
      <c r="DL113" s="1050" t="s">
        <v>392</v>
      </c>
      <c r="DM113" s="1048"/>
      <c r="DN113" s="1048"/>
      <c r="DO113" s="1048"/>
      <c r="DP113" s="1049"/>
      <c r="DQ113" s="1050" t="s">
        <v>442</v>
      </c>
      <c r="DR113" s="1048"/>
      <c r="DS113" s="1048"/>
      <c r="DT113" s="1048"/>
      <c r="DU113" s="1049"/>
      <c r="DV113" s="1051" t="s">
        <v>442</v>
      </c>
      <c r="DW113" s="1052"/>
      <c r="DX113" s="1052"/>
      <c r="DY113" s="1052"/>
      <c r="DZ113" s="1053"/>
    </row>
    <row r="114" spans="1:130" s="242" customFormat="1" ht="26.25" customHeight="1" x14ac:dyDescent="0.15">
      <c r="A114" s="1043"/>
      <c r="B114" s="1044"/>
      <c r="C114" s="1039" t="s">
        <v>455</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35680</v>
      </c>
      <c r="AB114" s="1048"/>
      <c r="AC114" s="1048"/>
      <c r="AD114" s="1048"/>
      <c r="AE114" s="1049"/>
      <c r="AF114" s="1050">
        <v>55911</v>
      </c>
      <c r="AG114" s="1048"/>
      <c r="AH114" s="1048"/>
      <c r="AI114" s="1048"/>
      <c r="AJ114" s="1049"/>
      <c r="AK114" s="1050">
        <v>87997</v>
      </c>
      <c r="AL114" s="1048"/>
      <c r="AM114" s="1048"/>
      <c r="AN114" s="1048"/>
      <c r="AO114" s="1049"/>
      <c r="AP114" s="1051">
        <v>1.7</v>
      </c>
      <c r="AQ114" s="1052"/>
      <c r="AR114" s="1052"/>
      <c r="AS114" s="1052"/>
      <c r="AT114" s="1053"/>
      <c r="AU114" s="989"/>
      <c r="AV114" s="990"/>
      <c r="AW114" s="990"/>
      <c r="AX114" s="990"/>
      <c r="AY114" s="990"/>
      <c r="AZ114" s="1038" t="s">
        <v>456</v>
      </c>
      <c r="BA114" s="1039"/>
      <c r="BB114" s="1039"/>
      <c r="BC114" s="1039"/>
      <c r="BD114" s="1039"/>
      <c r="BE114" s="1039"/>
      <c r="BF114" s="1039"/>
      <c r="BG114" s="1039"/>
      <c r="BH114" s="1039"/>
      <c r="BI114" s="1039"/>
      <c r="BJ114" s="1039"/>
      <c r="BK114" s="1039"/>
      <c r="BL114" s="1039"/>
      <c r="BM114" s="1039"/>
      <c r="BN114" s="1039"/>
      <c r="BO114" s="1039"/>
      <c r="BP114" s="1040"/>
      <c r="BQ114" s="1008">
        <v>968098</v>
      </c>
      <c r="BR114" s="1009"/>
      <c r="BS114" s="1009"/>
      <c r="BT114" s="1009"/>
      <c r="BU114" s="1009"/>
      <c r="BV114" s="1009">
        <v>1199310</v>
      </c>
      <c r="BW114" s="1009"/>
      <c r="BX114" s="1009"/>
      <c r="BY114" s="1009"/>
      <c r="BZ114" s="1009"/>
      <c r="CA114" s="1009">
        <v>998356</v>
      </c>
      <c r="CB114" s="1009"/>
      <c r="CC114" s="1009"/>
      <c r="CD114" s="1009"/>
      <c r="CE114" s="1009"/>
      <c r="CF114" s="1003">
        <v>19.100000000000001</v>
      </c>
      <c r="CG114" s="1004"/>
      <c r="CH114" s="1004"/>
      <c r="CI114" s="1004"/>
      <c r="CJ114" s="1004"/>
      <c r="CK114" s="1034"/>
      <c r="CL114" s="1035"/>
      <c r="CM114" s="1005" t="s">
        <v>457</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442</v>
      </c>
      <c r="DH114" s="1048"/>
      <c r="DI114" s="1048"/>
      <c r="DJ114" s="1048"/>
      <c r="DK114" s="1049"/>
      <c r="DL114" s="1050" t="s">
        <v>392</v>
      </c>
      <c r="DM114" s="1048"/>
      <c r="DN114" s="1048"/>
      <c r="DO114" s="1048"/>
      <c r="DP114" s="1049"/>
      <c r="DQ114" s="1050" t="s">
        <v>442</v>
      </c>
      <c r="DR114" s="1048"/>
      <c r="DS114" s="1048"/>
      <c r="DT114" s="1048"/>
      <c r="DU114" s="1049"/>
      <c r="DV114" s="1051" t="s">
        <v>392</v>
      </c>
      <c r="DW114" s="1052"/>
      <c r="DX114" s="1052"/>
      <c r="DY114" s="1052"/>
      <c r="DZ114" s="1053"/>
    </row>
    <row r="115" spans="1:130" s="242" customFormat="1" ht="26.25" customHeight="1" x14ac:dyDescent="0.15">
      <c r="A115" s="1043"/>
      <c r="B115" s="1044"/>
      <c r="C115" s="1039" t="s">
        <v>458</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597</v>
      </c>
      <c r="AB115" s="1023"/>
      <c r="AC115" s="1023"/>
      <c r="AD115" s="1023"/>
      <c r="AE115" s="1024"/>
      <c r="AF115" s="1025">
        <v>807</v>
      </c>
      <c r="AG115" s="1023"/>
      <c r="AH115" s="1023"/>
      <c r="AI115" s="1023"/>
      <c r="AJ115" s="1024"/>
      <c r="AK115" s="1025">
        <v>2957</v>
      </c>
      <c r="AL115" s="1023"/>
      <c r="AM115" s="1023"/>
      <c r="AN115" s="1023"/>
      <c r="AO115" s="1024"/>
      <c r="AP115" s="1026">
        <v>0.1</v>
      </c>
      <c r="AQ115" s="1027"/>
      <c r="AR115" s="1027"/>
      <c r="AS115" s="1027"/>
      <c r="AT115" s="1028"/>
      <c r="AU115" s="989"/>
      <c r="AV115" s="990"/>
      <c r="AW115" s="990"/>
      <c r="AX115" s="990"/>
      <c r="AY115" s="990"/>
      <c r="AZ115" s="1038" t="s">
        <v>459</v>
      </c>
      <c r="BA115" s="1039"/>
      <c r="BB115" s="1039"/>
      <c r="BC115" s="1039"/>
      <c r="BD115" s="1039"/>
      <c r="BE115" s="1039"/>
      <c r="BF115" s="1039"/>
      <c r="BG115" s="1039"/>
      <c r="BH115" s="1039"/>
      <c r="BI115" s="1039"/>
      <c r="BJ115" s="1039"/>
      <c r="BK115" s="1039"/>
      <c r="BL115" s="1039"/>
      <c r="BM115" s="1039"/>
      <c r="BN115" s="1039"/>
      <c r="BO115" s="1039"/>
      <c r="BP115" s="1040"/>
      <c r="BQ115" s="1008" t="s">
        <v>392</v>
      </c>
      <c r="BR115" s="1009"/>
      <c r="BS115" s="1009"/>
      <c r="BT115" s="1009"/>
      <c r="BU115" s="1009"/>
      <c r="BV115" s="1009" t="s">
        <v>442</v>
      </c>
      <c r="BW115" s="1009"/>
      <c r="BX115" s="1009"/>
      <c r="BY115" s="1009"/>
      <c r="BZ115" s="1009"/>
      <c r="CA115" s="1009" t="s">
        <v>392</v>
      </c>
      <c r="CB115" s="1009"/>
      <c r="CC115" s="1009"/>
      <c r="CD115" s="1009"/>
      <c r="CE115" s="1009"/>
      <c r="CF115" s="1003" t="s">
        <v>392</v>
      </c>
      <c r="CG115" s="1004"/>
      <c r="CH115" s="1004"/>
      <c r="CI115" s="1004"/>
      <c r="CJ115" s="1004"/>
      <c r="CK115" s="1034"/>
      <c r="CL115" s="1035"/>
      <c r="CM115" s="1038" t="s">
        <v>460</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444</v>
      </c>
      <c r="DH115" s="1048"/>
      <c r="DI115" s="1048"/>
      <c r="DJ115" s="1048"/>
      <c r="DK115" s="1049"/>
      <c r="DL115" s="1050" t="s">
        <v>392</v>
      </c>
      <c r="DM115" s="1048"/>
      <c r="DN115" s="1048"/>
      <c r="DO115" s="1048"/>
      <c r="DP115" s="1049"/>
      <c r="DQ115" s="1050" t="s">
        <v>442</v>
      </c>
      <c r="DR115" s="1048"/>
      <c r="DS115" s="1048"/>
      <c r="DT115" s="1048"/>
      <c r="DU115" s="1049"/>
      <c r="DV115" s="1051" t="s">
        <v>392</v>
      </c>
      <c r="DW115" s="1052"/>
      <c r="DX115" s="1052"/>
      <c r="DY115" s="1052"/>
      <c r="DZ115" s="1053"/>
    </row>
    <row r="116" spans="1:130" s="242" customFormat="1" ht="26.25" customHeight="1" x14ac:dyDescent="0.15">
      <c r="A116" s="1045"/>
      <c r="B116" s="1046"/>
      <c r="C116" s="1054" t="s">
        <v>461</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442</v>
      </c>
      <c r="AB116" s="1048"/>
      <c r="AC116" s="1048"/>
      <c r="AD116" s="1048"/>
      <c r="AE116" s="1049"/>
      <c r="AF116" s="1050" t="s">
        <v>392</v>
      </c>
      <c r="AG116" s="1048"/>
      <c r="AH116" s="1048"/>
      <c r="AI116" s="1048"/>
      <c r="AJ116" s="1049"/>
      <c r="AK116" s="1050" t="s">
        <v>442</v>
      </c>
      <c r="AL116" s="1048"/>
      <c r="AM116" s="1048"/>
      <c r="AN116" s="1048"/>
      <c r="AO116" s="1049"/>
      <c r="AP116" s="1051" t="s">
        <v>442</v>
      </c>
      <c r="AQ116" s="1052"/>
      <c r="AR116" s="1052"/>
      <c r="AS116" s="1052"/>
      <c r="AT116" s="1053"/>
      <c r="AU116" s="989"/>
      <c r="AV116" s="990"/>
      <c r="AW116" s="990"/>
      <c r="AX116" s="990"/>
      <c r="AY116" s="990"/>
      <c r="AZ116" s="1056" t="s">
        <v>462</v>
      </c>
      <c r="BA116" s="1057"/>
      <c r="BB116" s="1057"/>
      <c r="BC116" s="1057"/>
      <c r="BD116" s="1057"/>
      <c r="BE116" s="1057"/>
      <c r="BF116" s="1057"/>
      <c r="BG116" s="1057"/>
      <c r="BH116" s="1057"/>
      <c r="BI116" s="1057"/>
      <c r="BJ116" s="1057"/>
      <c r="BK116" s="1057"/>
      <c r="BL116" s="1057"/>
      <c r="BM116" s="1057"/>
      <c r="BN116" s="1057"/>
      <c r="BO116" s="1057"/>
      <c r="BP116" s="1058"/>
      <c r="BQ116" s="1008" t="s">
        <v>392</v>
      </c>
      <c r="BR116" s="1009"/>
      <c r="BS116" s="1009"/>
      <c r="BT116" s="1009"/>
      <c r="BU116" s="1009"/>
      <c r="BV116" s="1009" t="s">
        <v>443</v>
      </c>
      <c r="BW116" s="1009"/>
      <c r="BX116" s="1009"/>
      <c r="BY116" s="1009"/>
      <c r="BZ116" s="1009"/>
      <c r="CA116" s="1009" t="s">
        <v>444</v>
      </c>
      <c r="CB116" s="1009"/>
      <c r="CC116" s="1009"/>
      <c r="CD116" s="1009"/>
      <c r="CE116" s="1009"/>
      <c r="CF116" s="1003" t="s">
        <v>442</v>
      </c>
      <c r="CG116" s="1004"/>
      <c r="CH116" s="1004"/>
      <c r="CI116" s="1004"/>
      <c r="CJ116" s="1004"/>
      <c r="CK116" s="1034"/>
      <c r="CL116" s="1035"/>
      <c r="CM116" s="1005" t="s">
        <v>463</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442</v>
      </c>
      <c r="DH116" s="1048"/>
      <c r="DI116" s="1048"/>
      <c r="DJ116" s="1048"/>
      <c r="DK116" s="1049"/>
      <c r="DL116" s="1050" t="s">
        <v>444</v>
      </c>
      <c r="DM116" s="1048"/>
      <c r="DN116" s="1048"/>
      <c r="DO116" s="1048"/>
      <c r="DP116" s="1049"/>
      <c r="DQ116" s="1050" t="s">
        <v>442</v>
      </c>
      <c r="DR116" s="1048"/>
      <c r="DS116" s="1048"/>
      <c r="DT116" s="1048"/>
      <c r="DU116" s="1049"/>
      <c r="DV116" s="1051" t="s">
        <v>392</v>
      </c>
      <c r="DW116" s="1052"/>
      <c r="DX116" s="1052"/>
      <c r="DY116" s="1052"/>
      <c r="DZ116" s="1053"/>
    </row>
    <row r="117" spans="1:130" s="242" customFormat="1" ht="26.25" customHeight="1" x14ac:dyDescent="0.15">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464</v>
      </c>
      <c r="Z117" s="975"/>
      <c r="AA117" s="1065">
        <v>2413490</v>
      </c>
      <c r="AB117" s="1066"/>
      <c r="AC117" s="1066"/>
      <c r="AD117" s="1066"/>
      <c r="AE117" s="1067"/>
      <c r="AF117" s="1068">
        <v>2356546</v>
      </c>
      <c r="AG117" s="1066"/>
      <c r="AH117" s="1066"/>
      <c r="AI117" s="1066"/>
      <c r="AJ117" s="1067"/>
      <c r="AK117" s="1068">
        <v>2345590</v>
      </c>
      <c r="AL117" s="1066"/>
      <c r="AM117" s="1066"/>
      <c r="AN117" s="1066"/>
      <c r="AO117" s="1067"/>
      <c r="AP117" s="1069"/>
      <c r="AQ117" s="1070"/>
      <c r="AR117" s="1070"/>
      <c r="AS117" s="1070"/>
      <c r="AT117" s="1071"/>
      <c r="AU117" s="989"/>
      <c r="AV117" s="990"/>
      <c r="AW117" s="990"/>
      <c r="AX117" s="990"/>
      <c r="AY117" s="990"/>
      <c r="AZ117" s="1056" t="s">
        <v>465</v>
      </c>
      <c r="BA117" s="1057"/>
      <c r="BB117" s="1057"/>
      <c r="BC117" s="1057"/>
      <c r="BD117" s="1057"/>
      <c r="BE117" s="1057"/>
      <c r="BF117" s="1057"/>
      <c r="BG117" s="1057"/>
      <c r="BH117" s="1057"/>
      <c r="BI117" s="1057"/>
      <c r="BJ117" s="1057"/>
      <c r="BK117" s="1057"/>
      <c r="BL117" s="1057"/>
      <c r="BM117" s="1057"/>
      <c r="BN117" s="1057"/>
      <c r="BO117" s="1057"/>
      <c r="BP117" s="1058"/>
      <c r="BQ117" s="1008" t="s">
        <v>392</v>
      </c>
      <c r="BR117" s="1009"/>
      <c r="BS117" s="1009"/>
      <c r="BT117" s="1009"/>
      <c r="BU117" s="1009"/>
      <c r="BV117" s="1009" t="s">
        <v>442</v>
      </c>
      <c r="BW117" s="1009"/>
      <c r="BX117" s="1009"/>
      <c r="BY117" s="1009"/>
      <c r="BZ117" s="1009"/>
      <c r="CA117" s="1009" t="s">
        <v>392</v>
      </c>
      <c r="CB117" s="1009"/>
      <c r="CC117" s="1009"/>
      <c r="CD117" s="1009"/>
      <c r="CE117" s="1009"/>
      <c r="CF117" s="1003" t="s">
        <v>392</v>
      </c>
      <c r="CG117" s="1004"/>
      <c r="CH117" s="1004"/>
      <c r="CI117" s="1004"/>
      <c r="CJ117" s="1004"/>
      <c r="CK117" s="1034"/>
      <c r="CL117" s="1035"/>
      <c r="CM117" s="1005" t="s">
        <v>466</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392</v>
      </c>
      <c r="DH117" s="1048"/>
      <c r="DI117" s="1048"/>
      <c r="DJ117" s="1048"/>
      <c r="DK117" s="1049"/>
      <c r="DL117" s="1050" t="s">
        <v>392</v>
      </c>
      <c r="DM117" s="1048"/>
      <c r="DN117" s="1048"/>
      <c r="DO117" s="1048"/>
      <c r="DP117" s="1049"/>
      <c r="DQ117" s="1050" t="s">
        <v>392</v>
      </c>
      <c r="DR117" s="1048"/>
      <c r="DS117" s="1048"/>
      <c r="DT117" s="1048"/>
      <c r="DU117" s="1049"/>
      <c r="DV117" s="1051" t="s">
        <v>392</v>
      </c>
      <c r="DW117" s="1052"/>
      <c r="DX117" s="1052"/>
      <c r="DY117" s="1052"/>
      <c r="DZ117" s="1053"/>
    </row>
    <row r="118" spans="1:130" s="242" customFormat="1" ht="26.25" customHeight="1" x14ac:dyDescent="0.15">
      <c r="A118" s="993" t="s">
        <v>436</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434</v>
      </c>
      <c r="AB118" s="974"/>
      <c r="AC118" s="974"/>
      <c r="AD118" s="974"/>
      <c r="AE118" s="975"/>
      <c r="AF118" s="973" t="s">
        <v>306</v>
      </c>
      <c r="AG118" s="974"/>
      <c r="AH118" s="974"/>
      <c r="AI118" s="974"/>
      <c r="AJ118" s="975"/>
      <c r="AK118" s="973" t="s">
        <v>305</v>
      </c>
      <c r="AL118" s="974"/>
      <c r="AM118" s="974"/>
      <c r="AN118" s="974"/>
      <c r="AO118" s="975"/>
      <c r="AP118" s="1060" t="s">
        <v>435</v>
      </c>
      <c r="AQ118" s="1061"/>
      <c r="AR118" s="1061"/>
      <c r="AS118" s="1061"/>
      <c r="AT118" s="1062"/>
      <c r="AU118" s="989"/>
      <c r="AV118" s="990"/>
      <c r="AW118" s="990"/>
      <c r="AX118" s="990"/>
      <c r="AY118" s="990"/>
      <c r="AZ118" s="1063" t="s">
        <v>467</v>
      </c>
      <c r="BA118" s="1054"/>
      <c r="BB118" s="1054"/>
      <c r="BC118" s="1054"/>
      <c r="BD118" s="1054"/>
      <c r="BE118" s="1054"/>
      <c r="BF118" s="1054"/>
      <c r="BG118" s="1054"/>
      <c r="BH118" s="1054"/>
      <c r="BI118" s="1054"/>
      <c r="BJ118" s="1054"/>
      <c r="BK118" s="1054"/>
      <c r="BL118" s="1054"/>
      <c r="BM118" s="1054"/>
      <c r="BN118" s="1054"/>
      <c r="BO118" s="1054"/>
      <c r="BP118" s="1055"/>
      <c r="BQ118" s="1086" t="s">
        <v>442</v>
      </c>
      <c r="BR118" s="1087"/>
      <c r="BS118" s="1087"/>
      <c r="BT118" s="1087"/>
      <c r="BU118" s="1087"/>
      <c r="BV118" s="1087" t="s">
        <v>392</v>
      </c>
      <c r="BW118" s="1087"/>
      <c r="BX118" s="1087"/>
      <c r="BY118" s="1087"/>
      <c r="BZ118" s="1087"/>
      <c r="CA118" s="1087" t="s">
        <v>442</v>
      </c>
      <c r="CB118" s="1087"/>
      <c r="CC118" s="1087"/>
      <c r="CD118" s="1087"/>
      <c r="CE118" s="1087"/>
      <c r="CF118" s="1003" t="s">
        <v>392</v>
      </c>
      <c r="CG118" s="1004"/>
      <c r="CH118" s="1004"/>
      <c r="CI118" s="1004"/>
      <c r="CJ118" s="1004"/>
      <c r="CK118" s="1034"/>
      <c r="CL118" s="1035"/>
      <c r="CM118" s="1005" t="s">
        <v>468</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442</v>
      </c>
      <c r="DH118" s="1048"/>
      <c r="DI118" s="1048"/>
      <c r="DJ118" s="1048"/>
      <c r="DK118" s="1049"/>
      <c r="DL118" s="1050" t="s">
        <v>392</v>
      </c>
      <c r="DM118" s="1048"/>
      <c r="DN118" s="1048"/>
      <c r="DO118" s="1048"/>
      <c r="DP118" s="1049"/>
      <c r="DQ118" s="1050" t="s">
        <v>442</v>
      </c>
      <c r="DR118" s="1048"/>
      <c r="DS118" s="1048"/>
      <c r="DT118" s="1048"/>
      <c r="DU118" s="1049"/>
      <c r="DV118" s="1051" t="s">
        <v>392</v>
      </c>
      <c r="DW118" s="1052"/>
      <c r="DX118" s="1052"/>
      <c r="DY118" s="1052"/>
      <c r="DZ118" s="1053"/>
    </row>
    <row r="119" spans="1:130" s="242" customFormat="1" ht="26.25" customHeight="1" x14ac:dyDescent="0.15">
      <c r="A119" s="1147" t="s">
        <v>439</v>
      </c>
      <c r="B119" s="1033"/>
      <c r="C119" s="1012" t="s">
        <v>440</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392</v>
      </c>
      <c r="AB119" s="981"/>
      <c r="AC119" s="981"/>
      <c r="AD119" s="981"/>
      <c r="AE119" s="982"/>
      <c r="AF119" s="983" t="s">
        <v>442</v>
      </c>
      <c r="AG119" s="981"/>
      <c r="AH119" s="981"/>
      <c r="AI119" s="981"/>
      <c r="AJ119" s="982"/>
      <c r="AK119" s="983" t="s">
        <v>444</v>
      </c>
      <c r="AL119" s="981"/>
      <c r="AM119" s="981"/>
      <c r="AN119" s="981"/>
      <c r="AO119" s="982"/>
      <c r="AP119" s="984" t="s">
        <v>392</v>
      </c>
      <c r="AQ119" s="985"/>
      <c r="AR119" s="985"/>
      <c r="AS119" s="985"/>
      <c r="AT119" s="986"/>
      <c r="AU119" s="991"/>
      <c r="AV119" s="992"/>
      <c r="AW119" s="992"/>
      <c r="AX119" s="992"/>
      <c r="AY119" s="992"/>
      <c r="AZ119" s="273" t="s">
        <v>186</v>
      </c>
      <c r="BA119" s="273"/>
      <c r="BB119" s="273"/>
      <c r="BC119" s="273"/>
      <c r="BD119" s="273"/>
      <c r="BE119" s="273"/>
      <c r="BF119" s="273"/>
      <c r="BG119" s="273"/>
      <c r="BH119" s="273"/>
      <c r="BI119" s="273"/>
      <c r="BJ119" s="273"/>
      <c r="BK119" s="273"/>
      <c r="BL119" s="273"/>
      <c r="BM119" s="273"/>
      <c r="BN119" s="273"/>
      <c r="BO119" s="1064" t="s">
        <v>469</v>
      </c>
      <c r="BP119" s="1095"/>
      <c r="BQ119" s="1086">
        <v>28741685</v>
      </c>
      <c r="BR119" s="1087"/>
      <c r="BS119" s="1087"/>
      <c r="BT119" s="1087"/>
      <c r="BU119" s="1087"/>
      <c r="BV119" s="1087">
        <v>27622318</v>
      </c>
      <c r="BW119" s="1087"/>
      <c r="BX119" s="1087"/>
      <c r="BY119" s="1087"/>
      <c r="BZ119" s="1087"/>
      <c r="CA119" s="1087">
        <v>26561572</v>
      </c>
      <c r="CB119" s="1087"/>
      <c r="CC119" s="1087"/>
      <c r="CD119" s="1087"/>
      <c r="CE119" s="1087"/>
      <c r="CF119" s="1088"/>
      <c r="CG119" s="1089"/>
      <c r="CH119" s="1089"/>
      <c r="CI119" s="1089"/>
      <c r="CJ119" s="1090"/>
      <c r="CK119" s="1036"/>
      <c r="CL119" s="1037"/>
      <c r="CM119" s="1091" t="s">
        <v>470</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v>2792034</v>
      </c>
      <c r="DH119" s="1073"/>
      <c r="DI119" s="1073"/>
      <c r="DJ119" s="1073"/>
      <c r="DK119" s="1074"/>
      <c r="DL119" s="1072">
        <v>2672342</v>
      </c>
      <c r="DM119" s="1073"/>
      <c r="DN119" s="1073"/>
      <c r="DO119" s="1073"/>
      <c r="DP119" s="1074"/>
      <c r="DQ119" s="1072">
        <v>2718523</v>
      </c>
      <c r="DR119" s="1073"/>
      <c r="DS119" s="1073"/>
      <c r="DT119" s="1073"/>
      <c r="DU119" s="1074"/>
      <c r="DV119" s="1075">
        <v>52</v>
      </c>
      <c r="DW119" s="1076"/>
      <c r="DX119" s="1076"/>
      <c r="DY119" s="1076"/>
      <c r="DZ119" s="1077"/>
    </row>
    <row r="120" spans="1:130" s="242" customFormat="1" ht="26.25" customHeight="1" x14ac:dyDescent="0.15">
      <c r="A120" s="1148"/>
      <c r="B120" s="1035"/>
      <c r="C120" s="1005" t="s">
        <v>446</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392</v>
      </c>
      <c r="AB120" s="1048"/>
      <c r="AC120" s="1048"/>
      <c r="AD120" s="1048"/>
      <c r="AE120" s="1049"/>
      <c r="AF120" s="1050" t="s">
        <v>442</v>
      </c>
      <c r="AG120" s="1048"/>
      <c r="AH120" s="1048"/>
      <c r="AI120" s="1048"/>
      <c r="AJ120" s="1049"/>
      <c r="AK120" s="1050" t="s">
        <v>442</v>
      </c>
      <c r="AL120" s="1048"/>
      <c r="AM120" s="1048"/>
      <c r="AN120" s="1048"/>
      <c r="AO120" s="1049"/>
      <c r="AP120" s="1051" t="s">
        <v>392</v>
      </c>
      <c r="AQ120" s="1052"/>
      <c r="AR120" s="1052"/>
      <c r="AS120" s="1052"/>
      <c r="AT120" s="1053"/>
      <c r="AU120" s="1078" t="s">
        <v>471</v>
      </c>
      <c r="AV120" s="1079"/>
      <c r="AW120" s="1079"/>
      <c r="AX120" s="1079"/>
      <c r="AY120" s="1080"/>
      <c r="AZ120" s="1029" t="s">
        <v>472</v>
      </c>
      <c r="BA120" s="978"/>
      <c r="BB120" s="978"/>
      <c r="BC120" s="978"/>
      <c r="BD120" s="978"/>
      <c r="BE120" s="978"/>
      <c r="BF120" s="978"/>
      <c r="BG120" s="978"/>
      <c r="BH120" s="978"/>
      <c r="BI120" s="978"/>
      <c r="BJ120" s="978"/>
      <c r="BK120" s="978"/>
      <c r="BL120" s="978"/>
      <c r="BM120" s="978"/>
      <c r="BN120" s="978"/>
      <c r="BO120" s="978"/>
      <c r="BP120" s="979"/>
      <c r="BQ120" s="1015">
        <v>8522943</v>
      </c>
      <c r="BR120" s="1016"/>
      <c r="BS120" s="1016"/>
      <c r="BT120" s="1016"/>
      <c r="BU120" s="1016"/>
      <c r="BV120" s="1016">
        <v>8715805</v>
      </c>
      <c r="BW120" s="1016"/>
      <c r="BX120" s="1016"/>
      <c r="BY120" s="1016"/>
      <c r="BZ120" s="1016"/>
      <c r="CA120" s="1016">
        <v>8533341</v>
      </c>
      <c r="CB120" s="1016"/>
      <c r="CC120" s="1016"/>
      <c r="CD120" s="1016"/>
      <c r="CE120" s="1016"/>
      <c r="CF120" s="1030">
        <v>163.1</v>
      </c>
      <c r="CG120" s="1031"/>
      <c r="CH120" s="1031"/>
      <c r="CI120" s="1031"/>
      <c r="CJ120" s="1031"/>
      <c r="CK120" s="1096" t="s">
        <v>473</v>
      </c>
      <c r="CL120" s="1097"/>
      <c r="CM120" s="1097"/>
      <c r="CN120" s="1097"/>
      <c r="CO120" s="1098"/>
      <c r="CP120" s="1104" t="s">
        <v>474</v>
      </c>
      <c r="CQ120" s="1105"/>
      <c r="CR120" s="1105"/>
      <c r="CS120" s="1105"/>
      <c r="CT120" s="1105"/>
      <c r="CU120" s="1105"/>
      <c r="CV120" s="1105"/>
      <c r="CW120" s="1105"/>
      <c r="CX120" s="1105"/>
      <c r="CY120" s="1105"/>
      <c r="CZ120" s="1105"/>
      <c r="DA120" s="1105"/>
      <c r="DB120" s="1105"/>
      <c r="DC120" s="1105"/>
      <c r="DD120" s="1105"/>
      <c r="DE120" s="1105"/>
      <c r="DF120" s="1106"/>
      <c r="DG120" s="1015" t="s">
        <v>392</v>
      </c>
      <c r="DH120" s="1016"/>
      <c r="DI120" s="1016"/>
      <c r="DJ120" s="1016"/>
      <c r="DK120" s="1016"/>
      <c r="DL120" s="1016">
        <v>6621598</v>
      </c>
      <c r="DM120" s="1016"/>
      <c r="DN120" s="1016"/>
      <c r="DO120" s="1016"/>
      <c r="DP120" s="1016"/>
      <c r="DQ120" s="1016">
        <v>6525923</v>
      </c>
      <c r="DR120" s="1016"/>
      <c r="DS120" s="1016"/>
      <c r="DT120" s="1016"/>
      <c r="DU120" s="1016"/>
      <c r="DV120" s="1017">
        <v>124.7</v>
      </c>
      <c r="DW120" s="1017"/>
      <c r="DX120" s="1017"/>
      <c r="DY120" s="1017"/>
      <c r="DZ120" s="1018"/>
    </row>
    <row r="121" spans="1:130" s="242" customFormat="1" ht="26.25" customHeight="1" x14ac:dyDescent="0.15">
      <c r="A121" s="1148"/>
      <c r="B121" s="1035"/>
      <c r="C121" s="1056" t="s">
        <v>475</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392</v>
      </c>
      <c r="AB121" s="1048"/>
      <c r="AC121" s="1048"/>
      <c r="AD121" s="1048"/>
      <c r="AE121" s="1049"/>
      <c r="AF121" s="1050" t="s">
        <v>442</v>
      </c>
      <c r="AG121" s="1048"/>
      <c r="AH121" s="1048"/>
      <c r="AI121" s="1048"/>
      <c r="AJ121" s="1049"/>
      <c r="AK121" s="1050" t="s">
        <v>392</v>
      </c>
      <c r="AL121" s="1048"/>
      <c r="AM121" s="1048"/>
      <c r="AN121" s="1048"/>
      <c r="AO121" s="1049"/>
      <c r="AP121" s="1051" t="s">
        <v>392</v>
      </c>
      <c r="AQ121" s="1052"/>
      <c r="AR121" s="1052"/>
      <c r="AS121" s="1052"/>
      <c r="AT121" s="1053"/>
      <c r="AU121" s="1081"/>
      <c r="AV121" s="1082"/>
      <c r="AW121" s="1082"/>
      <c r="AX121" s="1082"/>
      <c r="AY121" s="1083"/>
      <c r="AZ121" s="1038" t="s">
        <v>476</v>
      </c>
      <c r="BA121" s="1039"/>
      <c r="BB121" s="1039"/>
      <c r="BC121" s="1039"/>
      <c r="BD121" s="1039"/>
      <c r="BE121" s="1039"/>
      <c r="BF121" s="1039"/>
      <c r="BG121" s="1039"/>
      <c r="BH121" s="1039"/>
      <c r="BI121" s="1039"/>
      <c r="BJ121" s="1039"/>
      <c r="BK121" s="1039"/>
      <c r="BL121" s="1039"/>
      <c r="BM121" s="1039"/>
      <c r="BN121" s="1039"/>
      <c r="BO121" s="1039"/>
      <c r="BP121" s="1040"/>
      <c r="BQ121" s="1008">
        <v>475792</v>
      </c>
      <c r="BR121" s="1009"/>
      <c r="BS121" s="1009"/>
      <c r="BT121" s="1009"/>
      <c r="BU121" s="1009"/>
      <c r="BV121" s="1009">
        <v>400184</v>
      </c>
      <c r="BW121" s="1009"/>
      <c r="BX121" s="1009"/>
      <c r="BY121" s="1009"/>
      <c r="BZ121" s="1009"/>
      <c r="CA121" s="1009">
        <v>343994</v>
      </c>
      <c r="CB121" s="1009"/>
      <c r="CC121" s="1009"/>
      <c r="CD121" s="1009"/>
      <c r="CE121" s="1009"/>
      <c r="CF121" s="1003">
        <v>6.6</v>
      </c>
      <c r="CG121" s="1004"/>
      <c r="CH121" s="1004"/>
      <c r="CI121" s="1004"/>
      <c r="CJ121" s="1004"/>
      <c r="CK121" s="1099"/>
      <c r="CL121" s="1100"/>
      <c r="CM121" s="1100"/>
      <c r="CN121" s="1100"/>
      <c r="CO121" s="1101"/>
      <c r="CP121" s="1109" t="s">
        <v>477</v>
      </c>
      <c r="CQ121" s="1110"/>
      <c r="CR121" s="1110"/>
      <c r="CS121" s="1110"/>
      <c r="CT121" s="1110"/>
      <c r="CU121" s="1110"/>
      <c r="CV121" s="1110"/>
      <c r="CW121" s="1110"/>
      <c r="CX121" s="1110"/>
      <c r="CY121" s="1110"/>
      <c r="CZ121" s="1110"/>
      <c r="DA121" s="1110"/>
      <c r="DB121" s="1110"/>
      <c r="DC121" s="1110"/>
      <c r="DD121" s="1110"/>
      <c r="DE121" s="1110"/>
      <c r="DF121" s="1111"/>
      <c r="DG121" s="1008">
        <v>11257</v>
      </c>
      <c r="DH121" s="1009"/>
      <c r="DI121" s="1009"/>
      <c r="DJ121" s="1009"/>
      <c r="DK121" s="1009"/>
      <c r="DL121" s="1009">
        <v>1685863</v>
      </c>
      <c r="DM121" s="1009"/>
      <c r="DN121" s="1009"/>
      <c r="DO121" s="1009"/>
      <c r="DP121" s="1009"/>
      <c r="DQ121" s="1009">
        <v>1675388</v>
      </c>
      <c r="DR121" s="1009"/>
      <c r="DS121" s="1009"/>
      <c r="DT121" s="1009"/>
      <c r="DU121" s="1009"/>
      <c r="DV121" s="1010">
        <v>32</v>
      </c>
      <c r="DW121" s="1010"/>
      <c r="DX121" s="1010"/>
      <c r="DY121" s="1010"/>
      <c r="DZ121" s="1011"/>
    </row>
    <row r="122" spans="1:130" s="242" customFormat="1" ht="26.25" customHeight="1" x14ac:dyDescent="0.15">
      <c r="A122" s="1148"/>
      <c r="B122" s="1035"/>
      <c r="C122" s="1005" t="s">
        <v>457</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444</v>
      </c>
      <c r="AB122" s="1048"/>
      <c r="AC122" s="1048"/>
      <c r="AD122" s="1048"/>
      <c r="AE122" s="1049"/>
      <c r="AF122" s="1050" t="s">
        <v>392</v>
      </c>
      <c r="AG122" s="1048"/>
      <c r="AH122" s="1048"/>
      <c r="AI122" s="1048"/>
      <c r="AJ122" s="1049"/>
      <c r="AK122" s="1050" t="s">
        <v>444</v>
      </c>
      <c r="AL122" s="1048"/>
      <c r="AM122" s="1048"/>
      <c r="AN122" s="1048"/>
      <c r="AO122" s="1049"/>
      <c r="AP122" s="1051" t="s">
        <v>392</v>
      </c>
      <c r="AQ122" s="1052"/>
      <c r="AR122" s="1052"/>
      <c r="AS122" s="1052"/>
      <c r="AT122" s="1053"/>
      <c r="AU122" s="1081"/>
      <c r="AV122" s="1082"/>
      <c r="AW122" s="1082"/>
      <c r="AX122" s="1082"/>
      <c r="AY122" s="1083"/>
      <c r="AZ122" s="1063" t="s">
        <v>478</v>
      </c>
      <c r="BA122" s="1054"/>
      <c r="BB122" s="1054"/>
      <c r="BC122" s="1054"/>
      <c r="BD122" s="1054"/>
      <c r="BE122" s="1054"/>
      <c r="BF122" s="1054"/>
      <c r="BG122" s="1054"/>
      <c r="BH122" s="1054"/>
      <c r="BI122" s="1054"/>
      <c r="BJ122" s="1054"/>
      <c r="BK122" s="1054"/>
      <c r="BL122" s="1054"/>
      <c r="BM122" s="1054"/>
      <c r="BN122" s="1054"/>
      <c r="BO122" s="1054"/>
      <c r="BP122" s="1055"/>
      <c r="BQ122" s="1086">
        <v>15851594</v>
      </c>
      <c r="BR122" s="1087"/>
      <c r="BS122" s="1087"/>
      <c r="BT122" s="1087"/>
      <c r="BU122" s="1087"/>
      <c r="BV122" s="1087">
        <v>14568221</v>
      </c>
      <c r="BW122" s="1087"/>
      <c r="BX122" s="1087"/>
      <c r="BY122" s="1087"/>
      <c r="BZ122" s="1087"/>
      <c r="CA122" s="1087">
        <v>13487045</v>
      </c>
      <c r="CB122" s="1087"/>
      <c r="CC122" s="1087"/>
      <c r="CD122" s="1087"/>
      <c r="CE122" s="1087"/>
      <c r="CF122" s="1107">
        <v>257.8</v>
      </c>
      <c r="CG122" s="1108"/>
      <c r="CH122" s="1108"/>
      <c r="CI122" s="1108"/>
      <c r="CJ122" s="1108"/>
      <c r="CK122" s="1099"/>
      <c r="CL122" s="1100"/>
      <c r="CM122" s="1100"/>
      <c r="CN122" s="1100"/>
      <c r="CO122" s="1101"/>
      <c r="CP122" s="1109" t="s">
        <v>407</v>
      </c>
      <c r="CQ122" s="1110"/>
      <c r="CR122" s="1110"/>
      <c r="CS122" s="1110"/>
      <c r="CT122" s="1110"/>
      <c r="CU122" s="1110"/>
      <c r="CV122" s="1110"/>
      <c r="CW122" s="1110"/>
      <c r="CX122" s="1110"/>
      <c r="CY122" s="1110"/>
      <c r="CZ122" s="1110"/>
      <c r="DA122" s="1110"/>
      <c r="DB122" s="1110"/>
      <c r="DC122" s="1110"/>
      <c r="DD122" s="1110"/>
      <c r="DE122" s="1110"/>
      <c r="DF122" s="1111"/>
      <c r="DG122" s="1008">
        <v>106251</v>
      </c>
      <c r="DH122" s="1009"/>
      <c r="DI122" s="1009"/>
      <c r="DJ122" s="1009"/>
      <c r="DK122" s="1009"/>
      <c r="DL122" s="1009">
        <v>108775</v>
      </c>
      <c r="DM122" s="1009"/>
      <c r="DN122" s="1009"/>
      <c r="DO122" s="1009"/>
      <c r="DP122" s="1009"/>
      <c r="DQ122" s="1009">
        <v>92718</v>
      </c>
      <c r="DR122" s="1009"/>
      <c r="DS122" s="1009"/>
      <c r="DT122" s="1009"/>
      <c r="DU122" s="1009"/>
      <c r="DV122" s="1010">
        <v>1.8</v>
      </c>
      <c r="DW122" s="1010"/>
      <c r="DX122" s="1010"/>
      <c r="DY122" s="1010"/>
      <c r="DZ122" s="1011"/>
    </row>
    <row r="123" spans="1:130" s="242" customFormat="1" ht="26.25" customHeight="1" x14ac:dyDescent="0.15">
      <c r="A123" s="1148"/>
      <c r="B123" s="1035"/>
      <c r="C123" s="1005" t="s">
        <v>463</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444</v>
      </c>
      <c r="AB123" s="1048"/>
      <c r="AC123" s="1048"/>
      <c r="AD123" s="1048"/>
      <c r="AE123" s="1049"/>
      <c r="AF123" s="1050" t="s">
        <v>392</v>
      </c>
      <c r="AG123" s="1048"/>
      <c r="AH123" s="1048"/>
      <c r="AI123" s="1048"/>
      <c r="AJ123" s="1049"/>
      <c r="AK123" s="1050" t="s">
        <v>392</v>
      </c>
      <c r="AL123" s="1048"/>
      <c r="AM123" s="1048"/>
      <c r="AN123" s="1048"/>
      <c r="AO123" s="1049"/>
      <c r="AP123" s="1051" t="s">
        <v>392</v>
      </c>
      <c r="AQ123" s="1052"/>
      <c r="AR123" s="1052"/>
      <c r="AS123" s="1052"/>
      <c r="AT123" s="1053"/>
      <c r="AU123" s="1084"/>
      <c r="AV123" s="1085"/>
      <c r="AW123" s="1085"/>
      <c r="AX123" s="1085"/>
      <c r="AY123" s="1085"/>
      <c r="AZ123" s="273" t="s">
        <v>186</v>
      </c>
      <c r="BA123" s="273"/>
      <c r="BB123" s="273"/>
      <c r="BC123" s="273"/>
      <c r="BD123" s="273"/>
      <c r="BE123" s="273"/>
      <c r="BF123" s="273"/>
      <c r="BG123" s="273"/>
      <c r="BH123" s="273"/>
      <c r="BI123" s="273"/>
      <c r="BJ123" s="273"/>
      <c r="BK123" s="273"/>
      <c r="BL123" s="273"/>
      <c r="BM123" s="273"/>
      <c r="BN123" s="273"/>
      <c r="BO123" s="1064" t="s">
        <v>479</v>
      </c>
      <c r="BP123" s="1095"/>
      <c r="BQ123" s="1154">
        <v>24850329</v>
      </c>
      <c r="BR123" s="1155"/>
      <c r="BS123" s="1155"/>
      <c r="BT123" s="1155"/>
      <c r="BU123" s="1155"/>
      <c r="BV123" s="1155">
        <v>23684210</v>
      </c>
      <c r="BW123" s="1155"/>
      <c r="BX123" s="1155"/>
      <c r="BY123" s="1155"/>
      <c r="BZ123" s="1155"/>
      <c r="CA123" s="1155">
        <v>22364380</v>
      </c>
      <c r="CB123" s="1155"/>
      <c r="CC123" s="1155"/>
      <c r="CD123" s="1155"/>
      <c r="CE123" s="1155"/>
      <c r="CF123" s="1088"/>
      <c r="CG123" s="1089"/>
      <c r="CH123" s="1089"/>
      <c r="CI123" s="1089"/>
      <c r="CJ123" s="1090"/>
      <c r="CK123" s="1099"/>
      <c r="CL123" s="1100"/>
      <c r="CM123" s="1100"/>
      <c r="CN123" s="1100"/>
      <c r="CO123" s="1101"/>
      <c r="CP123" s="1109" t="s">
        <v>480</v>
      </c>
      <c r="CQ123" s="1110"/>
      <c r="CR123" s="1110"/>
      <c r="CS123" s="1110"/>
      <c r="CT123" s="1110"/>
      <c r="CU123" s="1110"/>
      <c r="CV123" s="1110"/>
      <c r="CW123" s="1110"/>
      <c r="CX123" s="1110"/>
      <c r="CY123" s="1110"/>
      <c r="CZ123" s="1110"/>
      <c r="DA123" s="1110"/>
      <c r="DB123" s="1110"/>
      <c r="DC123" s="1110"/>
      <c r="DD123" s="1110"/>
      <c r="DE123" s="1110"/>
      <c r="DF123" s="1111"/>
      <c r="DG123" s="1047">
        <v>3873</v>
      </c>
      <c r="DH123" s="1048"/>
      <c r="DI123" s="1048"/>
      <c r="DJ123" s="1048"/>
      <c r="DK123" s="1049"/>
      <c r="DL123" s="1050">
        <v>6005</v>
      </c>
      <c r="DM123" s="1048"/>
      <c r="DN123" s="1048"/>
      <c r="DO123" s="1048"/>
      <c r="DP123" s="1049"/>
      <c r="DQ123" s="1050">
        <v>6717</v>
      </c>
      <c r="DR123" s="1048"/>
      <c r="DS123" s="1048"/>
      <c r="DT123" s="1048"/>
      <c r="DU123" s="1049"/>
      <c r="DV123" s="1051">
        <v>0.1</v>
      </c>
      <c r="DW123" s="1052"/>
      <c r="DX123" s="1052"/>
      <c r="DY123" s="1052"/>
      <c r="DZ123" s="1053"/>
    </row>
    <row r="124" spans="1:130" s="242" customFormat="1" ht="26.25" customHeight="1" thickBot="1" x14ac:dyDescent="0.2">
      <c r="A124" s="1148"/>
      <c r="B124" s="1035"/>
      <c r="C124" s="1005" t="s">
        <v>466</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442</v>
      </c>
      <c r="AB124" s="1048"/>
      <c r="AC124" s="1048"/>
      <c r="AD124" s="1048"/>
      <c r="AE124" s="1049"/>
      <c r="AF124" s="1050" t="s">
        <v>392</v>
      </c>
      <c r="AG124" s="1048"/>
      <c r="AH124" s="1048"/>
      <c r="AI124" s="1048"/>
      <c r="AJ124" s="1049"/>
      <c r="AK124" s="1050" t="s">
        <v>392</v>
      </c>
      <c r="AL124" s="1048"/>
      <c r="AM124" s="1048"/>
      <c r="AN124" s="1048"/>
      <c r="AO124" s="1049"/>
      <c r="AP124" s="1051" t="s">
        <v>392</v>
      </c>
      <c r="AQ124" s="1052"/>
      <c r="AR124" s="1052"/>
      <c r="AS124" s="1052"/>
      <c r="AT124" s="1053"/>
      <c r="AU124" s="1150" t="s">
        <v>481</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72.099999999999994</v>
      </c>
      <c r="BR124" s="1117"/>
      <c r="BS124" s="1117"/>
      <c r="BT124" s="1117"/>
      <c r="BU124" s="1117"/>
      <c r="BV124" s="1117">
        <v>74.599999999999994</v>
      </c>
      <c r="BW124" s="1117"/>
      <c r="BX124" s="1117"/>
      <c r="BY124" s="1117"/>
      <c r="BZ124" s="1117"/>
      <c r="CA124" s="1117">
        <v>80.2</v>
      </c>
      <c r="CB124" s="1117"/>
      <c r="CC124" s="1117"/>
      <c r="CD124" s="1117"/>
      <c r="CE124" s="1117"/>
      <c r="CF124" s="1118"/>
      <c r="CG124" s="1119"/>
      <c r="CH124" s="1119"/>
      <c r="CI124" s="1119"/>
      <c r="CJ124" s="1120"/>
      <c r="CK124" s="1102"/>
      <c r="CL124" s="1102"/>
      <c r="CM124" s="1102"/>
      <c r="CN124" s="1102"/>
      <c r="CO124" s="1103"/>
      <c r="CP124" s="1109" t="s">
        <v>482</v>
      </c>
      <c r="CQ124" s="1110"/>
      <c r="CR124" s="1110"/>
      <c r="CS124" s="1110"/>
      <c r="CT124" s="1110"/>
      <c r="CU124" s="1110"/>
      <c r="CV124" s="1110"/>
      <c r="CW124" s="1110"/>
      <c r="CX124" s="1110"/>
      <c r="CY124" s="1110"/>
      <c r="CZ124" s="1110"/>
      <c r="DA124" s="1110"/>
      <c r="DB124" s="1110"/>
      <c r="DC124" s="1110"/>
      <c r="DD124" s="1110"/>
      <c r="DE124" s="1110"/>
      <c r="DF124" s="1111"/>
      <c r="DG124" s="1094">
        <v>9010646</v>
      </c>
      <c r="DH124" s="1073"/>
      <c r="DI124" s="1073"/>
      <c r="DJ124" s="1073"/>
      <c r="DK124" s="1074"/>
      <c r="DL124" s="1072" t="s">
        <v>442</v>
      </c>
      <c r="DM124" s="1073"/>
      <c r="DN124" s="1073"/>
      <c r="DO124" s="1073"/>
      <c r="DP124" s="1074"/>
      <c r="DQ124" s="1072" t="s">
        <v>392</v>
      </c>
      <c r="DR124" s="1073"/>
      <c r="DS124" s="1073"/>
      <c r="DT124" s="1073"/>
      <c r="DU124" s="1074"/>
      <c r="DV124" s="1075" t="s">
        <v>392</v>
      </c>
      <c r="DW124" s="1076"/>
      <c r="DX124" s="1076"/>
      <c r="DY124" s="1076"/>
      <c r="DZ124" s="1077"/>
    </row>
    <row r="125" spans="1:130" s="242" customFormat="1" ht="26.25" customHeight="1" x14ac:dyDescent="0.15">
      <c r="A125" s="1148"/>
      <c r="B125" s="1035"/>
      <c r="C125" s="1005" t="s">
        <v>468</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442</v>
      </c>
      <c r="AB125" s="1048"/>
      <c r="AC125" s="1048"/>
      <c r="AD125" s="1048"/>
      <c r="AE125" s="1049"/>
      <c r="AF125" s="1050" t="s">
        <v>442</v>
      </c>
      <c r="AG125" s="1048"/>
      <c r="AH125" s="1048"/>
      <c r="AI125" s="1048"/>
      <c r="AJ125" s="1049"/>
      <c r="AK125" s="1050" t="s">
        <v>442</v>
      </c>
      <c r="AL125" s="1048"/>
      <c r="AM125" s="1048"/>
      <c r="AN125" s="1048"/>
      <c r="AO125" s="1049"/>
      <c r="AP125" s="1051" t="s">
        <v>442</v>
      </c>
      <c r="AQ125" s="1052"/>
      <c r="AR125" s="1052"/>
      <c r="AS125" s="1052"/>
      <c r="AT125" s="1053"/>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1112" t="s">
        <v>483</v>
      </c>
      <c r="CL125" s="1097"/>
      <c r="CM125" s="1097"/>
      <c r="CN125" s="1097"/>
      <c r="CO125" s="1098"/>
      <c r="CP125" s="1029" t="s">
        <v>484</v>
      </c>
      <c r="CQ125" s="978"/>
      <c r="CR125" s="978"/>
      <c r="CS125" s="978"/>
      <c r="CT125" s="978"/>
      <c r="CU125" s="978"/>
      <c r="CV125" s="978"/>
      <c r="CW125" s="978"/>
      <c r="CX125" s="978"/>
      <c r="CY125" s="978"/>
      <c r="CZ125" s="978"/>
      <c r="DA125" s="978"/>
      <c r="DB125" s="978"/>
      <c r="DC125" s="978"/>
      <c r="DD125" s="978"/>
      <c r="DE125" s="978"/>
      <c r="DF125" s="979"/>
      <c r="DG125" s="1015" t="s">
        <v>442</v>
      </c>
      <c r="DH125" s="1016"/>
      <c r="DI125" s="1016"/>
      <c r="DJ125" s="1016"/>
      <c r="DK125" s="1016"/>
      <c r="DL125" s="1016" t="s">
        <v>442</v>
      </c>
      <c r="DM125" s="1016"/>
      <c r="DN125" s="1016"/>
      <c r="DO125" s="1016"/>
      <c r="DP125" s="1016"/>
      <c r="DQ125" s="1016" t="s">
        <v>442</v>
      </c>
      <c r="DR125" s="1016"/>
      <c r="DS125" s="1016"/>
      <c r="DT125" s="1016"/>
      <c r="DU125" s="1016"/>
      <c r="DV125" s="1017" t="s">
        <v>442</v>
      </c>
      <c r="DW125" s="1017"/>
      <c r="DX125" s="1017"/>
      <c r="DY125" s="1017"/>
      <c r="DZ125" s="1018"/>
    </row>
    <row r="126" spans="1:130" s="242" customFormat="1" ht="26.25" customHeight="1" thickBot="1" x14ac:dyDescent="0.2">
      <c r="A126" s="1148"/>
      <c r="B126" s="1035"/>
      <c r="C126" s="1005" t="s">
        <v>470</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v>509</v>
      </c>
      <c r="AB126" s="1048"/>
      <c r="AC126" s="1048"/>
      <c r="AD126" s="1048"/>
      <c r="AE126" s="1049"/>
      <c r="AF126" s="1050">
        <v>734</v>
      </c>
      <c r="AG126" s="1048"/>
      <c r="AH126" s="1048"/>
      <c r="AI126" s="1048"/>
      <c r="AJ126" s="1049"/>
      <c r="AK126" s="1050">
        <v>2893</v>
      </c>
      <c r="AL126" s="1048"/>
      <c r="AM126" s="1048"/>
      <c r="AN126" s="1048"/>
      <c r="AO126" s="1049"/>
      <c r="AP126" s="1051">
        <v>0.1</v>
      </c>
      <c r="AQ126" s="1052"/>
      <c r="AR126" s="1052"/>
      <c r="AS126" s="1052"/>
      <c r="AT126" s="1053"/>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1113"/>
      <c r="CL126" s="1100"/>
      <c r="CM126" s="1100"/>
      <c r="CN126" s="1100"/>
      <c r="CO126" s="1101"/>
      <c r="CP126" s="1038" t="s">
        <v>485</v>
      </c>
      <c r="CQ126" s="1039"/>
      <c r="CR126" s="1039"/>
      <c r="CS126" s="1039"/>
      <c r="CT126" s="1039"/>
      <c r="CU126" s="1039"/>
      <c r="CV126" s="1039"/>
      <c r="CW126" s="1039"/>
      <c r="CX126" s="1039"/>
      <c r="CY126" s="1039"/>
      <c r="CZ126" s="1039"/>
      <c r="DA126" s="1039"/>
      <c r="DB126" s="1039"/>
      <c r="DC126" s="1039"/>
      <c r="DD126" s="1039"/>
      <c r="DE126" s="1039"/>
      <c r="DF126" s="1040"/>
      <c r="DG126" s="1008" t="s">
        <v>444</v>
      </c>
      <c r="DH126" s="1009"/>
      <c r="DI126" s="1009"/>
      <c r="DJ126" s="1009"/>
      <c r="DK126" s="1009"/>
      <c r="DL126" s="1009" t="s">
        <v>444</v>
      </c>
      <c r="DM126" s="1009"/>
      <c r="DN126" s="1009"/>
      <c r="DO126" s="1009"/>
      <c r="DP126" s="1009"/>
      <c r="DQ126" s="1009" t="s">
        <v>392</v>
      </c>
      <c r="DR126" s="1009"/>
      <c r="DS126" s="1009"/>
      <c r="DT126" s="1009"/>
      <c r="DU126" s="1009"/>
      <c r="DV126" s="1010" t="s">
        <v>442</v>
      </c>
      <c r="DW126" s="1010"/>
      <c r="DX126" s="1010"/>
      <c r="DY126" s="1010"/>
      <c r="DZ126" s="1011"/>
    </row>
    <row r="127" spans="1:130" s="242" customFormat="1" ht="26.25" customHeight="1" x14ac:dyDescent="0.15">
      <c r="A127" s="1149"/>
      <c r="B127" s="1037"/>
      <c r="C127" s="1091" t="s">
        <v>486</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v>88</v>
      </c>
      <c r="AB127" s="1048"/>
      <c r="AC127" s="1048"/>
      <c r="AD127" s="1048"/>
      <c r="AE127" s="1049"/>
      <c r="AF127" s="1050">
        <v>73</v>
      </c>
      <c r="AG127" s="1048"/>
      <c r="AH127" s="1048"/>
      <c r="AI127" s="1048"/>
      <c r="AJ127" s="1049"/>
      <c r="AK127" s="1050">
        <v>64</v>
      </c>
      <c r="AL127" s="1048"/>
      <c r="AM127" s="1048"/>
      <c r="AN127" s="1048"/>
      <c r="AO127" s="1049"/>
      <c r="AP127" s="1051">
        <v>0</v>
      </c>
      <c r="AQ127" s="1052"/>
      <c r="AR127" s="1052"/>
      <c r="AS127" s="1052"/>
      <c r="AT127" s="1053"/>
      <c r="AU127" s="278"/>
      <c r="AV127" s="278"/>
      <c r="AW127" s="278"/>
      <c r="AX127" s="1121" t="s">
        <v>487</v>
      </c>
      <c r="AY127" s="1122"/>
      <c r="AZ127" s="1122"/>
      <c r="BA127" s="1122"/>
      <c r="BB127" s="1122"/>
      <c r="BC127" s="1122"/>
      <c r="BD127" s="1122"/>
      <c r="BE127" s="1123"/>
      <c r="BF127" s="1124" t="s">
        <v>488</v>
      </c>
      <c r="BG127" s="1122"/>
      <c r="BH127" s="1122"/>
      <c r="BI127" s="1122"/>
      <c r="BJ127" s="1122"/>
      <c r="BK127" s="1122"/>
      <c r="BL127" s="1123"/>
      <c r="BM127" s="1124" t="s">
        <v>489</v>
      </c>
      <c r="BN127" s="1122"/>
      <c r="BO127" s="1122"/>
      <c r="BP127" s="1122"/>
      <c r="BQ127" s="1122"/>
      <c r="BR127" s="1122"/>
      <c r="BS127" s="1123"/>
      <c r="BT127" s="1124" t="s">
        <v>490</v>
      </c>
      <c r="BU127" s="1122"/>
      <c r="BV127" s="1122"/>
      <c r="BW127" s="1122"/>
      <c r="BX127" s="1122"/>
      <c r="BY127" s="1122"/>
      <c r="BZ127" s="1146"/>
      <c r="CA127" s="278"/>
      <c r="CB127" s="278"/>
      <c r="CC127" s="278"/>
      <c r="CD127" s="279"/>
      <c r="CE127" s="279"/>
      <c r="CF127" s="279"/>
      <c r="CG127" s="276"/>
      <c r="CH127" s="276"/>
      <c r="CI127" s="276"/>
      <c r="CJ127" s="277"/>
      <c r="CK127" s="1113"/>
      <c r="CL127" s="1100"/>
      <c r="CM127" s="1100"/>
      <c r="CN127" s="1100"/>
      <c r="CO127" s="1101"/>
      <c r="CP127" s="1038" t="s">
        <v>491</v>
      </c>
      <c r="CQ127" s="1039"/>
      <c r="CR127" s="1039"/>
      <c r="CS127" s="1039"/>
      <c r="CT127" s="1039"/>
      <c r="CU127" s="1039"/>
      <c r="CV127" s="1039"/>
      <c r="CW127" s="1039"/>
      <c r="CX127" s="1039"/>
      <c r="CY127" s="1039"/>
      <c r="CZ127" s="1039"/>
      <c r="DA127" s="1039"/>
      <c r="DB127" s="1039"/>
      <c r="DC127" s="1039"/>
      <c r="DD127" s="1039"/>
      <c r="DE127" s="1039"/>
      <c r="DF127" s="1040"/>
      <c r="DG127" s="1008" t="s">
        <v>442</v>
      </c>
      <c r="DH127" s="1009"/>
      <c r="DI127" s="1009"/>
      <c r="DJ127" s="1009"/>
      <c r="DK127" s="1009"/>
      <c r="DL127" s="1009" t="s">
        <v>392</v>
      </c>
      <c r="DM127" s="1009"/>
      <c r="DN127" s="1009"/>
      <c r="DO127" s="1009"/>
      <c r="DP127" s="1009"/>
      <c r="DQ127" s="1009" t="s">
        <v>442</v>
      </c>
      <c r="DR127" s="1009"/>
      <c r="DS127" s="1009"/>
      <c r="DT127" s="1009"/>
      <c r="DU127" s="1009"/>
      <c r="DV127" s="1010" t="s">
        <v>392</v>
      </c>
      <c r="DW127" s="1010"/>
      <c r="DX127" s="1010"/>
      <c r="DY127" s="1010"/>
      <c r="DZ127" s="1011"/>
    </row>
    <row r="128" spans="1:130" s="242" customFormat="1" ht="26.25" customHeight="1" thickBot="1" x14ac:dyDescent="0.2">
      <c r="A128" s="1132" t="s">
        <v>492</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493</v>
      </c>
      <c r="X128" s="1134"/>
      <c r="Y128" s="1134"/>
      <c r="Z128" s="1135"/>
      <c r="AA128" s="1136">
        <v>89517</v>
      </c>
      <c r="AB128" s="1137"/>
      <c r="AC128" s="1137"/>
      <c r="AD128" s="1137"/>
      <c r="AE128" s="1138"/>
      <c r="AF128" s="1139">
        <v>74902</v>
      </c>
      <c r="AG128" s="1137"/>
      <c r="AH128" s="1137"/>
      <c r="AI128" s="1137"/>
      <c r="AJ128" s="1138"/>
      <c r="AK128" s="1139">
        <v>57568</v>
      </c>
      <c r="AL128" s="1137"/>
      <c r="AM128" s="1137"/>
      <c r="AN128" s="1137"/>
      <c r="AO128" s="1138"/>
      <c r="AP128" s="1140"/>
      <c r="AQ128" s="1141"/>
      <c r="AR128" s="1141"/>
      <c r="AS128" s="1141"/>
      <c r="AT128" s="1142"/>
      <c r="AU128" s="278"/>
      <c r="AV128" s="278"/>
      <c r="AW128" s="278"/>
      <c r="AX128" s="977" t="s">
        <v>494</v>
      </c>
      <c r="AY128" s="978"/>
      <c r="AZ128" s="978"/>
      <c r="BA128" s="978"/>
      <c r="BB128" s="978"/>
      <c r="BC128" s="978"/>
      <c r="BD128" s="978"/>
      <c r="BE128" s="979"/>
      <c r="BF128" s="1143" t="s">
        <v>447</v>
      </c>
      <c r="BG128" s="1144"/>
      <c r="BH128" s="1144"/>
      <c r="BI128" s="1144"/>
      <c r="BJ128" s="1144"/>
      <c r="BK128" s="1144"/>
      <c r="BL128" s="1145"/>
      <c r="BM128" s="1143">
        <v>14.08</v>
      </c>
      <c r="BN128" s="1144"/>
      <c r="BO128" s="1144"/>
      <c r="BP128" s="1144"/>
      <c r="BQ128" s="1144"/>
      <c r="BR128" s="1144"/>
      <c r="BS128" s="1145"/>
      <c r="BT128" s="1143">
        <v>20</v>
      </c>
      <c r="BU128" s="1144"/>
      <c r="BV128" s="1144"/>
      <c r="BW128" s="1144"/>
      <c r="BX128" s="1144"/>
      <c r="BY128" s="1144"/>
      <c r="BZ128" s="1168"/>
      <c r="CA128" s="279"/>
      <c r="CB128" s="279"/>
      <c r="CC128" s="279"/>
      <c r="CD128" s="279"/>
      <c r="CE128" s="279"/>
      <c r="CF128" s="279"/>
      <c r="CG128" s="276"/>
      <c r="CH128" s="276"/>
      <c r="CI128" s="276"/>
      <c r="CJ128" s="277"/>
      <c r="CK128" s="1114"/>
      <c r="CL128" s="1115"/>
      <c r="CM128" s="1115"/>
      <c r="CN128" s="1115"/>
      <c r="CO128" s="1116"/>
      <c r="CP128" s="1125" t="s">
        <v>495</v>
      </c>
      <c r="CQ128" s="1126"/>
      <c r="CR128" s="1126"/>
      <c r="CS128" s="1126"/>
      <c r="CT128" s="1126"/>
      <c r="CU128" s="1126"/>
      <c r="CV128" s="1126"/>
      <c r="CW128" s="1126"/>
      <c r="CX128" s="1126"/>
      <c r="CY128" s="1126"/>
      <c r="CZ128" s="1126"/>
      <c r="DA128" s="1126"/>
      <c r="DB128" s="1126"/>
      <c r="DC128" s="1126"/>
      <c r="DD128" s="1126"/>
      <c r="DE128" s="1126"/>
      <c r="DF128" s="1127"/>
      <c r="DG128" s="1128" t="s">
        <v>442</v>
      </c>
      <c r="DH128" s="1129"/>
      <c r="DI128" s="1129"/>
      <c r="DJ128" s="1129"/>
      <c r="DK128" s="1129"/>
      <c r="DL128" s="1129" t="s">
        <v>447</v>
      </c>
      <c r="DM128" s="1129"/>
      <c r="DN128" s="1129"/>
      <c r="DO128" s="1129"/>
      <c r="DP128" s="1129"/>
      <c r="DQ128" s="1129" t="s">
        <v>392</v>
      </c>
      <c r="DR128" s="1129"/>
      <c r="DS128" s="1129"/>
      <c r="DT128" s="1129"/>
      <c r="DU128" s="1129"/>
      <c r="DV128" s="1130" t="s">
        <v>447</v>
      </c>
      <c r="DW128" s="1130"/>
      <c r="DX128" s="1130"/>
      <c r="DY128" s="1130"/>
      <c r="DZ128" s="1131"/>
    </row>
    <row r="129" spans="1:131" s="242" customFormat="1" ht="26.25" customHeight="1" x14ac:dyDescent="0.15">
      <c r="A129" s="1019" t="s">
        <v>107</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496</v>
      </c>
      <c r="X129" s="1163"/>
      <c r="Y129" s="1163"/>
      <c r="Z129" s="1164"/>
      <c r="AA129" s="1047">
        <v>7119797</v>
      </c>
      <c r="AB129" s="1048"/>
      <c r="AC129" s="1048"/>
      <c r="AD129" s="1048"/>
      <c r="AE129" s="1049"/>
      <c r="AF129" s="1050">
        <v>6961417</v>
      </c>
      <c r="AG129" s="1048"/>
      <c r="AH129" s="1048"/>
      <c r="AI129" s="1048"/>
      <c r="AJ129" s="1049"/>
      <c r="AK129" s="1050">
        <v>6920148</v>
      </c>
      <c r="AL129" s="1048"/>
      <c r="AM129" s="1048"/>
      <c r="AN129" s="1048"/>
      <c r="AO129" s="1049"/>
      <c r="AP129" s="1165"/>
      <c r="AQ129" s="1166"/>
      <c r="AR129" s="1166"/>
      <c r="AS129" s="1166"/>
      <c r="AT129" s="1167"/>
      <c r="AU129" s="280"/>
      <c r="AV129" s="280"/>
      <c r="AW129" s="280"/>
      <c r="AX129" s="1156" t="s">
        <v>497</v>
      </c>
      <c r="AY129" s="1039"/>
      <c r="AZ129" s="1039"/>
      <c r="BA129" s="1039"/>
      <c r="BB129" s="1039"/>
      <c r="BC129" s="1039"/>
      <c r="BD129" s="1039"/>
      <c r="BE129" s="1040"/>
      <c r="BF129" s="1157" t="s">
        <v>442</v>
      </c>
      <c r="BG129" s="1158"/>
      <c r="BH129" s="1158"/>
      <c r="BI129" s="1158"/>
      <c r="BJ129" s="1158"/>
      <c r="BK129" s="1158"/>
      <c r="BL129" s="1159"/>
      <c r="BM129" s="1157">
        <v>19.079999999999998</v>
      </c>
      <c r="BN129" s="1158"/>
      <c r="BO129" s="1158"/>
      <c r="BP129" s="1158"/>
      <c r="BQ129" s="1158"/>
      <c r="BR129" s="1158"/>
      <c r="BS129" s="1159"/>
      <c r="BT129" s="1157">
        <v>30</v>
      </c>
      <c r="BU129" s="1160"/>
      <c r="BV129" s="1160"/>
      <c r="BW129" s="1160"/>
      <c r="BX129" s="1160"/>
      <c r="BY129" s="1160"/>
      <c r="BZ129" s="1161"/>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1019" t="s">
        <v>498</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499</v>
      </c>
      <c r="X130" s="1163"/>
      <c r="Y130" s="1163"/>
      <c r="Z130" s="1164"/>
      <c r="AA130" s="1047">
        <v>1723184</v>
      </c>
      <c r="AB130" s="1048"/>
      <c r="AC130" s="1048"/>
      <c r="AD130" s="1048"/>
      <c r="AE130" s="1049"/>
      <c r="AF130" s="1050">
        <v>1684558</v>
      </c>
      <c r="AG130" s="1048"/>
      <c r="AH130" s="1048"/>
      <c r="AI130" s="1048"/>
      <c r="AJ130" s="1049"/>
      <c r="AK130" s="1050">
        <v>1688413</v>
      </c>
      <c r="AL130" s="1048"/>
      <c r="AM130" s="1048"/>
      <c r="AN130" s="1048"/>
      <c r="AO130" s="1049"/>
      <c r="AP130" s="1165"/>
      <c r="AQ130" s="1166"/>
      <c r="AR130" s="1166"/>
      <c r="AS130" s="1166"/>
      <c r="AT130" s="1167"/>
      <c r="AU130" s="280"/>
      <c r="AV130" s="280"/>
      <c r="AW130" s="280"/>
      <c r="AX130" s="1156" t="s">
        <v>500</v>
      </c>
      <c r="AY130" s="1039"/>
      <c r="AZ130" s="1039"/>
      <c r="BA130" s="1039"/>
      <c r="BB130" s="1039"/>
      <c r="BC130" s="1039"/>
      <c r="BD130" s="1039"/>
      <c r="BE130" s="1040"/>
      <c r="BF130" s="1193">
        <v>11.3</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501</v>
      </c>
      <c r="X131" s="1201"/>
      <c r="Y131" s="1201"/>
      <c r="Z131" s="1202"/>
      <c r="AA131" s="1094">
        <v>5396613</v>
      </c>
      <c r="AB131" s="1073"/>
      <c r="AC131" s="1073"/>
      <c r="AD131" s="1073"/>
      <c r="AE131" s="1074"/>
      <c r="AF131" s="1072">
        <v>5276859</v>
      </c>
      <c r="AG131" s="1073"/>
      <c r="AH131" s="1073"/>
      <c r="AI131" s="1073"/>
      <c r="AJ131" s="1074"/>
      <c r="AK131" s="1072">
        <v>5231735</v>
      </c>
      <c r="AL131" s="1073"/>
      <c r="AM131" s="1073"/>
      <c r="AN131" s="1073"/>
      <c r="AO131" s="1074"/>
      <c r="AP131" s="1203"/>
      <c r="AQ131" s="1204"/>
      <c r="AR131" s="1204"/>
      <c r="AS131" s="1204"/>
      <c r="AT131" s="1205"/>
      <c r="AU131" s="280"/>
      <c r="AV131" s="280"/>
      <c r="AW131" s="280"/>
      <c r="AX131" s="1175" t="s">
        <v>502</v>
      </c>
      <c r="AY131" s="1126"/>
      <c r="AZ131" s="1126"/>
      <c r="BA131" s="1126"/>
      <c r="BB131" s="1126"/>
      <c r="BC131" s="1126"/>
      <c r="BD131" s="1126"/>
      <c r="BE131" s="1127"/>
      <c r="BF131" s="1176">
        <v>80.2</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1182" t="s">
        <v>503</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504</v>
      </c>
      <c r="W132" s="1186"/>
      <c r="X132" s="1186"/>
      <c r="Y132" s="1186"/>
      <c r="Z132" s="1187"/>
      <c r="AA132" s="1188">
        <v>11.1327049</v>
      </c>
      <c r="AB132" s="1189"/>
      <c r="AC132" s="1189"/>
      <c r="AD132" s="1189"/>
      <c r="AE132" s="1190"/>
      <c r="AF132" s="1191">
        <v>11.315178209999999</v>
      </c>
      <c r="AG132" s="1189"/>
      <c r="AH132" s="1189"/>
      <c r="AI132" s="1189"/>
      <c r="AJ132" s="1190"/>
      <c r="AK132" s="1191">
        <v>11.46099716</v>
      </c>
      <c r="AL132" s="1189"/>
      <c r="AM132" s="1189"/>
      <c r="AN132" s="1189"/>
      <c r="AO132" s="1190"/>
      <c r="AP132" s="1088"/>
      <c r="AQ132" s="1089"/>
      <c r="AR132" s="1089"/>
      <c r="AS132" s="1089"/>
      <c r="AT132" s="1192"/>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505</v>
      </c>
      <c r="W133" s="1169"/>
      <c r="X133" s="1169"/>
      <c r="Y133" s="1169"/>
      <c r="Z133" s="1170"/>
      <c r="AA133" s="1171">
        <v>8.3000000000000007</v>
      </c>
      <c r="AB133" s="1172"/>
      <c r="AC133" s="1172"/>
      <c r="AD133" s="1172"/>
      <c r="AE133" s="1173"/>
      <c r="AF133" s="1171">
        <v>10</v>
      </c>
      <c r="AG133" s="1172"/>
      <c r="AH133" s="1172"/>
      <c r="AI133" s="1172"/>
      <c r="AJ133" s="1173"/>
      <c r="AK133" s="1171">
        <v>11.3</v>
      </c>
      <c r="AL133" s="1172"/>
      <c r="AM133" s="1172"/>
      <c r="AN133" s="1172"/>
      <c r="AO133" s="1173"/>
      <c r="AP133" s="1118"/>
      <c r="AQ133" s="1119"/>
      <c r="AR133" s="1119"/>
      <c r="AS133" s="1119"/>
      <c r="AT133" s="1174"/>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tL22cUyPkXFna6yudaDat7T8d7sf8nOZwC3JALiRgVBdohwiridGMxm1zcje9V2F3DMDAlqPDFH/7iCqRKxwEw==" saltValue="TN/Zk6DoIHufQVKiNhe4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80" zoomScale="70" zoomScaleNormal="85" zoomScaleSheetLayoutView="70" workbookViewId="0">
      <selection activeCell="BD93" sqref="BD93"/>
    </sheetView>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506</v>
      </c>
    </row>
    <row r="98" spans="24:120" hidden="1" x14ac:dyDescent="0.15">
      <c r="CS98" s="286"/>
      <c r="CX98" s="286"/>
      <c r="DC98" s="286"/>
      <c r="DH98" s="286"/>
    </row>
    <row r="99" spans="24:120" hidden="1" x14ac:dyDescent="0.15">
      <c r="CS99" s="286"/>
      <c r="CX99" s="286"/>
      <c r="DC99" s="286"/>
      <c r="DH99" s="286"/>
    </row>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sheetData>
  <sheetProtection algorithmName="SHA-512" hashValue="1t2Ry73O54E7mDgOQpk9FXGVxCTLo24hzcCjjc5YaV6Psf7Jsksga1JMXR/CtZP0+v6X7Dyw9lhtGPsy/b94VQ==" saltValue="m7lpHI70kMsHnl7wvyvc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0" zoomScale="70" zoomScaleNormal="7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cDa4HiVNoKLYMofiXTR9luKgM22SXdb6eihmOFbReBR/GAeIY8KHCDGEZ9fs7jiovEpS5wXdjNqFAzGIjQB1A==" saltValue="XeTipAFW61Gt9mtcV+JU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7" zoomScale="70" zoomScaleSheetLayoutView="70" workbookViewId="0">
      <selection activeCell="AK33" sqref="AK33:AN33"/>
    </sheetView>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507</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508</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09" t="s">
        <v>509</v>
      </c>
      <c r="AP7" s="299"/>
      <c r="AQ7" s="300" t="s">
        <v>510</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0"/>
      <c r="AP8" s="305" t="s">
        <v>511</v>
      </c>
      <c r="AQ8" s="306" t="s">
        <v>512</v>
      </c>
      <c r="AR8" s="307" t="s">
        <v>513</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11" t="s">
        <v>514</v>
      </c>
      <c r="AL9" s="1212"/>
      <c r="AM9" s="1212"/>
      <c r="AN9" s="1213"/>
      <c r="AO9" s="308">
        <v>1406117</v>
      </c>
      <c r="AP9" s="308">
        <v>109349</v>
      </c>
      <c r="AQ9" s="309">
        <v>89061</v>
      </c>
      <c r="AR9" s="310">
        <v>22.8</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11" t="s">
        <v>515</v>
      </c>
      <c r="AL10" s="1212"/>
      <c r="AM10" s="1212"/>
      <c r="AN10" s="1213"/>
      <c r="AO10" s="311">
        <v>502401</v>
      </c>
      <c r="AP10" s="311">
        <v>39070</v>
      </c>
      <c r="AQ10" s="312">
        <v>10104</v>
      </c>
      <c r="AR10" s="313">
        <v>286.7</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11" t="s">
        <v>516</v>
      </c>
      <c r="AL11" s="1212"/>
      <c r="AM11" s="1212"/>
      <c r="AN11" s="1213"/>
      <c r="AO11" s="311">
        <v>151655</v>
      </c>
      <c r="AP11" s="311">
        <v>11794</v>
      </c>
      <c r="AQ11" s="312">
        <v>14957</v>
      </c>
      <c r="AR11" s="313">
        <v>-21.1</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11" t="s">
        <v>517</v>
      </c>
      <c r="AL12" s="1212"/>
      <c r="AM12" s="1212"/>
      <c r="AN12" s="1213"/>
      <c r="AO12" s="311" t="s">
        <v>518</v>
      </c>
      <c r="AP12" s="311" t="s">
        <v>518</v>
      </c>
      <c r="AQ12" s="312">
        <v>435</v>
      </c>
      <c r="AR12" s="313" t="s">
        <v>518</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11" t="s">
        <v>519</v>
      </c>
      <c r="AL13" s="1212"/>
      <c r="AM13" s="1212"/>
      <c r="AN13" s="1213"/>
      <c r="AO13" s="311" t="s">
        <v>518</v>
      </c>
      <c r="AP13" s="311" t="s">
        <v>518</v>
      </c>
      <c r="AQ13" s="312" t="s">
        <v>518</v>
      </c>
      <c r="AR13" s="313" t="s">
        <v>518</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11" t="s">
        <v>520</v>
      </c>
      <c r="AL14" s="1212"/>
      <c r="AM14" s="1212"/>
      <c r="AN14" s="1213"/>
      <c r="AO14" s="311">
        <v>42169</v>
      </c>
      <c r="AP14" s="311">
        <v>3279</v>
      </c>
      <c r="AQ14" s="312">
        <v>4008</v>
      </c>
      <c r="AR14" s="313">
        <v>-18.2</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11" t="s">
        <v>521</v>
      </c>
      <c r="AL15" s="1212"/>
      <c r="AM15" s="1212"/>
      <c r="AN15" s="1213"/>
      <c r="AO15" s="311">
        <v>46048</v>
      </c>
      <c r="AP15" s="311">
        <v>3581</v>
      </c>
      <c r="AQ15" s="312">
        <v>2366</v>
      </c>
      <c r="AR15" s="313">
        <v>51.4</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14" t="s">
        <v>522</v>
      </c>
      <c r="AL16" s="1215"/>
      <c r="AM16" s="1215"/>
      <c r="AN16" s="1216"/>
      <c r="AO16" s="311">
        <v>-113502</v>
      </c>
      <c r="AP16" s="311">
        <v>-8827</v>
      </c>
      <c r="AQ16" s="312">
        <v>-7825</v>
      </c>
      <c r="AR16" s="313">
        <v>12.8</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14" t="s">
        <v>186</v>
      </c>
      <c r="AL17" s="1215"/>
      <c r="AM17" s="1215"/>
      <c r="AN17" s="1216"/>
      <c r="AO17" s="311">
        <v>2034888</v>
      </c>
      <c r="AP17" s="311">
        <v>158246</v>
      </c>
      <c r="AQ17" s="312">
        <v>113106</v>
      </c>
      <c r="AR17" s="313">
        <v>39.9</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523</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524</v>
      </c>
      <c r="AP20" s="319" t="s">
        <v>525</v>
      </c>
      <c r="AQ20" s="320" t="s">
        <v>526</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06" t="s">
        <v>527</v>
      </c>
      <c r="AL21" s="1207"/>
      <c r="AM21" s="1207"/>
      <c r="AN21" s="1208"/>
      <c r="AO21" s="323">
        <v>14.46</v>
      </c>
      <c r="AP21" s="324">
        <v>10.59</v>
      </c>
      <c r="AQ21" s="325">
        <v>3.87</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06" t="s">
        <v>528</v>
      </c>
      <c r="AL22" s="1207"/>
      <c r="AM22" s="1207"/>
      <c r="AN22" s="1208"/>
      <c r="AO22" s="328">
        <v>95.4</v>
      </c>
      <c r="AP22" s="329">
        <v>96.5</v>
      </c>
      <c r="AQ22" s="330">
        <v>-1.1000000000000001</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529</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530</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531</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09" t="s">
        <v>509</v>
      </c>
      <c r="AP30" s="299"/>
      <c r="AQ30" s="300" t="s">
        <v>510</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0"/>
      <c r="AP31" s="305" t="s">
        <v>511</v>
      </c>
      <c r="AQ31" s="306" t="s">
        <v>512</v>
      </c>
      <c r="AR31" s="307" t="s">
        <v>513</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22" t="s">
        <v>532</v>
      </c>
      <c r="AL32" s="1223"/>
      <c r="AM32" s="1223"/>
      <c r="AN32" s="1224"/>
      <c r="AO32" s="338">
        <v>1661907</v>
      </c>
      <c r="AP32" s="338">
        <v>129241</v>
      </c>
      <c r="AQ32" s="339">
        <v>58419</v>
      </c>
      <c r="AR32" s="340">
        <v>121.2</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22" t="s">
        <v>533</v>
      </c>
      <c r="AL33" s="1223"/>
      <c r="AM33" s="1223"/>
      <c r="AN33" s="1224"/>
      <c r="AO33" s="338" t="s">
        <v>518</v>
      </c>
      <c r="AP33" s="338" t="s">
        <v>518</v>
      </c>
      <c r="AQ33" s="339" t="s">
        <v>518</v>
      </c>
      <c r="AR33" s="340" t="s">
        <v>518</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22" t="s">
        <v>534</v>
      </c>
      <c r="AL34" s="1223"/>
      <c r="AM34" s="1223"/>
      <c r="AN34" s="1224"/>
      <c r="AO34" s="338" t="s">
        <v>518</v>
      </c>
      <c r="AP34" s="338" t="s">
        <v>518</v>
      </c>
      <c r="AQ34" s="339" t="s">
        <v>518</v>
      </c>
      <c r="AR34" s="340" t="s">
        <v>518</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22" t="s">
        <v>535</v>
      </c>
      <c r="AL35" s="1223"/>
      <c r="AM35" s="1223"/>
      <c r="AN35" s="1224"/>
      <c r="AO35" s="338">
        <v>592729</v>
      </c>
      <c r="AP35" s="338">
        <v>46094</v>
      </c>
      <c r="AQ35" s="339">
        <v>22315</v>
      </c>
      <c r="AR35" s="340">
        <v>106.6</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22" t="s">
        <v>536</v>
      </c>
      <c r="AL36" s="1223"/>
      <c r="AM36" s="1223"/>
      <c r="AN36" s="1224"/>
      <c r="AO36" s="338">
        <v>87997</v>
      </c>
      <c r="AP36" s="338">
        <v>6843</v>
      </c>
      <c r="AQ36" s="339">
        <v>3809</v>
      </c>
      <c r="AR36" s="340">
        <v>79.7</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22" t="s">
        <v>537</v>
      </c>
      <c r="AL37" s="1223"/>
      <c r="AM37" s="1223"/>
      <c r="AN37" s="1224"/>
      <c r="AO37" s="338">
        <v>2957</v>
      </c>
      <c r="AP37" s="338">
        <v>230</v>
      </c>
      <c r="AQ37" s="339">
        <v>857</v>
      </c>
      <c r="AR37" s="340">
        <v>-73.2</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25" t="s">
        <v>538</v>
      </c>
      <c r="AL38" s="1226"/>
      <c r="AM38" s="1226"/>
      <c r="AN38" s="1227"/>
      <c r="AO38" s="341" t="s">
        <v>518</v>
      </c>
      <c r="AP38" s="341" t="s">
        <v>518</v>
      </c>
      <c r="AQ38" s="342">
        <v>5</v>
      </c>
      <c r="AR38" s="330" t="s">
        <v>518</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25" t="s">
        <v>539</v>
      </c>
      <c r="AL39" s="1226"/>
      <c r="AM39" s="1226"/>
      <c r="AN39" s="1227"/>
      <c r="AO39" s="338">
        <v>-57568</v>
      </c>
      <c r="AP39" s="338">
        <v>-4477</v>
      </c>
      <c r="AQ39" s="339">
        <v>-1465</v>
      </c>
      <c r="AR39" s="340">
        <v>205.6</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22" t="s">
        <v>540</v>
      </c>
      <c r="AL40" s="1223"/>
      <c r="AM40" s="1223"/>
      <c r="AN40" s="1224"/>
      <c r="AO40" s="338">
        <v>-1688413</v>
      </c>
      <c r="AP40" s="338">
        <v>-131302</v>
      </c>
      <c r="AQ40" s="339">
        <v>-56668</v>
      </c>
      <c r="AR40" s="340">
        <v>131.69999999999999</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28" t="s">
        <v>297</v>
      </c>
      <c r="AL41" s="1229"/>
      <c r="AM41" s="1229"/>
      <c r="AN41" s="1230"/>
      <c r="AO41" s="338">
        <v>599609</v>
      </c>
      <c r="AP41" s="338">
        <v>46630</v>
      </c>
      <c r="AQ41" s="339">
        <v>27273</v>
      </c>
      <c r="AR41" s="340">
        <v>71</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541</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542</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543</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17" t="s">
        <v>509</v>
      </c>
      <c r="AN49" s="1219" t="s">
        <v>544</v>
      </c>
      <c r="AO49" s="1220"/>
      <c r="AP49" s="1220"/>
      <c r="AQ49" s="1220"/>
      <c r="AR49" s="1221"/>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18"/>
      <c r="AN50" s="354" t="s">
        <v>545</v>
      </c>
      <c r="AO50" s="355" t="s">
        <v>546</v>
      </c>
      <c r="AP50" s="356" t="s">
        <v>547</v>
      </c>
      <c r="AQ50" s="357" t="s">
        <v>548</v>
      </c>
      <c r="AR50" s="358" t="s">
        <v>549</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550</v>
      </c>
      <c r="AL51" s="351"/>
      <c r="AM51" s="359">
        <v>2453892</v>
      </c>
      <c r="AN51" s="360">
        <v>180314</v>
      </c>
      <c r="AO51" s="361">
        <v>-49.3</v>
      </c>
      <c r="AP51" s="362">
        <v>106092</v>
      </c>
      <c r="AQ51" s="363">
        <v>15.5</v>
      </c>
      <c r="AR51" s="364">
        <v>-64.8</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551</v>
      </c>
      <c r="AM52" s="367">
        <v>2264764</v>
      </c>
      <c r="AN52" s="368">
        <v>166417</v>
      </c>
      <c r="AO52" s="369">
        <v>-51.2</v>
      </c>
      <c r="AP52" s="370">
        <v>44299</v>
      </c>
      <c r="AQ52" s="371">
        <v>-18.600000000000001</v>
      </c>
      <c r="AR52" s="372">
        <v>-32.6</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552</v>
      </c>
      <c r="AL53" s="351"/>
      <c r="AM53" s="359">
        <v>2569097</v>
      </c>
      <c r="AN53" s="360">
        <v>191167</v>
      </c>
      <c r="AO53" s="361">
        <v>6</v>
      </c>
      <c r="AP53" s="362">
        <v>78903</v>
      </c>
      <c r="AQ53" s="363">
        <v>-25.6</v>
      </c>
      <c r="AR53" s="364">
        <v>31.6</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551</v>
      </c>
      <c r="AM54" s="367">
        <v>2322185</v>
      </c>
      <c r="AN54" s="368">
        <v>172794</v>
      </c>
      <c r="AO54" s="369">
        <v>3.8</v>
      </c>
      <c r="AP54" s="370">
        <v>49201</v>
      </c>
      <c r="AQ54" s="371">
        <v>11.1</v>
      </c>
      <c r="AR54" s="372">
        <v>-7.3</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553</v>
      </c>
      <c r="AL55" s="351"/>
      <c r="AM55" s="359">
        <v>2609361</v>
      </c>
      <c r="AN55" s="360">
        <v>197514</v>
      </c>
      <c r="AO55" s="361">
        <v>3.3</v>
      </c>
      <c r="AP55" s="362">
        <v>82993</v>
      </c>
      <c r="AQ55" s="363">
        <v>5.2</v>
      </c>
      <c r="AR55" s="364">
        <v>-1.9</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551</v>
      </c>
      <c r="AM56" s="367">
        <v>2132442</v>
      </c>
      <c r="AN56" s="368">
        <v>161414</v>
      </c>
      <c r="AO56" s="369">
        <v>-6.6</v>
      </c>
      <c r="AP56" s="370">
        <v>46787</v>
      </c>
      <c r="AQ56" s="371">
        <v>-4.9000000000000004</v>
      </c>
      <c r="AR56" s="372">
        <v>-1.7</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554</v>
      </c>
      <c r="AL57" s="351"/>
      <c r="AM57" s="359">
        <v>1706460</v>
      </c>
      <c r="AN57" s="360">
        <v>131024</v>
      </c>
      <c r="AO57" s="361">
        <v>-33.700000000000003</v>
      </c>
      <c r="AP57" s="362">
        <v>108252</v>
      </c>
      <c r="AQ57" s="363">
        <v>30.4</v>
      </c>
      <c r="AR57" s="364">
        <v>-64.099999999999994</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551</v>
      </c>
      <c r="AM58" s="367">
        <v>1381242</v>
      </c>
      <c r="AN58" s="368">
        <v>106054</v>
      </c>
      <c r="AO58" s="369">
        <v>-34.299999999999997</v>
      </c>
      <c r="AP58" s="370">
        <v>50321</v>
      </c>
      <c r="AQ58" s="371">
        <v>7.6</v>
      </c>
      <c r="AR58" s="372">
        <v>-41.9</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555</v>
      </c>
      <c r="AL59" s="351"/>
      <c r="AM59" s="359">
        <v>1983442</v>
      </c>
      <c r="AN59" s="360">
        <v>154245</v>
      </c>
      <c r="AO59" s="361">
        <v>17.7</v>
      </c>
      <c r="AP59" s="362">
        <v>93492</v>
      </c>
      <c r="AQ59" s="363">
        <v>-13.6</v>
      </c>
      <c r="AR59" s="364">
        <v>31.3</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551</v>
      </c>
      <c r="AM60" s="367">
        <v>1587995</v>
      </c>
      <c r="AN60" s="368">
        <v>123493</v>
      </c>
      <c r="AO60" s="369">
        <v>16.399999999999999</v>
      </c>
      <c r="AP60" s="370">
        <v>53316</v>
      </c>
      <c r="AQ60" s="371">
        <v>6</v>
      </c>
      <c r="AR60" s="372">
        <v>10.4</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556</v>
      </c>
      <c r="AL61" s="373"/>
      <c r="AM61" s="374">
        <v>2264450</v>
      </c>
      <c r="AN61" s="375">
        <v>170853</v>
      </c>
      <c r="AO61" s="376">
        <v>-11.2</v>
      </c>
      <c r="AP61" s="377">
        <v>93946</v>
      </c>
      <c r="AQ61" s="378">
        <v>2.4</v>
      </c>
      <c r="AR61" s="364">
        <v>-13.6</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551</v>
      </c>
      <c r="AM62" s="367">
        <v>1937726</v>
      </c>
      <c r="AN62" s="368">
        <v>146034</v>
      </c>
      <c r="AO62" s="369">
        <v>-14.4</v>
      </c>
      <c r="AP62" s="370">
        <v>48785</v>
      </c>
      <c r="AQ62" s="371">
        <v>0.2</v>
      </c>
      <c r="AR62" s="372">
        <v>-14.6</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Mnoxd5Tj35k5DBQvOux5u2kXnwc1GZhwJ8Iv6AEwRGe5rMljRNe50fBqk21+0n+Uaimmg1w2CPo+mrLLG4cvag==" saltValue="oB1rR1Z05mINaQRQfkE3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6" zoomScale="70" zoomScaleNormal="7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558</v>
      </c>
    </row>
    <row r="120" spans="125:125" ht="13.5" hidden="1" customHeight="1" x14ac:dyDescent="0.15"/>
    <row r="121" spans="125:125" ht="13.5" hidden="1" customHeight="1" x14ac:dyDescent="0.15">
      <c r="DU121" s="286"/>
    </row>
  </sheetData>
  <sheetProtection algorithmName="SHA-512" hashValue="mTOWRz586cQ0ctfaUIGjLone+3X3wmVUsakSeXE5TFJU9D+ROL4qLdI+UQ9hvZIhEqq0XVxPW7TfxZ+yErYMeQ==" saltValue="jaeX/9DDdYMCJcRdpP8l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1" zoomScale="70" zoomScaleNormal="7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559</v>
      </c>
    </row>
  </sheetData>
  <sheetProtection algorithmName="SHA-512" hashValue="n+UOj60BxHwt9wqUvvz5RYxxUId3Y0ozhLbgeGwh4guUZXrew9lDboVZn1kCdHyy8O1J2qaPQRfTER8oE7A6wA==" saltValue="Rm6DBfCyF18mIt/Oopw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1" t="s">
        <v>3</v>
      </c>
      <c r="D47" s="1231"/>
      <c r="E47" s="1232"/>
      <c r="F47" s="11">
        <v>94.31</v>
      </c>
      <c r="G47" s="12">
        <v>99.82</v>
      </c>
      <c r="H47" s="12">
        <v>74.400000000000006</v>
      </c>
      <c r="I47" s="12">
        <v>73.44</v>
      </c>
      <c r="J47" s="13">
        <v>74.38</v>
      </c>
    </row>
    <row r="48" spans="2:10" ht="57.75" customHeight="1" x14ac:dyDescent="0.15">
      <c r="B48" s="14"/>
      <c r="C48" s="1233" t="s">
        <v>4</v>
      </c>
      <c r="D48" s="1233"/>
      <c r="E48" s="1234"/>
      <c r="F48" s="15">
        <v>15.78</v>
      </c>
      <c r="G48" s="16">
        <v>9.74</v>
      </c>
      <c r="H48" s="16">
        <v>10.45</v>
      </c>
      <c r="I48" s="16">
        <v>8.1199999999999992</v>
      </c>
      <c r="J48" s="17">
        <v>5.66</v>
      </c>
    </row>
    <row r="49" spans="2:10" ht="57.75" customHeight="1" thickBot="1" x14ac:dyDescent="0.2">
      <c r="B49" s="18"/>
      <c r="C49" s="1235" t="s">
        <v>5</v>
      </c>
      <c r="D49" s="1235"/>
      <c r="E49" s="1236"/>
      <c r="F49" s="19">
        <v>3.9</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zwVMMgiA3ua7+vRFipkFAk4dVcj9MXnAQht9BcHRrsPTCOdpS57bS2x/oOlK405hySnODPVL9zkOC3aV0moeYA==" saltValue="TxPC6GCu2CkVOIitN/AN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7" zoomScale="70" zoomScaleNormal="70" zoomScaleSheetLayoutView="100" workbookViewId="0">
      <selection activeCell="C36" sqref="C36:E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3" t="s">
        <v>569</v>
      </c>
      <c r="D34" s="1243"/>
      <c r="E34" s="1244"/>
      <c r="F34" s="32">
        <v>22.45</v>
      </c>
      <c r="G34" s="33">
        <v>23.48</v>
      </c>
      <c r="H34" s="33">
        <v>24.45</v>
      </c>
      <c r="I34" s="33">
        <v>25.47</v>
      </c>
      <c r="J34" s="34">
        <v>24.69</v>
      </c>
      <c r="K34" s="22"/>
      <c r="L34" s="22"/>
      <c r="M34" s="22"/>
      <c r="N34" s="22"/>
      <c r="O34" s="22"/>
      <c r="P34" s="22"/>
    </row>
    <row r="35" spans="1:16" ht="39" customHeight="1" x14ac:dyDescent="0.15">
      <c r="A35" s="22"/>
      <c r="B35" s="35"/>
      <c r="C35" s="1237" t="s">
        <v>570</v>
      </c>
      <c r="D35" s="1238"/>
      <c r="E35" s="1239"/>
      <c r="F35" s="36">
        <v>9.86</v>
      </c>
      <c r="G35" s="37">
        <v>10.44</v>
      </c>
      <c r="H35" s="37">
        <v>10.55</v>
      </c>
      <c r="I35" s="37">
        <v>12.68</v>
      </c>
      <c r="J35" s="38">
        <v>11.59</v>
      </c>
      <c r="K35" s="22"/>
      <c r="L35" s="22"/>
      <c r="M35" s="22"/>
      <c r="N35" s="22"/>
      <c r="O35" s="22"/>
      <c r="P35" s="22"/>
    </row>
    <row r="36" spans="1:16" ht="39" customHeight="1" x14ac:dyDescent="0.15">
      <c r="A36" s="22"/>
      <c r="B36" s="35"/>
      <c r="C36" s="1237" t="s">
        <v>571</v>
      </c>
      <c r="D36" s="1238"/>
      <c r="E36" s="1239"/>
      <c r="F36" s="36">
        <v>15.71</v>
      </c>
      <c r="G36" s="37">
        <v>9.6999999999999993</v>
      </c>
      <c r="H36" s="37">
        <v>10.39</v>
      </c>
      <c r="I36" s="37">
        <v>8.06</v>
      </c>
      <c r="J36" s="38">
        <v>5.56</v>
      </c>
      <c r="K36" s="22"/>
      <c r="L36" s="22"/>
      <c r="M36" s="22"/>
      <c r="N36" s="22"/>
      <c r="O36" s="22"/>
      <c r="P36" s="22"/>
    </row>
    <row r="37" spans="1:16" ht="39" customHeight="1" x14ac:dyDescent="0.15">
      <c r="A37" s="22"/>
      <c r="B37" s="35"/>
      <c r="C37" s="1237" t="s">
        <v>572</v>
      </c>
      <c r="D37" s="1238"/>
      <c r="E37" s="1239"/>
      <c r="F37" s="36" t="s">
        <v>518</v>
      </c>
      <c r="G37" s="37" t="s">
        <v>518</v>
      </c>
      <c r="H37" s="37" t="s">
        <v>518</v>
      </c>
      <c r="I37" s="37">
        <v>4.4800000000000004</v>
      </c>
      <c r="J37" s="38">
        <v>4.9000000000000004</v>
      </c>
      <c r="K37" s="22"/>
      <c r="L37" s="22"/>
      <c r="M37" s="22"/>
      <c r="N37" s="22"/>
      <c r="O37" s="22"/>
      <c r="P37" s="22"/>
    </row>
    <row r="38" spans="1:16" ht="39" customHeight="1" x14ac:dyDescent="0.15">
      <c r="A38" s="22"/>
      <c r="B38" s="35"/>
      <c r="C38" s="1237" t="s">
        <v>573</v>
      </c>
      <c r="D38" s="1238"/>
      <c r="E38" s="1239"/>
      <c r="F38" s="36">
        <v>0.28999999999999998</v>
      </c>
      <c r="G38" s="37">
        <v>0.7</v>
      </c>
      <c r="H38" s="37">
        <v>0.78</v>
      </c>
      <c r="I38" s="37">
        <v>1.37</v>
      </c>
      <c r="J38" s="38">
        <v>2.35</v>
      </c>
      <c r="K38" s="22"/>
      <c r="L38" s="22"/>
      <c r="M38" s="22"/>
      <c r="N38" s="22"/>
      <c r="O38" s="22"/>
      <c r="P38" s="22"/>
    </row>
    <row r="39" spans="1:16" ht="39" customHeight="1" x14ac:dyDescent="0.15">
      <c r="A39" s="22"/>
      <c r="B39" s="35"/>
      <c r="C39" s="1237" t="s">
        <v>574</v>
      </c>
      <c r="D39" s="1238"/>
      <c r="E39" s="1239"/>
      <c r="F39" s="36">
        <v>0.56000000000000005</v>
      </c>
      <c r="G39" s="37">
        <v>1.05</v>
      </c>
      <c r="H39" s="37">
        <v>1.69</v>
      </c>
      <c r="I39" s="37">
        <v>1.21</v>
      </c>
      <c r="J39" s="38">
        <v>1.19</v>
      </c>
      <c r="K39" s="22"/>
      <c r="L39" s="22"/>
      <c r="M39" s="22"/>
      <c r="N39" s="22"/>
      <c r="O39" s="22"/>
      <c r="P39" s="22"/>
    </row>
    <row r="40" spans="1:16" ht="39" customHeight="1" x14ac:dyDescent="0.15">
      <c r="A40" s="22"/>
      <c r="B40" s="35"/>
      <c r="C40" s="1237" t="s">
        <v>575</v>
      </c>
      <c r="D40" s="1238"/>
      <c r="E40" s="1239"/>
      <c r="F40" s="36">
        <v>0.04</v>
      </c>
      <c r="G40" s="37">
        <v>0.03</v>
      </c>
      <c r="H40" s="37">
        <v>0.03</v>
      </c>
      <c r="I40" s="37">
        <v>0.04</v>
      </c>
      <c r="J40" s="38">
        <v>0.09</v>
      </c>
      <c r="K40" s="22"/>
      <c r="L40" s="22"/>
      <c r="M40" s="22"/>
      <c r="N40" s="22"/>
      <c r="O40" s="22"/>
      <c r="P40" s="22"/>
    </row>
    <row r="41" spans="1:16" ht="39" customHeight="1" x14ac:dyDescent="0.15">
      <c r="A41" s="22"/>
      <c r="B41" s="35"/>
      <c r="C41" s="1237" t="s">
        <v>576</v>
      </c>
      <c r="D41" s="1238"/>
      <c r="E41" s="1239"/>
      <c r="F41" s="36">
        <v>0.08</v>
      </c>
      <c r="G41" s="37">
        <v>7.0000000000000007E-2</v>
      </c>
      <c r="H41" s="37">
        <v>0.08</v>
      </c>
      <c r="I41" s="37">
        <v>0.08</v>
      </c>
      <c r="J41" s="38">
        <v>0.09</v>
      </c>
      <c r="K41" s="22"/>
      <c r="L41" s="22"/>
      <c r="M41" s="22"/>
      <c r="N41" s="22"/>
      <c r="O41" s="22"/>
      <c r="P41" s="22"/>
    </row>
    <row r="42" spans="1:16" ht="39" customHeight="1" x14ac:dyDescent="0.15">
      <c r="A42" s="22"/>
      <c r="B42" s="39"/>
      <c r="C42" s="1237" t="s">
        <v>577</v>
      </c>
      <c r="D42" s="1238"/>
      <c r="E42" s="1239"/>
      <c r="F42" s="36" t="s">
        <v>518</v>
      </c>
      <c r="G42" s="37" t="s">
        <v>518</v>
      </c>
      <c r="H42" s="37" t="s">
        <v>518</v>
      </c>
      <c r="I42" s="37" t="s">
        <v>518</v>
      </c>
      <c r="J42" s="38" t="s">
        <v>518</v>
      </c>
      <c r="K42" s="22"/>
      <c r="L42" s="22"/>
      <c r="M42" s="22"/>
      <c r="N42" s="22"/>
      <c r="O42" s="22"/>
      <c r="P42" s="22"/>
    </row>
    <row r="43" spans="1:16" ht="39" customHeight="1" thickBot="1" x14ac:dyDescent="0.2">
      <c r="A43" s="22"/>
      <c r="B43" s="40"/>
      <c r="C43" s="1240" t="s">
        <v>578</v>
      </c>
      <c r="D43" s="1241"/>
      <c r="E43" s="1242"/>
      <c r="F43" s="41">
        <v>1.33</v>
      </c>
      <c r="G43" s="42">
        <v>1.06</v>
      </c>
      <c r="H43" s="42">
        <v>5.3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WSa066QFYEE455aoVec8vOGjCopIN1P08kQ6XDFhL69B+6jFvMVZyWAYu4+HTCuohTNV+sJLa9eNBgEIkVLlA==" saltValue="WBKsCgEnDYW1PAk9YTV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38" zoomScale="70" zoomScaleNormal="70" zoomScaleSheetLayoutView="55" workbookViewId="0">
      <selection activeCell="L62" sqref="L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1333</v>
      </c>
      <c r="L45" s="60">
        <v>1459</v>
      </c>
      <c r="M45" s="60">
        <v>1763</v>
      </c>
      <c r="N45" s="60">
        <v>1705</v>
      </c>
      <c r="O45" s="61">
        <v>1662</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518</v>
      </c>
      <c r="L46" s="64" t="s">
        <v>518</v>
      </c>
      <c r="M46" s="64" t="s">
        <v>518</v>
      </c>
      <c r="N46" s="64" t="s">
        <v>518</v>
      </c>
      <c r="O46" s="65" t="s">
        <v>518</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518</v>
      </c>
      <c r="L47" s="64" t="s">
        <v>518</v>
      </c>
      <c r="M47" s="64" t="s">
        <v>518</v>
      </c>
      <c r="N47" s="64" t="s">
        <v>518</v>
      </c>
      <c r="O47" s="65" t="s">
        <v>518</v>
      </c>
      <c r="P47" s="48"/>
      <c r="Q47" s="48"/>
      <c r="R47" s="48"/>
      <c r="S47" s="48"/>
      <c r="T47" s="48"/>
      <c r="U47" s="48"/>
    </row>
    <row r="48" spans="1:21" ht="30.75" customHeight="1" x14ac:dyDescent="0.15">
      <c r="A48" s="48"/>
      <c r="B48" s="1247"/>
      <c r="C48" s="1248"/>
      <c r="D48" s="62"/>
      <c r="E48" s="1253" t="s">
        <v>15</v>
      </c>
      <c r="F48" s="1253"/>
      <c r="G48" s="1253"/>
      <c r="H48" s="1253"/>
      <c r="I48" s="1253"/>
      <c r="J48" s="1254"/>
      <c r="K48" s="63">
        <v>538</v>
      </c>
      <c r="L48" s="64">
        <v>568</v>
      </c>
      <c r="M48" s="64">
        <v>614</v>
      </c>
      <c r="N48" s="64">
        <v>595</v>
      </c>
      <c r="O48" s="65">
        <v>593</v>
      </c>
      <c r="P48" s="48"/>
      <c r="Q48" s="48"/>
      <c r="R48" s="48"/>
      <c r="S48" s="48"/>
      <c r="T48" s="48"/>
      <c r="U48" s="48"/>
    </row>
    <row r="49" spans="1:21" ht="30.75" customHeight="1" x14ac:dyDescent="0.15">
      <c r="A49" s="48"/>
      <c r="B49" s="1247"/>
      <c r="C49" s="1248"/>
      <c r="D49" s="62"/>
      <c r="E49" s="1253" t="s">
        <v>16</v>
      </c>
      <c r="F49" s="1253"/>
      <c r="G49" s="1253"/>
      <c r="H49" s="1253"/>
      <c r="I49" s="1253"/>
      <c r="J49" s="1254"/>
      <c r="K49" s="63">
        <v>25</v>
      </c>
      <c r="L49" s="64">
        <v>31</v>
      </c>
      <c r="M49" s="64">
        <v>36</v>
      </c>
      <c r="N49" s="64">
        <v>56</v>
      </c>
      <c r="O49" s="65">
        <v>88</v>
      </c>
      <c r="P49" s="48"/>
      <c r="Q49" s="48"/>
      <c r="R49" s="48"/>
      <c r="S49" s="48"/>
      <c r="T49" s="48"/>
      <c r="U49" s="48"/>
    </row>
    <row r="50" spans="1:21" ht="30.75" customHeight="1" x14ac:dyDescent="0.15">
      <c r="A50" s="48"/>
      <c r="B50" s="1247"/>
      <c r="C50" s="1248"/>
      <c r="D50" s="62"/>
      <c r="E50" s="1253" t="s">
        <v>17</v>
      </c>
      <c r="F50" s="1253"/>
      <c r="G50" s="1253"/>
      <c r="H50" s="1253"/>
      <c r="I50" s="1253"/>
      <c r="J50" s="1254"/>
      <c r="K50" s="63">
        <v>1</v>
      </c>
      <c r="L50" s="64">
        <v>1</v>
      </c>
      <c r="M50" s="64">
        <v>1</v>
      </c>
      <c r="N50" s="64">
        <v>1</v>
      </c>
      <c r="O50" s="65">
        <v>3</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518</v>
      </c>
      <c r="L51" s="64" t="s">
        <v>518</v>
      </c>
      <c r="M51" s="64" t="s">
        <v>518</v>
      </c>
      <c r="N51" s="64" t="s">
        <v>518</v>
      </c>
      <c r="O51" s="65" t="s">
        <v>518</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1530</v>
      </c>
      <c r="L52" s="64">
        <v>1620</v>
      </c>
      <c r="M52" s="64">
        <v>1813</v>
      </c>
      <c r="N52" s="64">
        <v>1759</v>
      </c>
      <c r="O52" s="65">
        <v>1746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367</v>
      </c>
      <c r="L53" s="69">
        <v>439</v>
      </c>
      <c r="M53" s="69">
        <v>601</v>
      </c>
      <c r="N53" s="69">
        <v>598</v>
      </c>
      <c r="O53" s="70">
        <v>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thickBot="1" x14ac:dyDescent="0.2">
      <c r="B57" s="1261" t="s">
        <v>25</v>
      </c>
      <c r="C57" s="1262"/>
      <c r="D57" s="1265" t="s">
        <v>26</v>
      </c>
      <c r="E57" s="1266"/>
      <c r="F57" s="1266"/>
      <c r="G57" s="1266"/>
      <c r="H57" s="1266"/>
      <c r="I57" s="1266"/>
      <c r="J57" s="1267"/>
      <c r="K57" s="83" t="s">
        <v>611</v>
      </c>
      <c r="L57" s="83" t="s">
        <v>611</v>
      </c>
      <c r="M57" s="83" t="s">
        <v>611</v>
      </c>
      <c r="N57" s="83" t="s">
        <v>611</v>
      </c>
      <c r="O57" s="83" t="s">
        <v>611</v>
      </c>
    </row>
    <row r="58" spans="1:21" ht="31.5" customHeight="1" thickBot="1" x14ac:dyDescent="0.2">
      <c r="B58" s="1263"/>
      <c r="C58" s="1264"/>
      <c r="D58" s="1268" t="s">
        <v>27</v>
      </c>
      <c r="E58" s="1269"/>
      <c r="F58" s="1269"/>
      <c r="G58" s="1269"/>
      <c r="H58" s="1269"/>
      <c r="I58" s="1269"/>
      <c r="J58" s="1270"/>
      <c r="K58" s="83" t="s">
        <v>611</v>
      </c>
      <c r="L58" s="83" t="s">
        <v>611</v>
      </c>
      <c r="M58" s="83" t="s">
        <v>611</v>
      </c>
      <c r="N58" s="83" t="s">
        <v>611</v>
      </c>
      <c r="O58" s="83" t="s">
        <v>611</v>
      </c>
    </row>
    <row r="59" spans="1:21" ht="24" customHeight="1" x14ac:dyDescent="0.15">
      <c r="B59" s="84"/>
      <c r="C59" s="84"/>
      <c r="D59" s="85" t="s">
        <v>28</v>
      </c>
      <c r="E59" s="86"/>
      <c r="F59" s="86"/>
      <c r="G59" s="86"/>
      <c r="H59" s="86"/>
      <c r="I59" s="86"/>
      <c r="J59" s="86"/>
      <c r="K59" s="86"/>
      <c r="L59" s="86"/>
      <c r="M59" s="86"/>
      <c r="N59" s="86"/>
      <c r="O59" s="86"/>
    </row>
    <row r="60" spans="1:21" ht="24" customHeight="1" x14ac:dyDescent="0.15">
      <c r="B60" s="87"/>
      <c r="C60" s="87"/>
      <c r="D60" s="85" t="s">
        <v>29</v>
      </c>
      <c r="E60" s="86"/>
      <c r="F60" s="86"/>
      <c r="G60" s="86"/>
      <c r="H60" s="86"/>
      <c r="I60" s="86"/>
      <c r="J60" s="86"/>
      <c r="K60" s="86"/>
      <c r="L60" s="86"/>
      <c r="M60" s="86"/>
      <c r="N60" s="86"/>
      <c r="O60" s="86"/>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e06dqWVgqrENPWC2tnYOvrr/8RsdEhlQwSdr74zniVvfqsTkEgLbXJnneYvKCxIQZudFkFspNQGcnQ6ayTWQ==" saltValue="aTuhxzecL2wx+aD+FlSj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8" zoomScale="70" zoomScaleNormal="70" zoomScaleSheetLayoutView="100" workbookViewId="0"/>
  </sheetViews>
  <sheetFormatPr defaultColWidth="0" defaultRowHeight="13.5" customHeight="1" zeroHeight="1" x14ac:dyDescent="0.15"/>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9" t="s">
        <v>9</v>
      </c>
    </row>
    <row r="40" spans="2:13" ht="27.75" customHeight="1" thickBot="1" x14ac:dyDescent="0.2">
      <c r="B40" s="90" t="s">
        <v>10</v>
      </c>
      <c r="C40" s="91"/>
      <c r="D40" s="91"/>
      <c r="E40" s="92"/>
      <c r="F40" s="92"/>
      <c r="G40" s="92"/>
      <c r="H40" s="93" t="s">
        <v>2</v>
      </c>
      <c r="I40" s="94" t="s">
        <v>560</v>
      </c>
      <c r="J40" s="95" t="s">
        <v>561</v>
      </c>
      <c r="K40" s="95" t="s">
        <v>562</v>
      </c>
      <c r="L40" s="95" t="s">
        <v>563</v>
      </c>
      <c r="M40" s="96" t="s">
        <v>564</v>
      </c>
    </row>
    <row r="41" spans="2:13" ht="27.75" customHeight="1" x14ac:dyDescent="0.15">
      <c r="B41" s="1271" t="s">
        <v>30</v>
      </c>
      <c r="C41" s="1272"/>
      <c r="D41" s="97"/>
      <c r="E41" s="1277" t="s">
        <v>31</v>
      </c>
      <c r="F41" s="1277"/>
      <c r="G41" s="1277"/>
      <c r="H41" s="1278"/>
      <c r="I41" s="98">
        <v>15622</v>
      </c>
      <c r="J41" s="99">
        <v>15532</v>
      </c>
      <c r="K41" s="99">
        <v>14795</v>
      </c>
      <c r="L41" s="99">
        <v>14195</v>
      </c>
      <c r="M41" s="100">
        <v>13484</v>
      </c>
    </row>
    <row r="42" spans="2:13" ht="27.75" customHeight="1" x14ac:dyDescent="0.15">
      <c r="B42" s="1273"/>
      <c r="C42" s="1274"/>
      <c r="D42" s="101"/>
      <c r="E42" s="1279" t="s">
        <v>32</v>
      </c>
      <c r="F42" s="1279"/>
      <c r="G42" s="1279"/>
      <c r="H42" s="1280"/>
      <c r="I42" s="102">
        <v>3565</v>
      </c>
      <c r="J42" s="103">
        <v>3141</v>
      </c>
      <c r="K42" s="103">
        <v>2792</v>
      </c>
      <c r="L42" s="103">
        <v>2672</v>
      </c>
      <c r="M42" s="104">
        <v>2719</v>
      </c>
    </row>
    <row r="43" spans="2:13" ht="27.75" customHeight="1" x14ac:dyDescent="0.15">
      <c r="B43" s="1273"/>
      <c r="C43" s="1274"/>
      <c r="D43" s="101"/>
      <c r="E43" s="1279" t="s">
        <v>33</v>
      </c>
      <c r="F43" s="1279"/>
      <c r="G43" s="1279"/>
      <c r="H43" s="1280"/>
      <c r="I43" s="102">
        <v>8354</v>
      </c>
      <c r="J43" s="103">
        <v>9080</v>
      </c>
      <c r="K43" s="103">
        <v>9132</v>
      </c>
      <c r="L43" s="103">
        <v>8422</v>
      </c>
      <c r="M43" s="104">
        <v>8301</v>
      </c>
    </row>
    <row r="44" spans="2:13" ht="27.75" customHeight="1" x14ac:dyDescent="0.15">
      <c r="B44" s="1273"/>
      <c r="C44" s="1274"/>
      <c r="D44" s="101"/>
      <c r="E44" s="1279" t="s">
        <v>34</v>
      </c>
      <c r="F44" s="1279"/>
      <c r="G44" s="1279"/>
      <c r="H44" s="1280"/>
      <c r="I44" s="102">
        <v>957</v>
      </c>
      <c r="J44" s="103">
        <v>960</v>
      </c>
      <c r="K44" s="103">
        <v>1054</v>
      </c>
      <c r="L44" s="103">
        <v>1134</v>
      </c>
      <c r="M44" s="104">
        <v>1060</v>
      </c>
    </row>
    <row r="45" spans="2:13" ht="27.75" customHeight="1" x14ac:dyDescent="0.15">
      <c r="B45" s="1273"/>
      <c r="C45" s="1274"/>
      <c r="D45" s="101"/>
      <c r="E45" s="1279" t="s">
        <v>35</v>
      </c>
      <c r="F45" s="1279"/>
      <c r="G45" s="1279"/>
      <c r="H45" s="1280"/>
      <c r="I45" s="102">
        <v>1042</v>
      </c>
      <c r="J45" s="103">
        <v>954</v>
      </c>
      <c r="K45" s="103">
        <v>968</v>
      </c>
      <c r="L45" s="103">
        <v>1199</v>
      </c>
      <c r="M45" s="104">
        <v>998</v>
      </c>
    </row>
    <row r="46" spans="2:13" ht="27.75" customHeight="1" x14ac:dyDescent="0.15">
      <c r="B46" s="1273"/>
      <c r="C46" s="1274"/>
      <c r="D46" s="105"/>
      <c r="E46" s="1279" t="s">
        <v>36</v>
      </c>
      <c r="F46" s="1279"/>
      <c r="G46" s="1279"/>
      <c r="H46" s="1280"/>
      <c r="I46" s="102" t="s">
        <v>518</v>
      </c>
      <c r="J46" s="103" t="s">
        <v>518</v>
      </c>
      <c r="K46" s="103" t="s">
        <v>518</v>
      </c>
      <c r="L46" s="103" t="s">
        <v>518</v>
      </c>
      <c r="M46" s="104" t="s">
        <v>518</v>
      </c>
    </row>
    <row r="47" spans="2:13" ht="27.75" customHeight="1" x14ac:dyDescent="0.15">
      <c r="B47" s="1273"/>
      <c r="C47" s="1274"/>
      <c r="D47" s="106"/>
      <c r="E47" s="1281" t="s">
        <v>37</v>
      </c>
      <c r="F47" s="1282"/>
      <c r="G47" s="1282"/>
      <c r="H47" s="1283"/>
      <c r="I47" s="102" t="s">
        <v>518</v>
      </c>
      <c r="J47" s="103" t="s">
        <v>518</v>
      </c>
      <c r="K47" s="103" t="s">
        <v>518</v>
      </c>
      <c r="L47" s="103" t="s">
        <v>518</v>
      </c>
      <c r="M47" s="104" t="s">
        <v>518</v>
      </c>
    </row>
    <row r="48" spans="2:13" ht="27.75" customHeight="1" x14ac:dyDescent="0.15">
      <c r="B48" s="1273"/>
      <c r="C48" s="1274"/>
      <c r="D48" s="101"/>
      <c r="E48" s="1279" t="s">
        <v>38</v>
      </c>
      <c r="F48" s="1279"/>
      <c r="G48" s="1279"/>
      <c r="H48" s="1280"/>
      <c r="I48" s="102" t="s">
        <v>518</v>
      </c>
      <c r="J48" s="103" t="s">
        <v>518</v>
      </c>
      <c r="K48" s="103" t="s">
        <v>518</v>
      </c>
      <c r="L48" s="103" t="s">
        <v>518</v>
      </c>
      <c r="M48" s="104" t="s">
        <v>518</v>
      </c>
    </row>
    <row r="49" spans="2:13" ht="27.75" customHeight="1" x14ac:dyDescent="0.15">
      <c r="B49" s="1275"/>
      <c r="C49" s="1276"/>
      <c r="D49" s="101"/>
      <c r="E49" s="1279" t="s">
        <v>39</v>
      </c>
      <c r="F49" s="1279"/>
      <c r="G49" s="1279"/>
      <c r="H49" s="1280"/>
      <c r="I49" s="102" t="s">
        <v>518</v>
      </c>
      <c r="J49" s="103" t="s">
        <v>518</v>
      </c>
      <c r="K49" s="103" t="s">
        <v>518</v>
      </c>
      <c r="L49" s="103" t="s">
        <v>518</v>
      </c>
      <c r="M49" s="104" t="s">
        <v>518</v>
      </c>
    </row>
    <row r="50" spans="2:13" ht="27.75" customHeight="1" x14ac:dyDescent="0.15">
      <c r="B50" s="1284" t="s">
        <v>40</v>
      </c>
      <c r="C50" s="1285"/>
      <c r="D50" s="107"/>
      <c r="E50" s="1279" t="s">
        <v>41</v>
      </c>
      <c r="F50" s="1279"/>
      <c r="G50" s="1279"/>
      <c r="H50" s="1280"/>
      <c r="I50" s="102">
        <v>8241</v>
      </c>
      <c r="J50" s="103">
        <v>8803</v>
      </c>
      <c r="K50" s="103">
        <v>8523</v>
      </c>
      <c r="L50" s="103">
        <v>8716</v>
      </c>
      <c r="M50" s="104">
        <v>8533</v>
      </c>
    </row>
    <row r="51" spans="2:13" ht="27.75" customHeight="1" x14ac:dyDescent="0.15">
      <c r="B51" s="1273"/>
      <c r="C51" s="1274"/>
      <c r="D51" s="101"/>
      <c r="E51" s="1279" t="s">
        <v>42</v>
      </c>
      <c r="F51" s="1279"/>
      <c r="G51" s="1279"/>
      <c r="H51" s="1280"/>
      <c r="I51" s="102">
        <v>682</v>
      </c>
      <c r="J51" s="103">
        <v>572</v>
      </c>
      <c r="K51" s="103">
        <v>476</v>
      </c>
      <c r="L51" s="103">
        <v>400</v>
      </c>
      <c r="M51" s="104">
        <v>344</v>
      </c>
    </row>
    <row r="52" spans="2:13" ht="27.75" customHeight="1" x14ac:dyDescent="0.15">
      <c r="B52" s="1275"/>
      <c r="C52" s="1276"/>
      <c r="D52" s="101"/>
      <c r="E52" s="1279" t="s">
        <v>43</v>
      </c>
      <c r="F52" s="1279"/>
      <c r="G52" s="1279"/>
      <c r="H52" s="1280"/>
      <c r="I52" s="102">
        <v>16925</v>
      </c>
      <c r="J52" s="103">
        <v>16673</v>
      </c>
      <c r="K52" s="103">
        <v>15852</v>
      </c>
      <c r="L52" s="103">
        <v>14568</v>
      </c>
      <c r="M52" s="104">
        <v>13487</v>
      </c>
    </row>
    <row r="53" spans="2:13" ht="27.75" customHeight="1" thickBot="1" x14ac:dyDescent="0.2">
      <c r="B53" s="1286" t="s">
        <v>44</v>
      </c>
      <c r="C53" s="1287"/>
      <c r="D53" s="108"/>
      <c r="E53" s="1288" t="s">
        <v>45</v>
      </c>
      <c r="F53" s="1288"/>
      <c r="G53" s="1288"/>
      <c r="H53" s="1289"/>
      <c r="I53" s="109">
        <v>3692</v>
      </c>
      <c r="J53" s="110">
        <v>3619</v>
      </c>
      <c r="K53" s="110">
        <v>3891</v>
      </c>
      <c r="L53" s="110">
        <v>3938</v>
      </c>
      <c r="M53" s="111">
        <v>4197</v>
      </c>
    </row>
    <row r="54" spans="2:13" ht="27.75" customHeight="1" x14ac:dyDescent="0.15">
      <c r="B54" s="112" t="s">
        <v>46</v>
      </c>
      <c r="C54" s="113"/>
      <c r="D54" s="113"/>
      <c r="E54" s="114"/>
      <c r="F54" s="114"/>
      <c r="G54" s="114"/>
      <c r="H54" s="114"/>
      <c r="I54" s="115"/>
      <c r="J54" s="115"/>
      <c r="K54" s="115"/>
      <c r="L54" s="115"/>
      <c r="M54" s="115"/>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eKVerXYORuQNV8pWp8AS5E3oGSUyIUddhTTPkT7PyL91b2jiQVz9/bsOBpcxcvakMr3p/UEL1Tj8I3n4GBIQQ==" saltValue="BNJmF9KOGGP6qOcyZPG+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6" t="s">
        <v>47</v>
      </c>
    </row>
    <row r="54" spans="2:8" ht="29.25" customHeight="1" thickBot="1" x14ac:dyDescent="0.25">
      <c r="B54" s="117" t="s">
        <v>1</v>
      </c>
      <c r="C54" s="118"/>
      <c r="D54" s="118"/>
      <c r="E54" s="119" t="s">
        <v>2</v>
      </c>
      <c r="F54" s="120" t="s">
        <v>562</v>
      </c>
      <c r="G54" s="120" t="s">
        <v>563</v>
      </c>
      <c r="H54" s="121" t="s">
        <v>564</v>
      </c>
    </row>
    <row r="55" spans="2:8" ht="52.5" customHeight="1" x14ac:dyDescent="0.15">
      <c r="B55" s="122"/>
      <c r="C55" s="1298" t="s">
        <v>48</v>
      </c>
      <c r="D55" s="1298"/>
      <c r="E55" s="1299"/>
      <c r="F55" s="123">
        <v>5297</v>
      </c>
      <c r="G55" s="123">
        <v>5113</v>
      </c>
      <c r="H55" s="124">
        <v>5148</v>
      </c>
    </row>
    <row r="56" spans="2:8" ht="52.5" customHeight="1" x14ac:dyDescent="0.15">
      <c r="B56" s="125"/>
      <c r="C56" s="1300" t="s">
        <v>49</v>
      </c>
      <c r="D56" s="1300"/>
      <c r="E56" s="1301"/>
      <c r="F56" s="126">
        <v>979</v>
      </c>
      <c r="G56" s="126">
        <v>1374</v>
      </c>
      <c r="H56" s="127">
        <v>1188</v>
      </c>
    </row>
    <row r="57" spans="2:8" ht="53.25" customHeight="1" x14ac:dyDescent="0.15">
      <c r="B57" s="125"/>
      <c r="C57" s="1302" t="s">
        <v>50</v>
      </c>
      <c r="D57" s="1302"/>
      <c r="E57" s="1303"/>
      <c r="F57" s="128">
        <v>3850</v>
      </c>
      <c r="G57" s="128">
        <v>3669</v>
      </c>
      <c r="H57" s="129">
        <v>3537</v>
      </c>
    </row>
    <row r="58" spans="2:8" ht="45.75" customHeight="1" x14ac:dyDescent="0.15">
      <c r="B58" s="130"/>
      <c r="C58" s="1290" t="s">
        <v>605</v>
      </c>
      <c r="D58" s="1291"/>
      <c r="E58" s="1292"/>
      <c r="F58" s="131">
        <v>1730</v>
      </c>
      <c r="G58" s="131">
        <v>1581</v>
      </c>
      <c r="H58" s="132">
        <v>1481</v>
      </c>
    </row>
    <row r="59" spans="2:8" ht="45.75" customHeight="1" x14ac:dyDescent="0.15">
      <c r="B59" s="130"/>
      <c r="C59" s="1290" t="s">
        <v>606</v>
      </c>
      <c r="D59" s="1291"/>
      <c r="E59" s="1292"/>
      <c r="F59" s="131">
        <v>1000</v>
      </c>
      <c r="G59" s="131">
        <v>1011</v>
      </c>
      <c r="H59" s="132">
        <v>984</v>
      </c>
    </row>
    <row r="60" spans="2:8" ht="45.75" customHeight="1" x14ac:dyDescent="0.15">
      <c r="B60" s="130"/>
      <c r="C60" s="1290" t="s">
        <v>607</v>
      </c>
      <c r="D60" s="1291"/>
      <c r="E60" s="1292"/>
      <c r="F60" s="131">
        <v>707</v>
      </c>
      <c r="G60" s="131">
        <v>687</v>
      </c>
      <c r="H60" s="132">
        <v>667</v>
      </c>
    </row>
    <row r="61" spans="2:8" ht="45.75" customHeight="1" x14ac:dyDescent="0.15">
      <c r="B61" s="130"/>
      <c r="C61" s="1290" t="s">
        <v>608</v>
      </c>
      <c r="D61" s="1291"/>
      <c r="E61" s="1292"/>
      <c r="F61" s="131">
        <v>125</v>
      </c>
      <c r="G61" s="131">
        <v>125</v>
      </c>
      <c r="H61" s="132">
        <v>125</v>
      </c>
    </row>
    <row r="62" spans="2:8" ht="45.75" customHeight="1" thickBot="1" x14ac:dyDescent="0.2">
      <c r="B62" s="133"/>
      <c r="C62" s="1293" t="s">
        <v>609</v>
      </c>
      <c r="D62" s="1294"/>
      <c r="E62" s="1295"/>
      <c r="F62" s="134">
        <v>51</v>
      </c>
      <c r="G62" s="134">
        <v>51</v>
      </c>
      <c r="H62" s="135">
        <v>51</v>
      </c>
    </row>
    <row r="63" spans="2:8" ht="52.5" customHeight="1" thickBot="1" x14ac:dyDescent="0.2">
      <c r="B63" s="136"/>
      <c r="C63" s="1296" t="s">
        <v>51</v>
      </c>
      <c r="D63" s="1296"/>
      <c r="E63" s="1297"/>
      <c r="F63" s="137">
        <v>10127</v>
      </c>
      <c r="G63" s="137">
        <v>10156</v>
      </c>
      <c r="H63" s="138">
        <v>9873</v>
      </c>
    </row>
    <row r="64" spans="2:8" ht="15" customHeight="1" x14ac:dyDescent="0.15"/>
  </sheetData>
  <sheetProtection algorithmName="SHA-512" hashValue="IKQnWcWPAu+6Fp1YaoI5xAVoAMU6sIxoabxE3xBCzmm5wazUQn0DDA6alFGpuEn6MPvfRzDcVRjaHFUPV81uLQ==" saltValue="QBBYiOqyZY44hu/6oh36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53B9-4E77-4CB4-8B1C-8C8216ED1807}">
  <sheetPr>
    <pageSetUpPr fitToPage="1"/>
  </sheetPr>
  <dimension ref="A1:WZM160"/>
  <sheetViews>
    <sheetView showGridLines="0" topLeftCell="AY78" zoomScaleNormal="100" zoomScaleSheetLayoutView="55" workbookViewId="0">
      <selection activeCell="CG40" sqref="CG40"/>
    </sheetView>
  </sheetViews>
  <sheetFormatPr defaultColWidth="0" defaultRowHeight="0" customHeight="1" zeroHeight="1" x14ac:dyDescent="0.15"/>
  <cols>
    <col min="1" max="1" width="6.375" style="381" customWidth="1"/>
    <col min="2" max="107" width="2.5" style="381" customWidth="1"/>
    <col min="108" max="108" width="6.125" style="383" customWidth="1"/>
    <col min="109" max="109" width="5.875" style="382" customWidth="1"/>
    <col min="110" max="110" width="19.125" style="381" hidden="1"/>
    <col min="111" max="115" width="12.625" style="381" hidden="1"/>
    <col min="116" max="349" width="8.625" style="381" hidden="1"/>
    <col min="350" max="355" width="14.875" style="381" hidden="1"/>
    <col min="356" max="357" width="15.875" style="381" hidden="1"/>
    <col min="358" max="363" width="16.125" style="381" hidden="1"/>
    <col min="364" max="364" width="6.125" style="381" hidden="1"/>
    <col min="365" max="365" width="3" style="381" hidden="1"/>
    <col min="366" max="605" width="8.625" style="381" hidden="1"/>
    <col min="606" max="611" width="14.875" style="381" hidden="1"/>
    <col min="612" max="613" width="15.875" style="381" hidden="1"/>
    <col min="614" max="619" width="16.125" style="381" hidden="1"/>
    <col min="620" max="620" width="6.125" style="381" hidden="1"/>
    <col min="621" max="621" width="3" style="381" hidden="1"/>
    <col min="622" max="861" width="8.625" style="381" hidden="1"/>
    <col min="862" max="867" width="14.875" style="381" hidden="1"/>
    <col min="868" max="869" width="15.875" style="381" hidden="1"/>
    <col min="870" max="875" width="16.125" style="381" hidden="1"/>
    <col min="876" max="876" width="6.125" style="381" hidden="1"/>
    <col min="877" max="877" width="3" style="381" hidden="1"/>
    <col min="878" max="1117" width="8.625" style="381" hidden="1"/>
    <col min="1118" max="1123" width="14.875" style="381" hidden="1"/>
    <col min="1124" max="1125" width="15.875" style="381" hidden="1"/>
    <col min="1126" max="1131" width="16.125" style="381" hidden="1"/>
    <col min="1132" max="1132" width="6.125" style="381" hidden="1"/>
    <col min="1133" max="1133" width="3" style="381" hidden="1"/>
    <col min="1134" max="1373" width="8.625" style="381" hidden="1"/>
    <col min="1374" max="1379" width="14.875" style="381" hidden="1"/>
    <col min="1380" max="1381" width="15.875" style="381" hidden="1"/>
    <col min="1382" max="1387" width="16.125" style="381" hidden="1"/>
    <col min="1388" max="1388" width="6.125" style="381" hidden="1"/>
    <col min="1389" max="1389" width="3" style="381" hidden="1"/>
    <col min="1390" max="1629" width="8.625" style="381" hidden="1"/>
    <col min="1630" max="1635" width="14.875" style="381" hidden="1"/>
    <col min="1636" max="1637" width="15.875" style="381" hidden="1"/>
    <col min="1638" max="1643" width="16.125" style="381" hidden="1"/>
    <col min="1644" max="1644" width="6.125" style="381" hidden="1"/>
    <col min="1645" max="1645" width="3" style="381" hidden="1"/>
    <col min="1646" max="1885" width="8.625" style="381" hidden="1"/>
    <col min="1886" max="1891" width="14.875" style="381" hidden="1"/>
    <col min="1892" max="1893" width="15.875" style="381" hidden="1"/>
    <col min="1894" max="1899" width="16.125" style="381" hidden="1"/>
    <col min="1900" max="1900" width="6.125" style="381" hidden="1"/>
    <col min="1901" max="1901" width="3" style="381" hidden="1"/>
    <col min="1902" max="2141" width="8.625" style="381" hidden="1"/>
    <col min="2142" max="2147" width="14.875" style="381" hidden="1"/>
    <col min="2148" max="2149" width="15.875" style="381" hidden="1"/>
    <col min="2150" max="2155" width="16.125" style="381" hidden="1"/>
    <col min="2156" max="2156" width="6.125" style="381" hidden="1"/>
    <col min="2157" max="2157" width="3" style="381" hidden="1"/>
    <col min="2158" max="2397" width="8.625" style="381" hidden="1"/>
    <col min="2398" max="2403" width="14.875" style="381" hidden="1"/>
    <col min="2404" max="2405" width="15.875" style="381" hidden="1"/>
    <col min="2406" max="2411" width="16.125" style="381" hidden="1"/>
    <col min="2412" max="2412" width="6.125" style="381" hidden="1"/>
    <col min="2413" max="2413" width="3" style="381" hidden="1"/>
    <col min="2414" max="2653" width="8.625" style="381" hidden="1"/>
    <col min="2654" max="2659" width="14.875" style="381" hidden="1"/>
    <col min="2660" max="2661" width="15.875" style="381" hidden="1"/>
    <col min="2662" max="2667" width="16.125" style="381" hidden="1"/>
    <col min="2668" max="2668" width="6.125" style="381" hidden="1"/>
    <col min="2669" max="2669" width="3" style="381" hidden="1"/>
    <col min="2670" max="2909" width="8.625" style="381" hidden="1"/>
    <col min="2910" max="2915" width="14.875" style="381" hidden="1"/>
    <col min="2916" max="2917" width="15.875" style="381" hidden="1"/>
    <col min="2918" max="2923" width="16.125" style="381" hidden="1"/>
    <col min="2924" max="2924" width="6.125" style="381" hidden="1"/>
    <col min="2925" max="2925" width="3" style="381" hidden="1"/>
    <col min="2926" max="3165" width="8.625" style="381" hidden="1"/>
    <col min="3166" max="3171" width="14.875" style="381" hidden="1"/>
    <col min="3172" max="3173" width="15.875" style="381" hidden="1"/>
    <col min="3174" max="3179" width="16.125" style="381" hidden="1"/>
    <col min="3180" max="3180" width="6.125" style="381" hidden="1"/>
    <col min="3181" max="3181" width="3" style="381" hidden="1"/>
    <col min="3182" max="3421" width="8.625" style="381" hidden="1"/>
    <col min="3422" max="3427" width="14.875" style="381" hidden="1"/>
    <col min="3428" max="3429" width="15.875" style="381" hidden="1"/>
    <col min="3430" max="3435" width="16.125" style="381" hidden="1"/>
    <col min="3436" max="3436" width="6.125" style="381" hidden="1"/>
    <col min="3437" max="3437" width="3" style="381" hidden="1"/>
    <col min="3438" max="3677" width="8.625" style="381" hidden="1"/>
    <col min="3678" max="3683" width="14.875" style="381" hidden="1"/>
    <col min="3684" max="3685" width="15.875" style="381" hidden="1"/>
    <col min="3686" max="3691" width="16.125" style="381" hidden="1"/>
    <col min="3692" max="3692" width="6.125" style="381" hidden="1"/>
    <col min="3693" max="3693" width="3" style="381" hidden="1"/>
    <col min="3694" max="3933" width="8.625" style="381" hidden="1"/>
    <col min="3934" max="3939" width="14.875" style="381" hidden="1"/>
    <col min="3940" max="3941" width="15.875" style="381" hidden="1"/>
    <col min="3942" max="3947" width="16.125" style="381" hidden="1"/>
    <col min="3948" max="3948" width="6.125" style="381" hidden="1"/>
    <col min="3949" max="3949" width="3" style="381" hidden="1"/>
    <col min="3950" max="4189" width="8.625" style="381" hidden="1"/>
    <col min="4190" max="4195" width="14.875" style="381" hidden="1"/>
    <col min="4196" max="4197" width="15.875" style="381" hidden="1"/>
    <col min="4198" max="4203" width="16.125" style="381" hidden="1"/>
    <col min="4204" max="4204" width="6.125" style="381" hidden="1"/>
    <col min="4205" max="4205" width="3" style="381" hidden="1"/>
    <col min="4206" max="4445" width="8.625" style="381" hidden="1"/>
    <col min="4446" max="4451" width="14.875" style="381" hidden="1"/>
    <col min="4452" max="4453" width="15.875" style="381" hidden="1"/>
    <col min="4454" max="4459" width="16.125" style="381" hidden="1"/>
    <col min="4460" max="4460" width="6.125" style="381" hidden="1"/>
    <col min="4461" max="4461" width="3" style="381" hidden="1"/>
    <col min="4462" max="4701" width="8.625" style="381" hidden="1"/>
    <col min="4702" max="4707" width="14.875" style="381" hidden="1"/>
    <col min="4708" max="4709" width="15.875" style="381" hidden="1"/>
    <col min="4710" max="4715" width="16.125" style="381" hidden="1"/>
    <col min="4716" max="4716" width="6.125" style="381" hidden="1"/>
    <col min="4717" max="4717" width="3" style="381" hidden="1"/>
    <col min="4718" max="4957" width="8.625" style="381" hidden="1"/>
    <col min="4958" max="4963" width="14.875" style="381" hidden="1"/>
    <col min="4964" max="4965" width="15.875" style="381" hidden="1"/>
    <col min="4966" max="4971" width="16.125" style="381" hidden="1"/>
    <col min="4972" max="4972" width="6.125" style="381" hidden="1"/>
    <col min="4973" max="4973" width="3" style="381" hidden="1"/>
    <col min="4974" max="5213" width="8.625" style="381" hidden="1"/>
    <col min="5214" max="5219" width="14.875" style="381" hidden="1"/>
    <col min="5220" max="5221" width="15.875" style="381" hidden="1"/>
    <col min="5222" max="5227" width="16.125" style="381" hidden="1"/>
    <col min="5228" max="5228" width="6.125" style="381" hidden="1"/>
    <col min="5229" max="5229" width="3" style="381" hidden="1"/>
    <col min="5230" max="5469" width="8.625" style="381" hidden="1"/>
    <col min="5470" max="5475" width="14.875" style="381" hidden="1"/>
    <col min="5476" max="5477" width="15.875" style="381" hidden="1"/>
    <col min="5478" max="5483" width="16.125" style="381" hidden="1"/>
    <col min="5484" max="5484" width="6.125" style="381" hidden="1"/>
    <col min="5485" max="5485" width="3" style="381" hidden="1"/>
    <col min="5486" max="5725" width="8.625" style="381" hidden="1"/>
    <col min="5726" max="5731" width="14.875" style="381" hidden="1"/>
    <col min="5732" max="5733" width="15.875" style="381" hidden="1"/>
    <col min="5734" max="5739" width="16.125" style="381" hidden="1"/>
    <col min="5740" max="5740" width="6.125" style="381" hidden="1"/>
    <col min="5741" max="5741" width="3" style="381" hidden="1"/>
    <col min="5742" max="5981" width="8.625" style="381" hidden="1"/>
    <col min="5982" max="5987" width="14.875" style="381" hidden="1"/>
    <col min="5988" max="5989" width="15.875" style="381" hidden="1"/>
    <col min="5990" max="5995" width="16.125" style="381" hidden="1"/>
    <col min="5996" max="5996" width="6.125" style="381" hidden="1"/>
    <col min="5997" max="5997" width="3" style="381" hidden="1"/>
    <col min="5998" max="6237" width="8.625" style="381" hidden="1"/>
    <col min="6238" max="6243" width="14.875" style="381" hidden="1"/>
    <col min="6244" max="6245" width="15.875" style="381" hidden="1"/>
    <col min="6246" max="6251" width="16.125" style="381" hidden="1"/>
    <col min="6252" max="6252" width="6.125" style="381" hidden="1"/>
    <col min="6253" max="6253" width="3" style="381" hidden="1"/>
    <col min="6254" max="6493" width="8.625" style="381" hidden="1"/>
    <col min="6494" max="6499" width="14.875" style="381" hidden="1"/>
    <col min="6500" max="6501" width="15.875" style="381" hidden="1"/>
    <col min="6502" max="6507" width="16.125" style="381" hidden="1"/>
    <col min="6508" max="6508" width="6.125" style="381" hidden="1"/>
    <col min="6509" max="6509" width="3" style="381" hidden="1"/>
    <col min="6510" max="6749" width="8.625" style="381" hidden="1"/>
    <col min="6750" max="6755" width="14.875" style="381" hidden="1"/>
    <col min="6756" max="6757" width="15.875" style="381" hidden="1"/>
    <col min="6758" max="6763" width="16.125" style="381" hidden="1"/>
    <col min="6764" max="6764" width="6.125" style="381" hidden="1"/>
    <col min="6765" max="6765" width="3" style="381" hidden="1"/>
    <col min="6766" max="7005" width="8.625" style="381" hidden="1"/>
    <col min="7006" max="7011" width="14.875" style="381" hidden="1"/>
    <col min="7012" max="7013" width="15.875" style="381" hidden="1"/>
    <col min="7014" max="7019" width="16.125" style="381" hidden="1"/>
    <col min="7020" max="7020" width="6.125" style="381" hidden="1"/>
    <col min="7021" max="7021" width="3" style="381" hidden="1"/>
    <col min="7022" max="7261" width="8.625" style="381" hidden="1"/>
    <col min="7262" max="7267" width="14.875" style="381" hidden="1"/>
    <col min="7268" max="7269" width="15.875" style="381" hidden="1"/>
    <col min="7270" max="7275" width="16.125" style="381" hidden="1"/>
    <col min="7276" max="7276" width="6.125" style="381" hidden="1"/>
    <col min="7277" max="7277" width="3" style="381" hidden="1"/>
    <col min="7278" max="7517" width="8.625" style="381" hidden="1"/>
    <col min="7518" max="7523" width="14.875" style="381" hidden="1"/>
    <col min="7524" max="7525" width="15.875" style="381" hidden="1"/>
    <col min="7526" max="7531" width="16.125" style="381" hidden="1"/>
    <col min="7532" max="7532" width="6.125" style="381" hidden="1"/>
    <col min="7533" max="7533" width="3" style="381" hidden="1"/>
    <col min="7534" max="7773" width="8.625" style="381" hidden="1"/>
    <col min="7774" max="7779" width="14.875" style="381" hidden="1"/>
    <col min="7780" max="7781" width="15.875" style="381" hidden="1"/>
    <col min="7782" max="7787" width="16.125" style="381" hidden="1"/>
    <col min="7788" max="7788" width="6.125" style="381" hidden="1"/>
    <col min="7789" max="7789" width="3" style="381" hidden="1"/>
    <col min="7790" max="8029" width="8.625" style="381" hidden="1"/>
    <col min="8030" max="8035" width="14.875" style="381" hidden="1"/>
    <col min="8036" max="8037" width="15.875" style="381" hidden="1"/>
    <col min="8038" max="8043" width="16.125" style="381" hidden="1"/>
    <col min="8044" max="8044" width="6.125" style="381" hidden="1"/>
    <col min="8045" max="8045" width="3" style="381" hidden="1"/>
    <col min="8046" max="8285" width="8.625" style="381" hidden="1"/>
    <col min="8286" max="8291" width="14.875" style="381" hidden="1"/>
    <col min="8292" max="8293" width="15.875" style="381" hidden="1"/>
    <col min="8294" max="8299" width="16.125" style="381" hidden="1"/>
    <col min="8300" max="8300" width="6.125" style="381" hidden="1"/>
    <col min="8301" max="8301" width="3" style="381" hidden="1"/>
    <col min="8302" max="8541" width="8.625" style="381" hidden="1"/>
    <col min="8542" max="8547" width="14.875" style="381" hidden="1"/>
    <col min="8548" max="8549" width="15.875" style="381" hidden="1"/>
    <col min="8550" max="8555" width="16.125" style="381" hidden="1"/>
    <col min="8556" max="8556" width="6.125" style="381" hidden="1"/>
    <col min="8557" max="8557" width="3" style="381" hidden="1"/>
    <col min="8558" max="8797" width="8.625" style="381" hidden="1"/>
    <col min="8798" max="8803" width="14.875" style="381" hidden="1"/>
    <col min="8804" max="8805" width="15.875" style="381" hidden="1"/>
    <col min="8806" max="8811" width="16.125" style="381" hidden="1"/>
    <col min="8812" max="8812" width="6.125" style="381" hidden="1"/>
    <col min="8813" max="8813" width="3" style="381" hidden="1"/>
    <col min="8814" max="9053" width="8.625" style="381" hidden="1"/>
    <col min="9054" max="9059" width="14.875" style="381" hidden="1"/>
    <col min="9060" max="9061" width="15.875" style="381" hidden="1"/>
    <col min="9062" max="9067" width="16.125" style="381" hidden="1"/>
    <col min="9068" max="9068" width="6.125" style="381" hidden="1"/>
    <col min="9069" max="9069" width="3" style="381" hidden="1"/>
    <col min="9070" max="9309" width="8.625" style="381" hidden="1"/>
    <col min="9310" max="9315" width="14.875" style="381" hidden="1"/>
    <col min="9316" max="9317" width="15.875" style="381" hidden="1"/>
    <col min="9318" max="9323" width="16.125" style="381" hidden="1"/>
    <col min="9324" max="9324" width="6.125" style="381" hidden="1"/>
    <col min="9325" max="9325" width="3" style="381" hidden="1"/>
    <col min="9326" max="9565" width="8.625" style="381" hidden="1"/>
    <col min="9566" max="9571" width="14.875" style="381" hidden="1"/>
    <col min="9572" max="9573" width="15.875" style="381" hidden="1"/>
    <col min="9574" max="9579" width="16.125" style="381" hidden="1"/>
    <col min="9580" max="9580" width="6.125" style="381" hidden="1"/>
    <col min="9581" max="9581" width="3" style="381" hidden="1"/>
    <col min="9582" max="9821" width="8.625" style="381" hidden="1"/>
    <col min="9822" max="9827" width="14.875" style="381" hidden="1"/>
    <col min="9828" max="9829" width="15.875" style="381" hidden="1"/>
    <col min="9830" max="9835" width="16.125" style="381" hidden="1"/>
    <col min="9836" max="9836" width="6.125" style="381" hidden="1"/>
    <col min="9837" max="9837" width="3" style="381" hidden="1"/>
    <col min="9838" max="10077" width="8.625" style="381" hidden="1"/>
    <col min="10078" max="10083" width="14.875" style="381" hidden="1"/>
    <col min="10084" max="10085" width="15.875" style="381" hidden="1"/>
    <col min="10086" max="10091" width="16.125" style="381" hidden="1"/>
    <col min="10092" max="10092" width="6.125" style="381" hidden="1"/>
    <col min="10093" max="10093" width="3" style="381" hidden="1"/>
    <col min="10094" max="10333" width="8.625" style="381" hidden="1"/>
    <col min="10334" max="10339" width="14.875" style="381" hidden="1"/>
    <col min="10340" max="10341" width="15.875" style="381" hidden="1"/>
    <col min="10342" max="10347" width="16.125" style="381" hidden="1"/>
    <col min="10348" max="10348" width="6.125" style="381" hidden="1"/>
    <col min="10349" max="10349" width="3" style="381" hidden="1"/>
    <col min="10350" max="10589" width="8.625" style="381" hidden="1"/>
    <col min="10590" max="10595" width="14.875" style="381" hidden="1"/>
    <col min="10596" max="10597" width="15.875" style="381" hidden="1"/>
    <col min="10598" max="10603" width="16.125" style="381" hidden="1"/>
    <col min="10604" max="10604" width="6.125" style="381" hidden="1"/>
    <col min="10605" max="10605" width="3" style="381" hidden="1"/>
    <col min="10606" max="10845" width="8.625" style="381" hidden="1"/>
    <col min="10846" max="10851" width="14.875" style="381" hidden="1"/>
    <col min="10852" max="10853" width="15.875" style="381" hidden="1"/>
    <col min="10854" max="10859" width="16.125" style="381" hidden="1"/>
    <col min="10860" max="10860" width="6.125" style="381" hidden="1"/>
    <col min="10861" max="10861" width="3" style="381" hidden="1"/>
    <col min="10862" max="11101" width="8.625" style="381" hidden="1"/>
    <col min="11102" max="11107" width="14.875" style="381" hidden="1"/>
    <col min="11108" max="11109" width="15.875" style="381" hidden="1"/>
    <col min="11110" max="11115" width="16.125" style="381" hidden="1"/>
    <col min="11116" max="11116" width="6.125" style="381" hidden="1"/>
    <col min="11117" max="11117" width="3" style="381" hidden="1"/>
    <col min="11118" max="11357" width="8.625" style="381" hidden="1"/>
    <col min="11358" max="11363" width="14.875" style="381" hidden="1"/>
    <col min="11364" max="11365" width="15.875" style="381" hidden="1"/>
    <col min="11366" max="11371" width="16.125" style="381" hidden="1"/>
    <col min="11372" max="11372" width="6.125" style="381" hidden="1"/>
    <col min="11373" max="11373" width="3" style="381" hidden="1"/>
    <col min="11374" max="11613" width="8.625" style="381" hidden="1"/>
    <col min="11614" max="11619" width="14.875" style="381" hidden="1"/>
    <col min="11620" max="11621" width="15.875" style="381" hidden="1"/>
    <col min="11622" max="11627" width="16.125" style="381" hidden="1"/>
    <col min="11628" max="11628" width="6.125" style="381" hidden="1"/>
    <col min="11629" max="11629" width="3" style="381" hidden="1"/>
    <col min="11630" max="11869" width="8.625" style="381" hidden="1"/>
    <col min="11870" max="11875" width="14.875" style="381" hidden="1"/>
    <col min="11876" max="11877" width="15.875" style="381" hidden="1"/>
    <col min="11878" max="11883" width="16.125" style="381" hidden="1"/>
    <col min="11884" max="11884" width="6.125" style="381" hidden="1"/>
    <col min="11885" max="11885" width="3" style="381" hidden="1"/>
    <col min="11886" max="12125" width="8.625" style="381" hidden="1"/>
    <col min="12126" max="12131" width="14.875" style="381" hidden="1"/>
    <col min="12132" max="12133" width="15.875" style="381" hidden="1"/>
    <col min="12134" max="12139" width="16.125" style="381" hidden="1"/>
    <col min="12140" max="12140" width="6.125" style="381" hidden="1"/>
    <col min="12141" max="12141" width="3" style="381" hidden="1"/>
    <col min="12142" max="12381" width="8.625" style="381" hidden="1"/>
    <col min="12382" max="12387" width="14.875" style="381" hidden="1"/>
    <col min="12388" max="12389" width="15.875" style="381" hidden="1"/>
    <col min="12390" max="12395" width="16.125" style="381" hidden="1"/>
    <col min="12396" max="12396" width="6.125" style="381" hidden="1"/>
    <col min="12397" max="12397" width="3" style="381" hidden="1"/>
    <col min="12398" max="12637" width="8.625" style="381" hidden="1"/>
    <col min="12638" max="12643" width="14.875" style="381" hidden="1"/>
    <col min="12644" max="12645" width="15.875" style="381" hidden="1"/>
    <col min="12646" max="12651" width="16.125" style="381" hidden="1"/>
    <col min="12652" max="12652" width="6.125" style="381" hidden="1"/>
    <col min="12653" max="12653" width="3" style="381" hidden="1"/>
    <col min="12654" max="12893" width="8.625" style="381" hidden="1"/>
    <col min="12894" max="12899" width="14.875" style="381" hidden="1"/>
    <col min="12900" max="12901" width="15.875" style="381" hidden="1"/>
    <col min="12902" max="12907" width="16.125" style="381" hidden="1"/>
    <col min="12908" max="12908" width="6.125" style="381" hidden="1"/>
    <col min="12909" max="12909" width="3" style="381" hidden="1"/>
    <col min="12910" max="13149" width="8.625" style="381" hidden="1"/>
    <col min="13150" max="13155" width="14.875" style="381" hidden="1"/>
    <col min="13156" max="13157" width="15.875" style="381" hidden="1"/>
    <col min="13158" max="13163" width="16.125" style="381" hidden="1"/>
    <col min="13164" max="13164" width="6.125" style="381" hidden="1"/>
    <col min="13165" max="13165" width="3" style="381" hidden="1"/>
    <col min="13166" max="13405" width="8.625" style="381" hidden="1"/>
    <col min="13406" max="13411" width="14.875" style="381" hidden="1"/>
    <col min="13412" max="13413" width="15.875" style="381" hidden="1"/>
    <col min="13414" max="13419" width="16.125" style="381" hidden="1"/>
    <col min="13420" max="13420" width="6.125" style="381" hidden="1"/>
    <col min="13421" max="13421" width="3" style="381" hidden="1"/>
    <col min="13422" max="13661" width="8.625" style="381" hidden="1"/>
    <col min="13662" max="13667" width="14.875" style="381" hidden="1"/>
    <col min="13668" max="13669" width="15.875" style="381" hidden="1"/>
    <col min="13670" max="13675" width="16.125" style="381" hidden="1"/>
    <col min="13676" max="13676" width="6.125" style="381" hidden="1"/>
    <col min="13677" max="13677" width="3" style="381" hidden="1"/>
    <col min="13678" max="13917" width="8.625" style="381" hidden="1"/>
    <col min="13918" max="13923" width="14.875" style="381" hidden="1"/>
    <col min="13924" max="13925" width="15.875" style="381" hidden="1"/>
    <col min="13926" max="13931" width="16.125" style="381" hidden="1"/>
    <col min="13932" max="13932" width="6.125" style="381" hidden="1"/>
    <col min="13933" max="13933" width="3" style="381" hidden="1"/>
    <col min="13934" max="14173" width="8.625" style="381" hidden="1"/>
    <col min="14174" max="14179" width="14.875" style="381" hidden="1"/>
    <col min="14180" max="14181" width="15.875" style="381" hidden="1"/>
    <col min="14182" max="14187" width="16.125" style="381" hidden="1"/>
    <col min="14188" max="14188" width="6.125" style="381" hidden="1"/>
    <col min="14189" max="14189" width="3" style="381" hidden="1"/>
    <col min="14190" max="14429" width="8.625" style="381" hidden="1"/>
    <col min="14430" max="14435" width="14.875" style="381" hidden="1"/>
    <col min="14436" max="14437" width="15.875" style="381" hidden="1"/>
    <col min="14438" max="14443" width="16.125" style="381" hidden="1"/>
    <col min="14444" max="14444" width="6.125" style="381" hidden="1"/>
    <col min="14445" max="14445" width="3" style="381" hidden="1"/>
    <col min="14446" max="14685" width="8.625" style="381" hidden="1"/>
    <col min="14686" max="14691" width="14.875" style="381" hidden="1"/>
    <col min="14692" max="14693" width="15.875" style="381" hidden="1"/>
    <col min="14694" max="14699" width="16.125" style="381" hidden="1"/>
    <col min="14700" max="14700" width="6.125" style="381" hidden="1"/>
    <col min="14701" max="14701" width="3" style="381" hidden="1"/>
    <col min="14702" max="14941" width="8.625" style="381" hidden="1"/>
    <col min="14942" max="14947" width="14.875" style="381" hidden="1"/>
    <col min="14948" max="14949" width="15.875" style="381" hidden="1"/>
    <col min="14950" max="14955" width="16.125" style="381" hidden="1"/>
    <col min="14956" max="14956" width="6.125" style="381" hidden="1"/>
    <col min="14957" max="14957" width="3" style="381" hidden="1"/>
    <col min="14958" max="15197" width="8.625" style="381" hidden="1"/>
    <col min="15198" max="15203" width="14.875" style="381" hidden="1"/>
    <col min="15204" max="15205" width="15.875" style="381" hidden="1"/>
    <col min="15206" max="15211" width="16.125" style="381" hidden="1"/>
    <col min="15212" max="15212" width="6.125" style="381" hidden="1"/>
    <col min="15213" max="15213" width="3" style="381" hidden="1"/>
    <col min="15214" max="15453" width="8.625" style="381" hidden="1"/>
    <col min="15454" max="15459" width="14.875" style="381" hidden="1"/>
    <col min="15460" max="15461" width="15.875" style="381" hidden="1"/>
    <col min="15462" max="15467" width="16.125" style="381" hidden="1"/>
    <col min="15468" max="15468" width="6.125" style="381" hidden="1"/>
    <col min="15469" max="15469" width="3" style="381" hidden="1"/>
    <col min="15470" max="15709" width="8.625" style="381" hidden="1"/>
    <col min="15710" max="15715" width="14.875" style="381" hidden="1"/>
    <col min="15716" max="15717" width="15.875" style="381" hidden="1"/>
    <col min="15718" max="15723" width="16.125" style="381" hidden="1"/>
    <col min="15724" max="15724" width="6.125" style="381" hidden="1"/>
    <col min="15725" max="15725" width="3" style="381" hidden="1"/>
    <col min="15726" max="15965" width="8.625" style="381" hidden="1"/>
    <col min="15966" max="15971" width="14.875" style="381" hidden="1"/>
    <col min="15972" max="15973" width="15.875" style="381" hidden="1"/>
    <col min="15974" max="15979" width="16.125" style="381" hidden="1"/>
    <col min="15980" max="15980" width="6.125" style="381" hidden="1"/>
    <col min="15981" max="15981" width="3" style="381" hidden="1"/>
    <col min="15982" max="16221" width="8.625" style="381" hidden="1"/>
    <col min="16222" max="16227" width="14.875" style="381" hidden="1"/>
    <col min="16228" max="16229" width="15.875" style="381" hidden="1"/>
    <col min="16230" max="16235" width="16.125" style="381" hidden="1"/>
    <col min="16236" max="16236" width="6.125" style="381" hidden="1"/>
    <col min="16237" max="16237" width="3" style="381" hidden="1"/>
    <col min="16238" max="16384" width="8.625" style="381" hidden="1"/>
  </cols>
  <sheetData>
    <row r="1" spans="1:143" ht="42.75" customHeight="1" x14ac:dyDescent="0.15">
      <c r="A1" s="418"/>
      <c r="B1" s="417"/>
      <c r="DD1" s="381"/>
      <c r="DE1" s="381"/>
    </row>
    <row r="2" spans="1:143" ht="25.5" customHeight="1" x14ac:dyDescent="0.15">
      <c r="A2" s="416"/>
      <c r="C2" s="416"/>
      <c r="O2" s="416"/>
      <c r="P2" s="416"/>
      <c r="Q2" s="416"/>
      <c r="R2" s="416"/>
      <c r="S2" s="416"/>
      <c r="T2" s="416"/>
      <c r="U2" s="416"/>
      <c r="V2" s="416"/>
      <c r="W2" s="416"/>
      <c r="X2" s="416"/>
      <c r="Y2" s="416"/>
      <c r="Z2" s="416"/>
      <c r="AA2" s="416"/>
      <c r="AB2" s="416"/>
      <c r="AC2" s="416"/>
      <c r="AD2" s="416"/>
      <c r="AE2" s="416"/>
      <c r="AF2" s="416"/>
      <c r="AG2" s="416"/>
      <c r="AH2" s="416"/>
      <c r="AI2" s="416"/>
      <c r="AU2" s="416"/>
      <c r="BG2" s="416"/>
      <c r="BS2" s="416"/>
      <c r="CE2" s="416"/>
      <c r="CQ2" s="416"/>
      <c r="DD2" s="381"/>
      <c r="DE2" s="381"/>
    </row>
    <row r="3" spans="1:143" ht="25.5" customHeight="1" x14ac:dyDescent="0.15">
      <c r="A3" s="416"/>
      <c r="C3" s="416"/>
      <c r="O3" s="416"/>
      <c r="P3" s="416"/>
      <c r="Q3" s="416"/>
      <c r="R3" s="416"/>
      <c r="S3" s="416"/>
      <c r="T3" s="416"/>
      <c r="U3" s="416"/>
      <c r="V3" s="416"/>
      <c r="W3" s="416"/>
      <c r="X3" s="416"/>
      <c r="Y3" s="416"/>
      <c r="Z3" s="416"/>
      <c r="AA3" s="416"/>
      <c r="AB3" s="416"/>
      <c r="AC3" s="416"/>
      <c r="AD3" s="416"/>
      <c r="AE3" s="416"/>
      <c r="AF3" s="416"/>
      <c r="AG3" s="416"/>
      <c r="AH3" s="416"/>
      <c r="AI3" s="416"/>
      <c r="AU3" s="416"/>
      <c r="BG3" s="416"/>
      <c r="BS3" s="416"/>
      <c r="CE3" s="416"/>
      <c r="CQ3" s="416"/>
      <c r="DD3" s="381"/>
      <c r="DE3" s="381"/>
    </row>
    <row r="4" spans="1:143" s="286" customFormat="1" ht="13.5" x14ac:dyDescent="0.15">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287"/>
      <c r="DG4" s="287"/>
      <c r="DH4" s="287"/>
      <c r="DI4" s="287"/>
      <c r="DJ4" s="287"/>
      <c r="DK4" s="287"/>
      <c r="DL4" s="287"/>
      <c r="DM4" s="287"/>
      <c r="DN4" s="287"/>
      <c r="DO4" s="287"/>
      <c r="DP4" s="287"/>
      <c r="DQ4" s="287"/>
      <c r="DR4" s="287"/>
      <c r="DS4" s="287"/>
      <c r="DT4" s="287"/>
      <c r="DU4" s="287"/>
      <c r="DV4" s="287"/>
      <c r="DW4" s="287"/>
    </row>
    <row r="5" spans="1:143" s="286" customFormat="1" ht="13.5" x14ac:dyDescent="0.15">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287"/>
      <c r="DG5" s="287"/>
      <c r="DH5" s="287"/>
      <c r="DI5" s="287"/>
      <c r="DJ5" s="287"/>
      <c r="DK5" s="287"/>
      <c r="DL5" s="287"/>
      <c r="DM5" s="287"/>
      <c r="DN5" s="287"/>
      <c r="DO5" s="287"/>
      <c r="DP5" s="287"/>
      <c r="DQ5" s="287"/>
      <c r="DR5" s="287"/>
      <c r="DS5" s="287"/>
      <c r="DT5" s="287"/>
      <c r="DU5" s="287"/>
      <c r="DV5" s="287"/>
      <c r="DW5" s="287"/>
    </row>
    <row r="6" spans="1:143" s="286" customFormat="1" ht="13.5" x14ac:dyDescent="0.15">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287"/>
      <c r="DG6" s="287"/>
      <c r="DH6" s="287"/>
      <c r="DI6" s="287"/>
      <c r="DJ6" s="287"/>
      <c r="DK6" s="287"/>
      <c r="DL6" s="287"/>
      <c r="DM6" s="287"/>
      <c r="DN6" s="287"/>
      <c r="DO6" s="287"/>
      <c r="DP6" s="287"/>
      <c r="DQ6" s="287"/>
      <c r="DR6" s="287"/>
      <c r="DS6" s="287"/>
      <c r="DT6" s="287"/>
      <c r="DU6" s="287"/>
      <c r="DV6" s="287"/>
      <c r="DW6" s="287"/>
    </row>
    <row r="7" spans="1:143" s="286" customFormat="1" ht="13.5" x14ac:dyDescent="0.15">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c r="CU7" s="416"/>
      <c r="CV7" s="416"/>
      <c r="CW7" s="416"/>
      <c r="CX7" s="416"/>
      <c r="CY7" s="416"/>
      <c r="CZ7" s="416"/>
      <c r="DA7" s="416"/>
      <c r="DB7" s="416"/>
      <c r="DC7" s="416"/>
      <c r="DD7" s="416"/>
      <c r="DE7" s="416"/>
      <c r="DF7" s="287"/>
      <c r="DG7" s="287"/>
      <c r="DH7" s="287"/>
      <c r="DI7" s="287"/>
      <c r="DJ7" s="287"/>
      <c r="DK7" s="287"/>
      <c r="DL7" s="287"/>
      <c r="DM7" s="287"/>
      <c r="DN7" s="287"/>
      <c r="DO7" s="287"/>
      <c r="DP7" s="287"/>
      <c r="DQ7" s="287"/>
      <c r="DR7" s="287"/>
      <c r="DS7" s="287"/>
      <c r="DT7" s="287"/>
      <c r="DU7" s="287"/>
      <c r="DV7" s="287"/>
      <c r="DW7" s="287"/>
    </row>
    <row r="8" spans="1:143" s="286" customFormat="1" ht="13.5" x14ac:dyDescent="0.15">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287"/>
      <c r="DG8" s="287"/>
      <c r="DH8" s="287"/>
      <c r="DI8" s="287"/>
      <c r="DJ8" s="287"/>
      <c r="DK8" s="287"/>
      <c r="DL8" s="287"/>
      <c r="DM8" s="287"/>
      <c r="DN8" s="287"/>
      <c r="DO8" s="287"/>
      <c r="DP8" s="287"/>
      <c r="DQ8" s="287"/>
      <c r="DR8" s="287"/>
      <c r="DS8" s="287"/>
      <c r="DT8" s="287"/>
      <c r="DU8" s="287"/>
      <c r="DV8" s="287"/>
      <c r="DW8" s="287"/>
    </row>
    <row r="9" spans="1:143" s="286" customFormat="1" ht="13.5" x14ac:dyDescent="0.15">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287"/>
      <c r="DG9" s="287"/>
      <c r="DH9" s="287"/>
      <c r="DI9" s="287"/>
      <c r="DJ9" s="287"/>
      <c r="DK9" s="287"/>
      <c r="DL9" s="287"/>
      <c r="DM9" s="287"/>
      <c r="DN9" s="287"/>
      <c r="DO9" s="287"/>
      <c r="DP9" s="287"/>
      <c r="DQ9" s="287"/>
      <c r="DR9" s="287"/>
      <c r="DS9" s="287"/>
      <c r="DT9" s="287"/>
      <c r="DU9" s="287"/>
      <c r="DV9" s="287"/>
      <c r="DW9" s="287"/>
    </row>
    <row r="10" spans="1:143" s="286" customFormat="1" ht="13.5" x14ac:dyDescent="0.15">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287"/>
      <c r="DG10" s="287"/>
      <c r="DH10" s="287"/>
      <c r="DI10" s="287"/>
      <c r="DJ10" s="287"/>
      <c r="DK10" s="287"/>
      <c r="DL10" s="287"/>
      <c r="DM10" s="287"/>
      <c r="DN10" s="287"/>
      <c r="DO10" s="287"/>
      <c r="DP10" s="287"/>
      <c r="DQ10" s="287"/>
      <c r="DR10" s="287"/>
      <c r="DS10" s="287"/>
      <c r="DT10" s="287"/>
      <c r="DU10" s="287"/>
      <c r="DV10" s="287"/>
      <c r="DW10" s="287"/>
      <c r="EM10" s="286" t="s">
        <v>622</v>
      </c>
    </row>
    <row r="11" spans="1:143" s="286" customFormat="1" ht="13.5" x14ac:dyDescent="0.15">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c r="CE11" s="416"/>
      <c r="CF11" s="416"/>
      <c r="CG11" s="416"/>
      <c r="CH11" s="416"/>
      <c r="CI11" s="416"/>
      <c r="CJ11" s="416"/>
      <c r="CK11" s="416"/>
      <c r="CL11" s="416"/>
      <c r="CM11" s="416"/>
      <c r="CN11" s="416"/>
      <c r="CO11" s="416"/>
      <c r="CP11" s="416"/>
      <c r="CQ11" s="416"/>
      <c r="CR11" s="416"/>
      <c r="CS11" s="416"/>
      <c r="CT11" s="416"/>
      <c r="CU11" s="416"/>
      <c r="CV11" s="416"/>
      <c r="CW11" s="416"/>
      <c r="CX11" s="416"/>
      <c r="CY11" s="416"/>
      <c r="CZ11" s="416"/>
      <c r="DA11" s="416"/>
      <c r="DB11" s="416"/>
      <c r="DC11" s="416"/>
      <c r="DD11" s="416"/>
      <c r="DE11" s="416"/>
      <c r="DF11" s="287"/>
      <c r="DG11" s="287"/>
      <c r="DH11" s="287"/>
      <c r="DI11" s="287"/>
      <c r="DJ11" s="287"/>
      <c r="DK11" s="287"/>
      <c r="DL11" s="287"/>
      <c r="DM11" s="287"/>
      <c r="DN11" s="287"/>
      <c r="DO11" s="287"/>
      <c r="DP11" s="287"/>
      <c r="DQ11" s="287"/>
      <c r="DR11" s="287"/>
      <c r="DS11" s="287"/>
      <c r="DT11" s="287"/>
      <c r="DU11" s="287"/>
      <c r="DV11" s="287"/>
      <c r="DW11" s="287"/>
    </row>
    <row r="12" spans="1:143" s="286" customFormat="1" ht="13.5" x14ac:dyDescent="0.15">
      <c r="A12" s="416"/>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c r="CE12" s="416"/>
      <c r="CF12" s="416"/>
      <c r="CG12" s="416"/>
      <c r="CH12" s="416"/>
      <c r="CI12" s="416"/>
      <c r="CJ12" s="416"/>
      <c r="CK12" s="416"/>
      <c r="CL12" s="416"/>
      <c r="CM12" s="416"/>
      <c r="CN12" s="416"/>
      <c r="CO12" s="416"/>
      <c r="CP12" s="416"/>
      <c r="CQ12" s="416"/>
      <c r="CR12" s="416"/>
      <c r="CS12" s="416"/>
      <c r="CT12" s="416"/>
      <c r="CU12" s="416"/>
      <c r="CV12" s="416"/>
      <c r="CW12" s="416"/>
      <c r="CX12" s="416"/>
      <c r="CY12" s="416"/>
      <c r="CZ12" s="416"/>
      <c r="DA12" s="416"/>
      <c r="DB12" s="416"/>
      <c r="DC12" s="416"/>
      <c r="DD12" s="416"/>
      <c r="DE12" s="416"/>
      <c r="DF12" s="287"/>
      <c r="DG12" s="287"/>
      <c r="DH12" s="287"/>
      <c r="DI12" s="287"/>
      <c r="DJ12" s="287"/>
      <c r="DK12" s="287"/>
      <c r="DL12" s="287"/>
      <c r="DM12" s="287"/>
      <c r="DN12" s="287"/>
      <c r="DO12" s="287"/>
      <c r="DP12" s="287"/>
      <c r="DQ12" s="287"/>
      <c r="DR12" s="287"/>
      <c r="DS12" s="287"/>
      <c r="DT12" s="287"/>
      <c r="DU12" s="287"/>
      <c r="DV12" s="287"/>
      <c r="DW12" s="287"/>
      <c r="EM12" s="286" t="s">
        <v>622</v>
      </c>
    </row>
    <row r="13" spans="1:143" s="286" customFormat="1" ht="13.5" x14ac:dyDescent="0.15">
      <c r="A13" s="416"/>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c r="CM13" s="416"/>
      <c r="CN13" s="416"/>
      <c r="CO13" s="416"/>
      <c r="CP13" s="416"/>
      <c r="CQ13" s="416"/>
      <c r="CR13" s="416"/>
      <c r="CS13" s="416"/>
      <c r="CT13" s="416"/>
      <c r="CU13" s="416"/>
      <c r="CV13" s="416"/>
      <c r="CW13" s="416"/>
      <c r="CX13" s="416"/>
      <c r="CY13" s="416"/>
      <c r="CZ13" s="416"/>
      <c r="DA13" s="416"/>
      <c r="DB13" s="416"/>
      <c r="DC13" s="416"/>
      <c r="DD13" s="416"/>
      <c r="DE13" s="416"/>
      <c r="DF13" s="287"/>
      <c r="DG13" s="287"/>
      <c r="DH13" s="287"/>
      <c r="DI13" s="287"/>
      <c r="DJ13" s="287"/>
      <c r="DK13" s="287"/>
      <c r="DL13" s="287"/>
      <c r="DM13" s="287"/>
      <c r="DN13" s="287"/>
      <c r="DO13" s="287"/>
      <c r="DP13" s="287"/>
      <c r="DQ13" s="287"/>
      <c r="DR13" s="287"/>
      <c r="DS13" s="287"/>
      <c r="DT13" s="287"/>
      <c r="DU13" s="287"/>
      <c r="DV13" s="287"/>
      <c r="DW13" s="287"/>
    </row>
    <row r="14" spans="1:143" s="286" customFormat="1" ht="13.5" x14ac:dyDescent="0.15">
      <c r="A14" s="416"/>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416"/>
      <c r="CT14" s="416"/>
      <c r="CU14" s="416"/>
      <c r="CV14" s="416"/>
      <c r="CW14" s="416"/>
      <c r="CX14" s="416"/>
      <c r="CY14" s="416"/>
      <c r="CZ14" s="416"/>
      <c r="DA14" s="416"/>
      <c r="DB14" s="416"/>
      <c r="DC14" s="416"/>
      <c r="DD14" s="416"/>
      <c r="DE14" s="416"/>
      <c r="DF14" s="287"/>
      <c r="DG14" s="287"/>
      <c r="DH14" s="287"/>
      <c r="DI14" s="287"/>
      <c r="DJ14" s="287"/>
      <c r="DK14" s="287"/>
      <c r="DL14" s="287"/>
      <c r="DM14" s="287"/>
      <c r="DN14" s="287"/>
      <c r="DO14" s="287"/>
      <c r="DP14" s="287"/>
      <c r="DQ14" s="287"/>
      <c r="DR14" s="287"/>
      <c r="DS14" s="287"/>
      <c r="DT14" s="287"/>
      <c r="DU14" s="287"/>
      <c r="DV14" s="287"/>
      <c r="DW14" s="287"/>
    </row>
    <row r="15" spans="1:143" s="286" customFormat="1" ht="13.5" x14ac:dyDescent="0.15">
      <c r="A15" s="381"/>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6"/>
      <c r="CR15" s="416"/>
      <c r="CS15" s="416"/>
      <c r="CT15" s="416"/>
      <c r="CU15" s="416"/>
      <c r="CV15" s="416"/>
      <c r="CW15" s="416"/>
      <c r="CX15" s="416"/>
      <c r="CY15" s="416"/>
      <c r="CZ15" s="416"/>
      <c r="DA15" s="416"/>
      <c r="DB15" s="416"/>
      <c r="DC15" s="416"/>
      <c r="DD15" s="416"/>
      <c r="DE15" s="416"/>
      <c r="DF15" s="287"/>
      <c r="DG15" s="287"/>
      <c r="DH15" s="287"/>
      <c r="DI15" s="287"/>
      <c r="DJ15" s="287"/>
      <c r="DK15" s="287"/>
      <c r="DL15" s="287"/>
      <c r="DM15" s="287"/>
      <c r="DN15" s="287"/>
      <c r="DO15" s="287"/>
      <c r="DP15" s="287"/>
      <c r="DQ15" s="287"/>
      <c r="DR15" s="287"/>
      <c r="DS15" s="287"/>
      <c r="DT15" s="287"/>
      <c r="DU15" s="287"/>
      <c r="DV15" s="287"/>
      <c r="DW15" s="287"/>
    </row>
    <row r="16" spans="1:143" s="286" customFormat="1" ht="13.5" x14ac:dyDescent="0.15">
      <c r="A16" s="381"/>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416"/>
      <c r="CO16" s="416"/>
      <c r="CP16" s="416"/>
      <c r="CQ16" s="416"/>
      <c r="CR16" s="416"/>
      <c r="CS16" s="416"/>
      <c r="CT16" s="416"/>
      <c r="CU16" s="416"/>
      <c r="CV16" s="416"/>
      <c r="CW16" s="416"/>
      <c r="CX16" s="416"/>
      <c r="CY16" s="416"/>
      <c r="CZ16" s="416"/>
      <c r="DA16" s="416"/>
      <c r="DB16" s="416"/>
      <c r="DC16" s="416"/>
      <c r="DD16" s="416"/>
      <c r="DE16" s="416"/>
      <c r="DF16" s="287"/>
      <c r="DG16" s="287"/>
      <c r="DH16" s="287"/>
      <c r="DI16" s="287"/>
      <c r="DJ16" s="287"/>
      <c r="DK16" s="287"/>
      <c r="DL16" s="287"/>
      <c r="DM16" s="287"/>
      <c r="DN16" s="287"/>
      <c r="DO16" s="287"/>
      <c r="DP16" s="287"/>
      <c r="DQ16" s="287"/>
      <c r="DR16" s="287"/>
      <c r="DS16" s="287"/>
      <c r="DT16" s="287"/>
      <c r="DU16" s="287"/>
      <c r="DV16" s="287"/>
      <c r="DW16" s="287"/>
    </row>
    <row r="17" spans="1:351" s="286" customFormat="1" ht="13.5" x14ac:dyDescent="0.15">
      <c r="A17" s="381"/>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6"/>
      <c r="DF17" s="287"/>
      <c r="DG17" s="287"/>
      <c r="DH17" s="287"/>
      <c r="DI17" s="287"/>
      <c r="DJ17" s="287"/>
      <c r="DK17" s="287"/>
      <c r="DL17" s="287"/>
      <c r="DM17" s="287"/>
      <c r="DN17" s="287"/>
      <c r="DO17" s="287"/>
      <c r="DP17" s="287"/>
      <c r="DQ17" s="287"/>
      <c r="DR17" s="287"/>
      <c r="DS17" s="287"/>
      <c r="DT17" s="287"/>
      <c r="DU17" s="287"/>
      <c r="DV17" s="287"/>
      <c r="DW17" s="287"/>
    </row>
    <row r="18" spans="1:351" s="286" customFormat="1" ht="13.5" x14ac:dyDescent="0.15">
      <c r="A18" s="381"/>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6"/>
      <c r="BZ18" s="416"/>
      <c r="CA18" s="416"/>
      <c r="CB18" s="416"/>
      <c r="CC18" s="416"/>
      <c r="CD18" s="416"/>
      <c r="CE18" s="416"/>
      <c r="CF18" s="416"/>
      <c r="CG18" s="416"/>
      <c r="CH18" s="416"/>
      <c r="CI18" s="416"/>
      <c r="CJ18" s="416"/>
      <c r="CK18" s="416"/>
      <c r="CL18" s="416"/>
      <c r="CM18" s="416"/>
      <c r="CN18" s="416"/>
      <c r="CO18" s="416"/>
      <c r="CP18" s="416"/>
      <c r="CQ18" s="416"/>
      <c r="CR18" s="416"/>
      <c r="CS18" s="416"/>
      <c r="CT18" s="416"/>
      <c r="CU18" s="416"/>
      <c r="CV18" s="416"/>
      <c r="CW18" s="416"/>
      <c r="CX18" s="416"/>
      <c r="CY18" s="416"/>
      <c r="CZ18" s="416"/>
      <c r="DA18" s="416"/>
      <c r="DB18" s="416"/>
      <c r="DC18" s="416"/>
      <c r="DD18" s="416"/>
      <c r="DE18" s="416"/>
      <c r="DF18" s="287"/>
      <c r="DG18" s="287"/>
      <c r="DH18" s="287"/>
      <c r="DI18" s="287"/>
      <c r="DJ18" s="287"/>
      <c r="DK18" s="287"/>
      <c r="DL18" s="287"/>
      <c r="DM18" s="287"/>
      <c r="DN18" s="287"/>
      <c r="DO18" s="287"/>
      <c r="DP18" s="287"/>
      <c r="DQ18" s="287"/>
      <c r="DR18" s="287"/>
      <c r="DS18" s="287"/>
      <c r="DT18" s="287"/>
      <c r="DU18" s="287"/>
      <c r="DV18" s="287"/>
      <c r="DW18" s="287"/>
    </row>
    <row r="19" spans="1:351" ht="13.5" x14ac:dyDescent="0.15">
      <c r="DD19" s="381"/>
      <c r="DE19" s="381"/>
    </row>
    <row r="20" spans="1:351" ht="13.5" x14ac:dyDescent="0.15">
      <c r="DD20" s="381"/>
      <c r="DE20" s="381"/>
    </row>
    <row r="21" spans="1:351" ht="17.25" x14ac:dyDescent="0.15">
      <c r="B21" s="415"/>
      <c r="C21" s="411"/>
      <c r="D21" s="411"/>
      <c r="E21" s="411"/>
      <c r="F21" s="411"/>
      <c r="G21" s="411"/>
      <c r="H21" s="411"/>
      <c r="I21" s="411"/>
      <c r="J21" s="411"/>
      <c r="K21" s="411"/>
      <c r="L21" s="411"/>
      <c r="M21" s="411"/>
      <c r="N21" s="414"/>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4"/>
      <c r="AU21" s="411"/>
      <c r="AV21" s="411"/>
      <c r="AW21" s="411"/>
      <c r="AX21" s="411"/>
      <c r="AY21" s="411"/>
      <c r="AZ21" s="411"/>
      <c r="BA21" s="411"/>
      <c r="BB21" s="411"/>
      <c r="BC21" s="411"/>
      <c r="BD21" s="411"/>
      <c r="BE21" s="411"/>
      <c r="BF21" s="414"/>
      <c r="BG21" s="411"/>
      <c r="BH21" s="411"/>
      <c r="BI21" s="411"/>
      <c r="BJ21" s="411"/>
      <c r="BK21" s="411"/>
      <c r="BL21" s="411"/>
      <c r="BM21" s="411"/>
      <c r="BN21" s="411"/>
      <c r="BO21" s="411"/>
      <c r="BP21" s="411"/>
      <c r="BQ21" s="411"/>
      <c r="BR21" s="414"/>
      <c r="BS21" s="411"/>
      <c r="BT21" s="411"/>
      <c r="BU21" s="411"/>
      <c r="BV21" s="411"/>
      <c r="BW21" s="411"/>
      <c r="BX21" s="411"/>
      <c r="BY21" s="411"/>
      <c r="BZ21" s="411"/>
      <c r="CA21" s="411"/>
      <c r="CB21" s="411"/>
      <c r="CC21" s="411"/>
      <c r="CD21" s="414"/>
      <c r="CE21" s="411"/>
      <c r="CF21" s="411"/>
      <c r="CG21" s="411"/>
      <c r="CH21" s="411"/>
      <c r="CI21" s="411"/>
      <c r="CJ21" s="411"/>
      <c r="CK21" s="411"/>
      <c r="CL21" s="411"/>
      <c r="CM21" s="411"/>
      <c r="CN21" s="411"/>
      <c r="CO21" s="411"/>
      <c r="CP21" s="414"/>
      <c r="CQ21" s="411"/>
      <c r="CR21" s="411"/>
      <c r="CS21" s="411"/>
      <c r="CT21" s="411"/>
      <c r="CU21" s="411"/>
      <c r="CV21" s="411"/>
      <c r="CW21" s="411"/>
      <c r="CX21" s="411"/>
      <c r="CY21" s="411"/>
      <c r="CZ21" s="411"/>
      <c r="DA21" s="411"/>
      <c r="DB21" s="414"/>
      <c r="DC21" s="411"/>
      <c r="DD21" s="410"/>
      <c r="DE21" s="381"/>
      <c r="MM21" s="413"/>
    </row>
    <row r="22" spans="1:351" ht="17.25" x14ac:dyDescent="0.15">
      <c r="B22" s="382"/>
      <c r="MM22" s="413"/>
    </row>
    <row r="23" spans="1:351" ht="13.5" x14ac:dyDescent="0.15">
      <c r="B23" s="382"/>
    </row>
    <row r="24" spans="1:351" ht="13.5" x14ac:dyDescent="0.15">
      <c r="B24" s="382"/>
    </row>
    <row r="25" spans="1:351" ht="13.5" x14ac:dyDescent="0.15">
      <c r="B25" s="382"/>
    </row>
    <row r="26" spans="1:351" ht="13.5" x14ac:dyDescent="0.15">
      <c r="B26" s="382"/>
    </row>
    <row r="27" spans="1:351" ht="13.5" x14ac:dyDescent="0.15">
      <c r="B27" s="382"/>
    </row>
    <row r="28" spans="1:351" ht="13.5" x14ac:dyDescent="0.15">
      <c r="B28" s="382"/>
    </row>
    <row r="29" spans="1:351" ht="13.5" x14ac:dyDescent="0.15">
      <c r="B29" s="382"/>
    </row>
    <row r="30" spans="1:351" ht="13.5" x14ac:dyDescent="0.15">
      <c r="B30" s="382"/>
    </row>
    <row r="31" spans="1:351" ht="13.5" x14ac:dyDescent="0.15">
      <c r="B31" s="382"/>
    </row>
    <row r="32" spans="1:351" ht="13.5" x14ac:dyDescent="0.15">
      <c r="B32" s="382"/>
    </row>
    <row r="33" spans="2:109" ht="13.5" x14ac:dyDescent="0.15">
      <c r="B33" s="382"/>
    </row>
    <row r="34" spans="2:109" ht="13.5" x14ac:dyDescent="0.15">
      <c r="B34" s="382"/>
    </row>
    <row r="35" spans="2:109" ht="13.5" x14ac:dyDescent="0.15">
      <c r="B35" s="382"/>
    </row>
    <row r="36" spans="2:109" ht="13.5" x14ac:dyDescent="0.15">
      <c r="B36" s="382"/>
    </row>
    <row r="37" spans="2:109" ht="13.5" x14ac:dyDescent="0.15">
      <c r="B37" s="382"/>
    </row>
    <row r="38" spans="2:109" ht="13.5" x14ac:dyDescent="0.15">
      <c r="B38" s="382"/>
    </row>
    <row r="39" spans="2:109" ht="13.5" x14ac:dyDescent="0.15">
      <c r="B39" s="387"/>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5"/>
    </row>
    <row r="40" spans="2:109" ht="13.5" x14ac:dyDescent="0.15">
      <c r="B40" s="402"/>
      <c r="DD40" s="402"/>
      <c r="DE40" s="381"/>
    </row>
    <row r="41" spans="2:109" ht="17.25" x14ac:dyDescent="0.15">
      <c r="B41" s="412" t="s">
        <v>621</v>
      </c>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0"/>
    </row>
    <row r="42" spans="2:109" ht="13.5" x14ac:dyDescent="0.15">
      <c r="B42" s="382"/>
      <c r="G42" s="398"/>
      <c r="I42" s="397"/>
      <c r="J42" s="397"/>
      <c r="K42" s="397"/>
      <c r="AM42" s="398"/>
      <c r="AN42" s="398" t="s">
        <v>618</v>
      </c>
      <c r="AP42" s="397"/>
      <c r="AQ42" s="397"/>
      <c r="AR42" s="397"/>
      <c r="AY42" s="398"/>
      <c r="BA42" s="397"/>
      <c r="BB42" s="397"/>
      <c r="BC42" s="397"/>
      <c r="BK42" s="398"/>
      <c r="BM42" s="397"/>
      <c r="BN42" s="397"/>
      <c r="BO42" s="397"/>
      <c r="BW42" s="398"/>
      <c r="BY42" s="397"/>
      <c r="BZ42" s="397"/>
      <c r="CA42" s="397"/>
      <c r="CI42" s="398"/>
      <c r="CK42" s="397"/>
      <c r="CL42" s="397"/>
      <c r="CM42" s="397"/>
      <c r="CU42" s="398"/>
      <c r="CW42" s="397"/>
      <c r="CX42" s="397"/>
      <c r="CY42" s="397"/>
    </row>
    <row r="43" spans="2:109" ht="13.5" customHeight="1" x14ac:dyDescent="0.15">
      <c r="B43" s="382"/>
      <c r="AN43" s="1318"/>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2"/>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2"/>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2"/>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2"/>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2"/>
      <c r="H48" s="389"/>
      <c r="I48" s="389"/>
      <c r="J48" s="389"/>
      <c r="AN48" s="389"/>
      <c r="AO48" s="389"/>
      <c r="AP48" s="389"/>
      <c r="AZ48" s="389"/>
      <c r="BA48" s="389"/>
      <c r="BB48" s="389"/>
      <c r="BL48" s="389"/>
      <c r="BM48" s="389"/>
      <c r="BN48" s="389"/>
      <c r="BX48" s="389"/>
      <c r="BY48" s="389"/>
      <c r="BZ48" s="389"/>
      <c r="CJ48" s="389"/>
      <c r="CK48" s="389"/>
      <c r="CL48" s="389"/>
      <c r="CV48" s="389"/>
      <c r="CW48" s="389"/>
      <c r="CX48" s="389"/>
    </row>
    <row r="49" spans="1:109" ht="13.5" x14ac:dyDescent="0.15">
      <c r="B49" s="382"/>
      <c r="AN49" s="381" t="s">
        <v>617</v>
      </c>
    </row>
    <row r="50" spans="1:109" ht="13.5" x14ac:dyDescent="0.15">
      <c r="B50" s="382"/>
      <c r="G50" s="1309"/>
      <c r="H50" s="1309"/>
      <c r="I50" s="1309"/>
      <c r="J50" s="1309"/>
      <c r="K50" s="391"/>
      <c r="L50" s="391"/>
      <c r="M50" s="390"/>
      <c r="N50" s="390"/>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6" t="s">
        <v>560</v>
      </c>
      <c r="BQ50" s="1306"/>
      <c r="BR50" s="1306"/>
      <c r="BS50" s="1306"/>
      <c r="BT50" s="1306"/>
      <c r="BU50" s="1306"/>
      <c r="BV50" s="1306"/>
      <c r="BW50" s="1306"/>
      <c r="BX50" s="1306" t="s">
        <v>561</v>
      </c>
      <c r="BY50" s="1306"/>
      <c r="BZ50" s="1306"/>
      <c r="CA50" s="1306"/>
      <c r="CB50" s="1306"/>
      <c r="CC50" s="1306"/>
      <c r="CD50" s="1306"/>
      <c r="CE50" s="1306"/>
      <c r="CF50" s="1306" t="s">
        <v>562</v>
      </c>
      <c r="CG50" s="1306"/>
      <c r="CH50" s="1306"/>
      <c r="CI50" s="1306"/>
      <c r="CJ50" s="1306"/>
      <c r="CK50" s="1306"/>
      <c r="CL50" s="1306"/>
      <c r="CM50" s="1306"/>
      <c r="CN50" s="1306" t="s">
        <v>563</v>
      </c>
      <c r="CO50" s="1306"/>
      <c r="CP50" s="1306"/>
      <c r="CQ50" s="1306"/>
      <c r="CR50" s="1306"/>
      <c r="CS50" s="1306"/>
      <c r="CT50" s="1306"/>
      <c r="CU50" s="1306"/>
      <c r="CV50" s="1306" t="s">
        <v>564</v>
      </c>
      <c r="CW50" s="1306"/>
      <c r="CX50" s="1306"/>
      <c r="CY50" s="1306"/>
      <c r="CZ50" s="1306"/>
      <c r="DA50" s="1306"/>
      <c r="DB50" s="1306"/>
      <c r="DC50" s="1306"/>
    </row>
    <row r="51" spans="1:109" ht="13.5" customHeight="1" x14ac:dyDescent="0.15">
      <c r="B51" s="382"/>
      <c r="G51" s="1315"/>
      <c r="H51" s="1315"/>
      <c r="I51" s="1316"/>
      <c r="J51" s="1316"/>
      <c r="K51" s="1308"/>
      <c r="L51" s="1308"/>
      <c r="M51" s="1308"/>
      <c r="N51" s="1308"/>
      <c r="AM51" s="389"/>
      <c r="AN51" s="1307" t="s">
        <v>616</v>
      </c>
      <c r="AO51" s="1307"/>
      <c r="AP51" s="1307"/>
      <c r="AQ51" s="1307"/>
      <c r="AR51" s="1307"/>
      <c r="AS51" s="1307"/>
      <c r="AT51" s="1307"/>
      <c r="AU51" s="1307"/>
      <c r="AV51" s="1307"/>
      <c r="AW51" s="1307"/>
      <c r="AX51" s="1307"/>
      <c r="AY51" s="1307"/>
      <c r="AZ51" s="1307"/>
      <c r="BA51" s="1307"/>
      <c r="BB51" s="1307" t="s">
        <v>614</v>
      </c>
      <c r="BC51" s="1307"/>
      <c r="BD51" s="1307"/>
      <c r="BE51" s="1307"/>
      <c r="BF51" s="1307"/>
      <c r="BG51" s="1307"/>
      <c r="BH51" s="1307"/>
      <c r="BI51" s="1307"/>
      <c r="BJ51" s="1307"/>
      <c r="BK51" s="1307"/>
      <c r="BL51" s="1307"/>
      <c r="BM51" s="1307"/>
      <c r="BN51" s="1307"/>
      <c r="BO51" s="1307"/>
      <c r="BP51" s="1317"/>
      <c r="BQ51" s="1304"/>
      <c r="BR51" s="1304"/>
      <c r="BS51" s="1304"/>
      <c r="BT51" s="1304"/>
      <c r="BU51" s="1304"/>
      <c r="BV51" s="1304"/>
      <c r="BW51" s="1304"/>
      <c r="BX51" s="1317"/>
      <c r="BY51" s="1304"/>
      <c r="BZ51" s="1304"/>
      <c r="CA51" s="1304"/>
      <c r="CB51" s="1304"/>
      <c r="CC51" s="1304"/>
      <c r="CD51" s="1304"/>
      <c r="CE51" s="1304"/>
      <c r="CF51" s="1317"/>
      <c r="CG51" s="1304"/>
      <c r="CH51" s="1304"/>
      <c r="CI51" s="1304"/>
      <c r="CJ51" s="1304"/>
      <c r="CK51" s="1304"/>
      <c r="CL51" s="1304"/>
      <c r="CM51" s="1304"/>
      <c r="CN51" s="1317"/>
      <c r="CO51" s="1304"/>
      <c r="CP51" s="1304"/>
      <c r="CQ51" s="1304"/>
      <c r="CR51" s="1304"/>
      <c r="CS51" s="1304"/>
      <c r="CT51" s="1304"/>
      <c r="CU51" s="1304"/>
      <c r="CV51" s="1317"/>
      <c r="CW51" s="1304"/>
      <c r="CX51" s="1304"/>
      <c r="CY51" s="1304"/>
      <c r="CZ51" s="1304"/>
      <c r="DA51" s="1304"/>
      <c r="DB51" s="1304"/>
      <c r="DC51" s="1304"/>
    </row>
    <row r="52" spans="1:109" ht="13.5" x14ac:dyDescent="0.15">
      <c r="B52" s="382"/>
      <c r="G52" s="1315"/>
      <c r="H52" s="1315"/>
      <c r="I52" s="1316"/>
      <c r="J52" s="1316"/>
      <c r="K52" s="1308"/>
      <c r="L52" s="1308"/>
      <c r="M52" s="1308"/>
      <c r="N52" s="1308"/>
      <c r="AM52" s="389"/>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5" x14ac:dyDescent="0.15">
      <c r="A53" s="397"/>
      <c r="B53" s="382"/>
      <c r="G53" s="1315"/>
      <c r="H53" s="1315"/>
      <c r="I53" s="1309"/>
      <c r="J53" s="1309"/>
      <c r="K53" s="1308"/>
      <c r="L53" s="1308"/>
      <c r="M53" s="1308"/>
      <c r="N53" s="1308"/>
      <c r="AM53" s="389"/>
      <c r="AN53" s="1307"/>
      <c r="AO53" s="1307"/>
      <c r="AP53" s="1307"/>
      <c r="AQ53" s="1307"/>
      <c r="AR53" s="1307"/>
      <c r="AS53" s="1307"/>
      <c r="AT53" s="1307"/>
      <c r="AU53" s="1307"/>
      <c r="AV53" s="1307"/>
      <c r="AW53" s="1307"/>
      <c r="AX53" s="1307"/>
      <c r="AY53" s="1307"/>
      <c r="AZ53" s="1307"/>
      <c r="BA53" s="1307"/>
      <c r="BB53" s="1307" t="s">
        <v>620</v>
      </c>
      <c r="BC53" s="1307"/>
      <c r="BD53" s="1307"/>
      <c r="BE53" s="1307"/>
      <c r="BF53" s="1307"/>
      <c r="BG53" s="1307"/>
      <c r="BH53" s="1307"/>
      <c r="BI53" s="1307"/>
      <c r="BJ53" s="1307"/>
      <c r="BK53" s="1307"/>
      <c r="BL53" s="1307"/>
      <c r="BM53" s="1307"/>
      <c r="BN53" s="1307"/>
      <c r="BO53" s="1307"/>
      <c r="BP53" s="1317"/>
      <c r="BQ53" s="1304"/>
      <c r="BR53" s="1304"/>
      <c r="BS53" s="1304"/>
      <c r="BT53" s="1304"/>
      <c r="BU53" s="1304"/>
      <c r="BV53" s="1304"/>
      <c r="BW53" s="1304"/>
      <c r="BX53" s="1317"/>
      <c r="BY53" s="1304"/>
      <c r="BZ53" s="1304"/>
      <c r="CA53" s="1304"/>
      <c r="CB53" s="1304"/>
      <c r="CC53" s="1304"/>
      <c r="CD53" s="1304"/>
      <c r="CE53" s="1304"/>
      <c r="CF53" s="1317"/>
      <c r="CG53" s="1304"/>
      <c r="CH53" s="1304"/>
      <c r="CI53" s="1304"/>
      <c r="CJ53" s="1304"/>
      <c r="CK53" s="1304"/>
      <c r="CL53" s="1304"/>
      <c r="CM53" s="1304"/>
      <c r="CN53" s="1317"/>
      <c r="CO53" s="1304"/>
      <c r="CP53" s="1304"/>
      <c r="CQ53" s="1304"/>
      <c r="CR53" s="1304"/>
      <c r="CS53" s="1304"/>
      <c r="CT53" s="1304"/>
      <c r="CU53" s="1304"/>
      <c r="CV53" s="1317"/>
      <c r="CW53" s="1304"/>
      <c r="CX53" s="1304"/>
      <c r="CY53" s="1304"/>
      <c r="CZ53" s="1304"/>
      <c r="DA53" s="1304"/>
      <c r="DB53" s="1304"/>
      <c r="DC53" s="1304"/>
    </row>
    <row r="54" spans="1:109" ht="13.5" x14ac:dyDescent="0.15">
      <c r="A54" s="397"/>
      <c r="B54" s="382"/>
      <c r="G54" s="1315"/>
      <c r="H54" s="1315"/>
      <c r="I54" s="1309"/>
      <c r="J54" s="1309"/>
      <c r="K54" s="1308"/>
      <c r="L54" s="1308"/>
      <c r="M54" s="1308"/>
      <c r="N54" s="1308"/>
      <c r="AM54" s="389"/>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5" x14ac:dyDescent="0.15">
      <c r="A55" s="397"/>
      <c r="B55" s="382"/>
      <c r="G55" s="1309"/>
      <c r="H55" s="1309"/>
      <c r="I55" s="1309"/>
      <c r="J55" s="1309"/>
      <c r="K55" s="1308"/>
      <c r="L55" s="1308"/>
      <c r="M55" s="1308"/>
      <c r="N55" s="1308"/>
      <c r="AN55" s="1306" t="s">
        <v>615</v>
      </c>
      <c r="AO55" s="1306"/>
      <c r="AP55" s="1306"/>
      <c r="AQ55" s="1306"/>
      <c r="AR55" s="1306"/>
      <c r="AS55" s="1306"/>
      <c r="AT55" s="1306"/>
      <c r="AU55" s="1306"/>
      <c r="AV55" s="1306"/>
      <c r="AW55" s="1306"/>
      <c r="AX55" s="1306"/>
      <c r="AY55" s="1306"/>
      <c r="AZ55" s="1306"/>
      <c r="BA55" s="1306"/>
      <c r="BB55" s="1307" t="s">
        <v>614</v>
      </c>
      <c r="BC55" s="1307"/>
      <c r="BD55" s="1307"/>
      <c r="BE55" s="1307"/>
      <c r="BF55" s="1307"/>
      <c r="BG55" s="1307"/>
      <c r="BH55" s="1307"/>
      <c r="BI55" s="1307"/>
      <c r="BJ55" s="1307"/>
      <c r="BK55" s="1307"/>
      <c r="BL55" s="1307"/>
      <c r="BM55" s="1307"/>
      <c r="BN55" s="1307"/>
      <c r="BO55" s="1307"/>
      <c r="BP55" s="1317"/>
      <c r="BQ55" s="1304"/>
      <c r="BR55" s="1304"/>
      <c r="BS55" s="1304"/>
      <c r="BT55" s="1304"/>
      <c r="BU55" s="1304"/>
      <c r="BV55" s="1304"/>
      <c r="BW55" s="1304"/>
      <c r="BX55" s="1317"/>
      <c r="BY55" s="1304"/>
      <c r="BZ55" s="1304"/>
      <c r="CA55" s="1304"/>
      <c r="CB55" s="1304"/>
      <c r="CC55" s="1304"/>
      <c r="CD55" s="1304"/>
      <c r="CE55" s="1304"/>
      <c r="CF55" s="1317"/>
      <c r="CG55" s="1304"/>
      <c r="CH55" s="1304"/>
      <c r="CI55" s="1304"/>
      <c r="CJ55" s="1304"/>
      <c r="CK55" s="1304"/>
      <c r="CL55" s="1304"/>
      <c r="CM55" s="1304"/>
      <c r="CN55" s="1317"/>
      <c r="CO55" s="1304"/>
      <c r="CP55" s="1304"/>
      <c r="CQ55" s="1304"/>
      <c r="CR55" s="1304"/>
      <c r="CS55" s="1304"/>
      <c r="CT55" s="1304"/>
      <c r="CU55" s="1304"/>
      <c r="CV55" s="1317"/>
      <c r="CW55" s="1304"/>
      <c r="CX55" s="1304"/>
      <c r="CY55" s="1304"/>
      <c r="CZ55" s="1304"/>
      <c r="DA55" s="1304"/>
      <c r="DB55" s="1304"/>
      <c r="DC55" s="1304"/>
    </row>
    <row r="56" spans="1:109" ht="13.5" x14ac:dyDescent="0.15">
      <c r="A56" s="397"/>
      <c r="B56" s="382"/>
      <c r="G56" s="1309"/>
      <c r="H56" s="1309"/>
      <c r="I56" s="1309"/>
      <c r="J56" s="1309"/>
      <c r="K56" s="1308"/>
      <c r="L56" s="1308"/>
      <c r="M56" s="1308"/>
      <c r="N56" s="1308"/>
      <c r="AN56" s="1306"/>
      <c r="AO56" s="1306"/>
      <c r="AP56" s="1306"/>
      <c r="AQ56" s="1306"/>
      <c r="AR56" s="1306"/>
      <c r="AS56" s="1306"/>
      <c r="AT56" s="1306"/>
      <c r="AU56" s="1306"/>
      <c r="AV56" s="1306"/>
      <c r="AW56" s="1306"/>
      <c r="AX56" s="1306"/>
      <c r="AY56" s="1306"/>
      <c r="AZ56" s="1306"/>
      <c r="BA56" s="1306"/>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397" customFormat="1" ht="13.5" x14ac:dyDescent="0.15">
      <c r="B57" s="403"/>
      <c r="G57" s="1309"/>
      <c r="H57" s="1309"/>
      <c r="I57" s="1310"/>
      <c r="J57" s="1310"/>
      <c r="K57" s="1308"/>
      <c r="L57" s="1308"/>
      <c r="M57" s="1308"/>
      <c r="N57" s="1308"/>
      <c r="AM57" s="381"/>
      <c r="AN57" s="1306"/>
      <c r="AO57" s="1306"/>
      <c r="AP57" s="1306"/>
      <c r="AQ57" s="1306"/>
      <c r="AR57" s="1306"/>
      <c r="AS57" s="1306"/>
      <c r="AT57" s="1306"/>
      <c r="AU57" s="1306"/>
      <c r="AV57" s="1306"/>
      <c r="AW57" s="1306"/>
      <c r="AX57" s="1306"/>
      <c r="AY57" s="1306"/>
      <c r="AZ57" s="1306"/>
      <c r="BA57" s="1306"/>
      <c r="BB57" s="1307" t="s">
        <v>620</v>
      </c>
      <c r="BC57" s="1307"/>
      <c r="BD57" s="1307"/>
      <c r="BE57" s="1307"/>
      <c r="BF57" s="1307"/>
      <c r="BG57" s="1307"/>
      <c r="BH57" s="1307"/>
      <c r="BI57" s="1307"/>
      <c r="BJ57" s="1307"/>
      <c r="BK57" s="1307"/>
      <c r="BL57" s="1307"/>
      <c r="BM57" s="1307"/>
      <c r="BN57" s="1307"/>
      <c r="BO57" s="1307"/>
      <c r="BP57" s="1317"/>
      <c r="BQ57" s="1304"/>
      <c r="BR57" s="1304"/>
      <c r="BS57" s="1304"/>
      <c r="BT57" s="1304"/>
      <c r="BU57" s="1304"/>
      <c r="BV57" s="1304"/>
      <c r="BW57" s="1304"/>
      <c r="BX57" s="1317"/>
      <c r="BY57" s="1304"/>
      <c r="BZ57" s="1304"/>
      <c r="CA57" s="1304"/>
      <c r="CB57" s="1304"/>
      <c r="CC57" s="1304"/>
      <c r="CD57" s="1304"/>
      <c r="CE57" s="1304"/>
      <c r="CF57" s="1317"/>
      <c r="CG57" s="1304"/>
      <c r="CH57" s="1304"/>
      <c r="CI57" s="1304"/>
      <c r="CJ57" s="1304"/>
      <c r="CK57" s="1304"/>
      <c r="CL57" s="1304"/>
      <c r="CM57" s="1304"/>
      <c r="CN57" s="1317"/>
      <c r="CO57" s="1304"/>
      <c r="CP57" s="1304"/>
      <c r="CQ57" s="1304"/>
      <c r="CR57" s="1304"/>
      <c r="CS57" s="1304"/>
      <c r="CT57" s="1304"/>
      <c r="CU57" s="1304"/>
      <c r="CV57" s="1317"/>
      <c r="CW57" s="1304"/>
      <c r="CX57" s="1304"/>
      <c r="CY57" s="1304"/>
      <c r="CZ57" s="1304"/>
      <c r="DA57" s="1304"/>
      <c r="DB57" s="1304"/>
      <c r="DC57" s="1304"/>
      <c r="DD57" s="408"/>
      <c r="DE57" s="403"/>
    </row>
    <row r="58" spans="1:109" s="397" customFormat="1" ht="13.5" x14ac:dyDescent="0.15">
      <c r="A58" s="381"/>
      <c r="B58" s="403"/>
      <c r="G58" s="1309"/>
      <c r="H58" s="1309"/>
      <c r="I58" s="1310"/>
      <c r="J58" s="1310"/>
      <c r="K58" s="1308"/>
      <c r="L58" s="1308"/>
      <c r="M58" s="1308"/>
      <c r="N58" s="1308"/>
      <c r="AM58" s="381"/>
      <c r="AN58" s="1306"/>
      <c r="AO58" s="1306"/>
      <c r="AP58" s="1306"/>
      <c r="AQ58" s="1306"/>
      <c r="AR58" s="1306"/>
      <c r="AS58" s="1306"/>
      <c r="AT58" s="1306"/>
      <c r="AU58" s="1306"/>
      <c r="AV58" s="1306"/>
      <c r="AW58" s="1306"/>
      <c r="AX58" s="1306"/>
      <c r="AY58" s="1306"/>
      <c r="AZ58" s="1306"/>
      <c r="BA58" s="1306"/>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8"/>
      <c r="DE58" s="403"/>
    </row>
    <row r="59" spans="1:109" s="397" customFormat="1" ht="13.5" x14ac:dyDescent="0.15">
      <c r="A59" s="381"/>
      <c r="B59" s="403"/>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3"/>
    </row>
    <row r="60" spans="1:109" s="397" customFormat="1" ht="13.5" x14ac:dyDescent="0.15">
      <c r="A60" s="381"/>
      <c r="B60" s="403"/>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3"/>
    </row>
    <row r="61" spans="1:109" s="397" customFormat="1" ht="13.5" x14ac:dyDescent="0.15">
      <c r="A61" s="381"/>
      <c r="B61" s="407"/>
      <c r="C61" s="406"/>
      <c r="D61" s="406"/>
      <c r="E61" s="406"/>
      <c r="F61" s="406"/>
      <c r="G61" s="406"/>
      <c r="H61" s="406"/>
      <c r="I61" s="406"/>
      <c r="J61" s="406"/>
      <c r="K61" s="406"/>
      <c r="L61" s="406"/>
      <c r="M61" s="405"/>
      <c r="N61" s="405"/>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5"/>
      <c r="AT61" s="405"/>
      <c r="AU61" s="406"/>
      <c r="AV61" s="406"/>
      <c r="AW61" s="406"/>
      <c r="AX61" s="406"/>
      <c r="AY61" s="406"/>
      <c r="AZ61" s="406"/>
      <c r="BA61" s="406"/>
      <c r="BB61" s="406"/>
      <c r="BC61" s="406"/>
      <c r="BD61" s="406"/>
      <c r="BE61" s="405"/>
      <c r="BF61" s="405"/>
      <c r="BG61" s="406"/>
      <c r="BH61" s="406"/>
      <c r="BI61" s="406"/>
      <c r="BJ61" s="406"/>
      <c r="BK61" s="406"/>
      <c r="BL61" s="406"/>
      <c r="BM61" s="406"/>
      <c r="BN61" s="406"/>
      <c r="BO61" s="406"/>
      <c r="BP61" s="406"/>
      <c r="BQ61" s="405"/>
      <c r="BR61" s="405"/>
      <c r="BS61" s="406"/>
      <c r="BT61" s="406"/>
      <c r="BU61" s="406"/>
      <c r="BV61" s="406"/>
      <c r="BW61" s="406"/>
      <c r="BX61" s="406"/>
      <c r="BY61" s="406"/>
      <c r="BZ61" s="406"/>
      <c r="CA61" s="406"/>
      <c r="CB61" s="406"/>
      <c r="CC61" s="405"/>
      <c r="CD61" s="405"/>
      <c r="CE61" s="406"/>
      <c r="CF61" s="406"/>
      <c r="CG61" s="406"/>
      <c r="CH61" s="406"/>
      <c r="CI61" s="406"/>
      <c r="CJ61" s="406"/>
      <c r="CK61" s="406"/>
      <c r="CL61" s="406"/>
      <c r="CM61" s="406"/>
      <c r="CN61" s="406"/>
      <c r="CO61" s="405"/>
      <c r="CP61" s="405"/>
      <c r="CQ61" s="406"/>
      <c r="CR61" s="406"/>
      <c r="CS61" s="406"/>
      <c r="CT61" s="406"/>
      <c r="CU61" s="406"/>
      <c r="CV61" s="406"/>
      <c r="CW61" s="406"/>
      <c r="CX61" s="406"/>
      <c r="CY61" s="406"/>
      <c r="CZ61" s="406"/>
      <c r="DA61" s="405"/>
      <c r="DB61" s="405"/>
      <c r="DC61" s="405"/>
      <c r="DD61" s="404"/>
      <c r="DE61" s="403"/>
    </row>
    <row r="62" spans="1:109" ht="13.5"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81"/>
    </row>
    <row r="63" spans="1:109" ht="17.25" x14ac:dyDescent="0.15">
      <c r="B63" s="401" t="s">
        <v>619</v>
      </c>
    </row>
    <row r="64" spans="1:109" ht="13.5" x14ac:dyDescent="0.15">
      <c r="B64" s="382"/>
      <c r="G64" s="398"/>
      <c r="I64" s="400"/>
      <c r="J64" s="400"/>
      <c r="K64" s="400"/>
      <c r="L64" s="400"/>
      <c r="M64" s="400"/>
      <c r="N64" s="399"/>
      <c r="AM64" s="398"/>
      <c r="AN64" s="398" t="s">
        <v>618</v>
      </c>
      <c r="AP64" s="397"/>
      <c r="AQ64" s="397"/>
      <c r="AR64" s="397"/>
      <c r="AY64" s="398"/>
      <c r="BA64" s="397"/>
      <c r="BB64" s="397"/>
      <c r="BC64" s="397"/>
      <c r="BK64" s="398"/>
      <c r="BM64" s="397"/>
      <c r="BN64" s="397"/>
      <c r="BO64" s="397"/>
      <c r="BW64" s="398"/>
      <c r="BY64" s="397"/>
      <c r="BZ64" s="397"/>
      <c r="CA64" s="397"/>
      <c r="CI64" s="398"/>
      <c r="CK64" s="397"/>
      <c r="CL64" s="397"/>
      <c r="CM64" s="397"/>
      <c r="CU64" s="398"/>
      <c r="CW64" s="397"/>
      <c r="CX64" s="397"/>
      <c r="CY64" s="397"/>
    </row>
    <row r="65" spans="2:107" ht="13.5" x14ac:dyDescent="0.15">
      <c r="B65" s="382"/>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2"/>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2"/>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2"/>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2"/>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2"/>
      <c r="H70" s="396"/>
      <c r="I70" s="396"/>
      <c r="J70" s="394"/>
      <c r="K70" s="394"/>
      <c r="L70" s="393"/>
      <c r="M70" s="394"/>
      <c r="N70" s="393"/>
      <c r="AN70" s="389"/>
      <c r="AO70" s="389"/>
      <c r="AP70" s="389"/>
      <c r="AZ70" s="389"/>
      <c r="BA70" s="389"/>
      <c r="BB70" s="389"/>
      <c r="BL70" s="389"/>
      <c r="BM70" s="389"/>
      <c r="BN70" s="389"/>
      <c r="BX70" s="389"/>
      <c r="BY70" s="389"/>
      <c r="BZ70" s="389"/>
      <c r="CJ70" s="389"/>
      <c r="CK70" s="389"/>
      <c r="CL70" s="389"/>
      <c r="CV70" s="389"/>
      <c r="CW70" s="389"/>
      <c r="CX70" s="389"/>
    </row>
    <row r="71" spans="2:107" ht="13.5" x14ac:dyDescent="0.15">
      <c r="B71" s="382"/>
      <c r="G71" s="392"/>
      <c r="I71" s="395"/>
      <c r="J71" s="394"/>
      <c r="K71" s="394"/>
      <c r="L71" s="393"/>
      <c r="M71" s="394"/>
      <c r="N71" s="393"/>
      <c r="AM71" s="392"/>
      <c r="AN71" s="381" t="s">
        <v>617</v>
      </c>
    </row>
    <row r="72" spans="2:107" ht="13.5" x14ac:dyDescent="0.15">
      <c r="B72" s="382"/>
      <c r="G72" s="1309"/>
      <c r="H72" s="1309"/>
      <c r="I72" s="1309"/>
      <c r="J72" s="1309"/>
      <c r="K72" s="391"/>
      <c r="L72" s="391"/>
      <c r="M72" s="390"/>
      <c r="N72" s="390"/>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6" t="s">
        <v>560</v>
      </c>
      <c r="BQ72" s="1306"/>
      <c r="BR72" s="1306"/>
      <c r="BS72" s="1306"/>
      <c r="BT72" s="1306"/>
      <c r="BU72" s="1306"/>
      <c r="BV72" s="1306"/>
      <c r="BW72" s="1306"/>
      <c r="BX72" s="1306" t="s">
        <v>561</v>
      </c>
      <c r="BY72" s="1306"/>
      <c r="BZ72" s="1306"/>
      <c r="CA72" s="1306"/>
      <c r="CB72" s="1306"/>
      <c r="CC72" s="1306"/>
      <c r="CD72" s="1306"/>
      <c r="CE72" s="1306"/>
      <c r="CF72" s="1306" t="s">
        <v>562</v>
      </c>
      <c r="CG72" s="1306"/>
      <c r="CH72" s="1306"/>
      <c r="CI72" s="1306"/>
      <c r="CJ72" s="1306"/>
      <c r="CK72" s="1306"/>
      <c r="CL72" s="1306"/>
      <c r="CM72" s="1306"/>
      <c r="CN72" s="1306" t="s">
        <v>563</v>
      </c>
      <c r="CO72" s="1306"/>
      <c r="CP72" s="1306"/>
      <c r="CQ72" s="1306"/>
      <c r="CR72" s="1306"/>
      <c r="CS72" s="1306"/>
      <c r="CT72" s="1306"/>
      <c r="CU72" s="1306"/>
      <c r="CV72" s="1306" t="s">
        <v>564</v>
      </c>
      <c r="CW72" s="1306"/>
      <c r="CX72" s="1306"/>
      <c r="CY72" s="1306"/>
      <c r="CZ72" s="1306"/>
      <c r="DA72" s="1306"/>
      <c r="DB72" s="1306"/>
      <c r="DC72" s="1306"/>
    </row>
    <row r="73" spans="2:107" ht="13.5" x14ac:dyDescent="0.15">
      <c r="B73" s="382"/>
      <c r="G73" s="1315"/>
      <c r="H73" s="1315"/>
      <c r="I73" s="1315"/>
      <c r="J73" s="1315"/>
      <c r="K73" s="1305"/>
      <c r="L73" s="1305"/>
      <c r="M73" s="1305"/>
      <c r="N73" s="1305"/>
      <c r="AM73" s="389"/>
      <c r="AN73" s="1307" t="s">
        <v>616</v>
      </c>
      <c r="AO73" s="1307"/>
      <c r="AP73" s="1307"/>
      <c r="AQ73" s="1307"/>
      <c r="AR73" s="1307"/>
      <c r="AS73" s="1307"/>
      <c r="AT73" s="1307"/>
      <c r="AU73" s="1307"/>
      <c r="AV73" s="1307"/>
      <c r="AW73" s="1307"/>
      <c r="AX73" s="1307"/>
      <c r="AY73" s="1307"/>
      <c r="AZ73" s="1307"/>
      <c r="BA73" s="1307"/>
      <c r="BB73" s="1307" t="s">
        <v>614</v>
      </c>
      <c r="BC73" s="1307"/>
      <c r="BD73" s="1307"/>
      <c r="BE73" s="1307"/>
      <c r="BF73" s="1307"/>
      <c r="BG73" s="1307"/>
      <c r="BH73" s="1307"/>
      <c r="BI73" s="1307"/>
      <c r="BJ73" s="1307"/>
      <c r="BK73" s="1307"/>
      <c r="BL73" s="1307"/>
      <c r="BM73" s="1307"/>
      <c r="BN73" s="1307"/>
      <c r="BO73" s="1307"/>
      <c r="BP73" s="1304">
        <v>63.2</v>
      </c>
      <c r="BQ73" s="1304"/>
      <c r="BR73" s="1304"/>
      <c r="BS73" s="1304"/>
      <c r="BT73" s="1304"/>
      <c r="BU73" s="1304"/>
      <c r="BV73" s="1304"/>
      <c r="BW73" s="1304"/>
      <c r="BX73" s="1304">
        <v>63.7</v>
      </c>
      <c r="BY73" s="1304"/>
      <c r="BZ73" s="1304"/>
      <c r="CA73" s="1304"/>
      <c r="CB73" s="1304"/>
      <c r="CC73" s="1304"/>
      <c r="CD73" s="1304"/>
      <c r="CE73" s="1304"/>
      <c r="CF73" s="1304">
        <v>72.099999999999994</v>
      </c>
      <c r="CG73" s="1304"/>
      <c r="CH73" s="1304"/>
      <c r="CI73" s="1304"/>
      <c r="CJ73" s="1304"/>
      <c r="CK73" s="1304"/>
      <c r="CL73" s="1304"/>
      <c r="CM73" s="1304"/>
      <c r="CN73" s="1304">
        <v>74.599999999999994</v>
      </c>
      <c r="CO73" s="1304"/>
      <c r="CP73" s="1304"/>
      <c r="CQ73" s="1304"/>
      <c r="CR73" s="1304"/>
      <c r="CS73" s="1304"/>
      <c r="CT73" s="1304"/>
      <c r="CU73" s="1304"/>
      <c r="CV73" s="1304">
        <v>80.2</v>
      </c>
      <c r="CW73" s="1304"/>
      <c r="CX73" s="1304"/>
      <c r="CY73" s="1304"/>
      <c r="CZ73" s="1304"/>
      <c r="DA73" s="1304"/>
      <c r="DB73" s="1304"/>
      <c r="DC73" s="1304"/>
    </row>
    <row r="74" spans="2:107" ht="13.5" x14ac:dyDescent="0.15">
      <c r="B74" s="382"/>
      <c r="G74" s="1315"/>
      <c r="H74" s="1315"/>
      <c r="I74" s="1315"/>
      <c r="J74" s="1315"/>
      <c r="K74" s="1305"/>
      <c r="L74" s="1305"/>
      <c r="M74" s="1305"/>
      <c r="N74" s="1305"/>
      <c r="AM74" s="389"/>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5" x14ac:dyDescent="0.15">
      <c r="B75" s="382"/>
      <c r="G75" s="1315"/>
      <c r="H75" s="1315"/>
      <c r="I75" s="1309"/>
      <c r="J75" s="1309"/>
      <c r="K75" s="1308"/>
      <c r="L75" s="1308"/>
      <c r="M75" s="1308"/>
      <c r="N75" s="1308"/>
      <c r="AM75" s="389"/>
      <c r="AN75" s="1307"/>
      <c r="AO75" s="1307"/>
      <c r="AP75" s="1307"/>
      <c r="AQ75" s="1307"/>
      <c r="AR75" s="1307"/>
      <c r="AS75" s="1307"/>
      <c r="AT75" s="1307"/>
      <c r="AU75" s="1307"/>
      <c r="AV75" s="1307"/>
      <c r="AW75" s="1307"/>
      <c r="AX75" s="1307"/>
      <c r="AY75" s="1307"/>
      <c r="AZ75" s="1307"/>
      <c r="BA75" s="1307"/>
      <c r="BB75" s="1307" t="s">
        <v>613</v>
      </c>
      <c r="BC75" s="1307"/>
      <c r="BD75" s="1307"/>
      <c r="BE75" s="1307"/>
      <c r="BF75" s="1307"/>
      <c r="BG75" s="1307"/>
      <c r="BH75" s="1307"/>
      <c r="BI75" s="1307"/>
      <c r="BJ75" s="1307"/>
      <c r="BK75" s="1307"/>
      <c r="BL75" s="1307"/>
      <c r="BM75" s="1307"/>
      <c r="BN75" s="1307"/>
      <c r="BO75" s="1307"/>
      <c r="BP75" s="1304">
        <v>8.1</v>
      </c>
      <c r="BQ75" s="1304"/>
      <c r="BR75" s="1304"/>
      <c r="BS75" s="1304"/>
      <c r="BT75" s="1304"/>
      <c r="BU75" s="1304"/>
      <c r="BV75" s="1304"/>
      <c r="BW75" s="1304"/>
      <c r="BX75" s="1304">
        <v>7.8</v>
      </c>
      <c r="BY75" s="1304"/>
      <c r="BZ75" s="1304"/>
      <c r="CA75" s="1304"/>
      <c r="CB75" s="1304"/>
      <c r="CC75" s="1304"/>
      <c r="CD75" s="1304"/>
      <c r="CE75" s="1304"/>
      <c r="CF75" s="1304">
        <v>8.3000000000000007</v>
      </c>
      <c r="CG75" s="1304"/>
      <c r="CH75" s="1304"/>
      <c r="CI75" s="1304"/>
      <c r="CJ75" s="1304"/>
      <c r="CK75" s="1304"/>
      <c r="CL75" s="1304"/>
      <c r="CM75" s="1304"/>
      <c r="CN75" s="1304">
        <v>10</v>
      </c>
      <c r="CO75" s="1304"/>
      <c r="CP75" s="1304"/>
      <c r="CQ75" s="1304"/>
      <c r="CR75" s="1304"/>
      <c r="CS75" s="1304"/>
      <c r="CT75" s="1304"/>
      <c r="CU75" s="1304"/>
      <c r="CV75" s="1304">
        <v>11.3</v>
      </c>
      <c r="CW75" s="1304"/>
      <c r="CX75" s="1304"/>
      <c r="CY75" s="1304"/>
      <c r="CZ75" s="1304"/>
      <c r="DA75" s="1304"/>
      <c r="DB75" s="1304"/>
      <c r="DC75" s="1304"/>
    </row>
    <row r="76" spans="2:107" ht="13.5" x14ac:dyDescent="0.15">
      <c r="B76" s="382"/>
      <c r="G76" s="1315"/>
      <c r="H76" s="1315"/>
      <c r="I76" s="1309"/>
      <c r="J76" s="1309"/>
      <c r="K76" s="1308"/>
      <c r="L76" s="1308"/>
      <c r="M76" s="1308"/>
      <c r="N76" s="1308"/>
      <c r="AM76" s="389"/>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5" x14ac:dyDescent="0.15">
      <c r="B77" s="382"/>
      <c r="G77" s="1309"/>
      <c r="H77" s="1309"/>
      <c r="I77" s="1309"/>
      <c r="J77" s="1309"/>
      <c r="K77" s="1305"/>
      <c r="L77" s="1305"/>
      <c r="M77" s="1305"/>
      <c r="N77" s="1305"/>
      <c r="AN77" s="1306" t="s">
        <v>615</v>
      </c>
      <c r="AO77" s="1306"/>
      <c r="AP77" s="1306"/>
      <c r="AQ77" s="1306"/>
      <c r="AR77" s="1306"/>
      <c r="AS77" s="1306"/>
      <c r="AT77" s="1306"/>
      <c r="AU77" s="1306"/>
      <c r="AV77" s="1306"/>
      <c r="AW77" s="1306"/>
      <c r="AX77" s="1306"/>
      <c r="AY77" s="1306"/>
      <c r="AZ77" s="1306"/>
      <c r="BA77" s="1306"/>
      <c r="BB77" s="1307" t="s">
        <v>614</v>
      </c>
      <c r="BC77" s="1307"/>
      <c r="BD77" s="1307"/>
      <c r="BE77" s="1307"/>
      <c r="BF77" s="1307"/>
      <c r="BG77" s="1307"/>
      <c r="BH77" s="1307"/>
      <c r="BI77" s="1307"/>
      <c r="BJ77" s="1307"/>
      <c r="BK77" s="1307"/>
      <c r="BL77" s="1307"/>
      <c r="BM77" s="1307"/>
      <c r="BN77" s="1307"/>
      <c r="BO77" s="1307"/>
      <c r="BP77" s="1304">
        <v>20.2</v>
      </c>
      <c r="BQ77" s="1304"/>
      <c r="BR77" s="1304"/>
      <c r="BS77" s="1304"/>
      <c r="BT77" s="1304"/>
      <c r="BU77" s="1304"/>
      <c r="BV77" s="1304"/>
      <c r="BW77" s="1304"/>
      <c r="BX77" s="1304">
        <v>38.5</v>
      </c>
      <c r="BY77" s="1304"/>
      <c r="BZ77" s="1304"/>
      <c r="CA77" s="1304"/>
      <c r="CB77" s="1304"/>
      <c r="CC77" s="1304"/>
      <c r="CD77" s="1304"/>
      <c r="CE77" s="1304"/>
      <c r="CF77" s="1304">
        <v>32.799999999999997</v>
      </c>
      <c r="CG77" s="1304"/>
      <c r="CH77" s="1304"/>
      <c r="CI77" s="1304"/>
      <c r="CJ77" s="1304"/>
      <c r="CK77" s="1304"/>
      <c r="CL77" s="1304"/>
      <c r="CM77" s="1304"/>
      <c r="CN77" s="1304">
        <v>20.9</v>
      </c>
      <c r="CO77" s="1304"/>
      <c r="CP77" s="1304"/>
      <c r="CQ77" s="1304"/>
      <c r="CR77" s="1304"/>
      <c r="CS77" s="1304"/>
      <c r="CT77" s="1304"/>
      <c r="CU77" s="1304"/>
      <c r="CV77" s="1304">
        <v>21</v>
      </c>
      <c r="CW77" s="1304"/>
      <c r="CX77" s="1304"/>
      <c r="CY77" s="1304"/>
      <c r="CZ77" s="1304"/>
      <c r="DA77" s="1304"/>
      <c r="DB77" s="1304"/>
      <c r="DC77" s="1304"/>
    </row>
    <row r="78" spans="2:107" ht="13.5" x14ac:dyDescent="0.15">
      <c r="B78" s="382"/>
      <c r="G78" s="1309"/>
      <c r="H78" s="1309"/>
      <c r="I78" s="1309"/>
      <c r="J78" s="1309"/>
      <c r="K78" s="1305"/>
      <c r="L78" s="1305"/>
      <c r="M78" s="1305"/>
      <c r="N78" s="1305"/>
      <c r="AN78" s="1306"/>
      <c r="AO78" s="1306"/>
      <c r="AP78" s="1306"/>
      <c r="AQ78" s="1306"/>
      <c r="AR78" s="1306"/>
      <c r="AS78" s="1306"/>
      <c r="AT78" s="1306"/>
      <c r="AU78" s="1306"/>
      <c r="AV78" s="1306"/>
      <c r="AW78" s="1306"/>
      <c r="AX78" s="1306"/>
      <c r="AY78" s="1306"/>
      <c r="AZ78" s="1306"/>
      <c r="BA78" s="1306"/>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5" x14ac:dyDescent="0.15">
      <c r="B79" s="382"/>
      <c r="G79" s="1309"/>
      <c r="H79" s="1309"/>
      <c r="I79" s="1310"/>
      <c r="J79" s="1310"/>
      <c r="K79" s="1311"/>
      <c r="L79" s="1311"/>
      <c r="M79" s="1311"/>
      <c r="N79" s="1311"/>
      <c r="AN79" s="1306"/>
      <c r="AO79" s="1306"/>
      <c r="AP79" s="1306"/>
      <c r="AQ79" s="1306"/>
      <c r="AR79" s="1306"/>
      <c r="AS79" s="1306"/>
      <c r="AT79" s="1306"/>
      <c r="AU79" s="1306"/>
      <c r="AV79" s="1306"/>
      <c r="AW79" s="1306"/>
      <c r="AX79" s="1306"/>
      <c r="AY79" s="1306"/>
      <c r="AZ79" s="1306"/>
      <c r="BA79" s="1306"/>
      <c r="BB79" s="1307" t="s">
        <v>613</v>
      </c>
      <c r="BC79" s="1307"/>
      <c r="BD79" s="1307"/>
      <c r="BE79" s="1307"/>
      <c r="BF79" s="1307"/>
      <c r="BG79" s="1307"/>
      <c r="BH79" s="1307"/>
      <c r="BI79" s="1307"/>
      <c r="BJ79" s="1307"/>
      <c r="BK79" s="1307"/>
      <c r="BL79" s="1307"/>
      <c r="BM79" s="1307"/>
      <c r="BN79" s="1307"/>
      <c r="BO79" s="1307"/>
      <c r="BP79" s="1304">
        <v>9.3000000000000007</v>
      </c>
      <c r="BQ79" s="1304"/>
      <c r="BR79" s="1304"/>
      <c r="BS79" s="1304"/>
      <c r="BT79" s="1304"/>
      <c r="BU79" s="1304"/>
      <c r="BV79" s="1304"/>
      <c r="BW79" s="1304"/>
      <c r="BX79" s="1304">
        <v>9.1999999999999993</v>
      </c>
      <c r="BY79" s="1304"/>
      <c r="BZ79" s="1304"/>
      <c r="CA79" s="1304"/>
      <c r="CB79" s="1304"/>
      <c r="CC79" s="1304"/>
      <c r="CD79" s="1304"/>
      <c r="CE79" s="1304"/>
      <c r="CF79" s="1304">
        <v>9.1</v>
      </c>
      <c r="CG79" s="1304"/>
      <c r="CH79" s="1304"/>
      <c r="CI79" s="1304"/>
      <c r="CJ79" s="1304"/>
      <c r="CK79" s="1304"/>
      <c r="CL79" s="1304"/>
      <c r="CM79" s="1304"/>
      <c r="CN79" s="1304">
        <v>9.1</v>
      </c>
      <c r="CO79" s="1304"/>
      <c r="CP79" s="1304"/>
      <c r="CQ79" s="1304"/>
      <c r="CR79" s="1304"/>
      <c r="CS79" s="1304"/>
      <c r="CT79" s="1304"/>
      <c r="CU79" s="1304"/>
      <c r="CV79" s="1304">
        <v>9.1999999999999993</v>
      </c>
      <c r="CW79" s="1304"/>
      <c r="CX79" s="1304"/>
      <c r="CY79" s="1304"/>
      <c r="CZ79" s="1304"/>
      <c r="DA79" s="1304"/>
      <c r="DB79" s="1304"/>
      <c r="DC79" s="1304"/>
    </row>
    <row r="80" spans="2:107" ht="13.5" x14ac:dyDescent="0.15">
      <c r="B80" s="382"/>
      <c r="G80" s="1309"/>
      <c r="H80" s="1309"/>
      <c r="I80" s="1310"/>
      <c r="J80" s="1310"/>
      <c r="K80" s="1311"/>
      <c r="L80" s="1311"/>
      <c r="M80" s="1311"/>
      <c r="N80" s="1311"/>
      <c r="AN80" s="1306"/>
      <c r="AO80" s="1306"/>
      <c r="AP80" s="1306"/>
      <c r="AQ80" s="1306"/>
      <c r="AR80" s="1306"/>
      <c r="AS80" s="1306"/>
      <c r="AT80" s="1306"/>
      <c r="AU80" s="1306"/>
      <c r="AV80" s="1306"/>
      <c r="AW80" s="1306"/>
      <c r="AX80" s="1306"/>
      <c r="AY80" s="1306"/>
      <c r="AZ80" s="1306"/>
      <c r="BA80" s="1306"/>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5" x14ac:dyDescent="0.15">
      <c r="B81" s="382"/>
    </row>
    <row r="82" spans="2:109" ht="17.25" x14ac:dyDescent="0.15">
      <c r="B82" s="382"/>
      <c r="K82" s="388"/>
      <c r="L82" s="388"/>
      <c r="M82" s="388"/>
      <c r="N82" s="388"/>
      <c r="AQ82" s="388"/>
      <c r="AR82" s="388"/>
      <c r="AS82" s="388"/>
      <c r="AT82" s="388"/>
      <c r="BC82" s="388"/>
      <c r="BD82" s="388"/>
      <c r="BE82" s="388"/>
      <c r="BF82" s="388"/>
      <c r="BO82" s="388"/>
      <c r="BP82" s="388"/>
      <c r="BQ82" s="388"/>
      <c r="BR82" s="388"/>
      <c r="CA82" s="388"/>
      <c r="CB82" s="388"/>
      <c r="CC82" s="388"/>
      <c r="CD82" s="388"/>
      <c r="CM82" s="388"/>
      <c r="CN82" s="388"/>
      <c r="CO82" s="388"/>
      <c r="CP82" s="388"/>
      <c r="CY82" s="388"/>
      <c r="CZ82" s="388"/>
      <c r="DA82" s="388"/>
      <c r="DB82" s="388"/>
      <c r="DC82" s="388"/>
    </row>
    <row r="83" spans="2:109" ht="13.5" x14ac:dyDescent="0.15">
      <c r="B83" s="387"/>
      <c r="C83" s="386"/>
      <c r="D83" s="386"/>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6"/>
      <c r="AY83" s="386"/>
      <c r="AZ83" s="386"/>
      <c r="BA83" s="386"/>
      <c r="BB83" s="386"/>
      <c r="BC83" s="386"/>
      <c r="BD83" s="386"/>
      <c r="BE83" s="386"/>
      <c r="BF83" s="386"/>
      <c r="BG83" s="386"/>
      <c r="BH83" s="386"/>
      <c r="BI83" s="386"/>
      <c r="BJ83" s="386"/>
      <c r="BK83" s="386"/>
      <c r="BL83" s="386"/>
      <c r="BM83" s="386"/>
      <c r="BN83" s="386"/>
      <c r="BO83" s="386"/>
      <c r="BP83" s="386"/>
      <c r="BQ83" s="386"/>
      <c r="BR83" s="386"/>
      <c r="BS83" s="386"/>
      <c r="BT83" s="386"/>
      <c r="BU83" s="386"/>
      <c r="BV83" s="386"/>
      <c r="BW83" s="386"/>
      <c r="BX83" s="386"/>
      <c r="BY83" s="386"/>
      <c r="BZ83" s="386"/>
      <c r="CA83" s="386"/>
      <c r="CB83" s="386"/>
      <c r="CC83" s="386"/>
      <c r="CD83" s="386"/>
      <c r="CE83" s="386"/>
      <c r="CF83" s="386"/>
      <c r="CG83" s="386"/>
      <c r="CH83" s="386"/>
      <c r="CI83" s="386"/>
      <c r="CJ83" s="386"/>
      <c r="CK83" s="386"/>
      <c r="CL83" s="386"/>
      <c r="CM83" s="386"/>
      <c r="CN83" s="386"/>
      <c r="CO83" s="386"/>
      <c r="CP83" s="386"/>
      <c r="CQ83" s="386"/>
      <c r="CR83" s="386"/>
      <c r="CS83" s="386"/>
      <c r="CT83" s="386"/>
      <c r="CU83" s="386"/>
      <c r="CV83" s="386"/>
      <c r="CW83" s="386"/>
      <c r="CX83" s="386"/>
      <c r="CY83" s="386"/>
      <c r="CZ83" s="386"/>
      <c r="DA83" s="386"/>
      <c r="DB83" s="386"/>
      <c r="DC83" s="386"/>
      <c r="DD83" s="385"/>
    </row>
    <row r="84" spans="2:109" ht="13.5" x14ac:dyDescent="0.15">
      <c r="DD84" s="381"/>
      <c r="DE84" s="381"/>
    </row>
    <row r="85" spans="2:109" ht="13.5" x14ac:dyDescent="0.15">
      <c r="DD85" s="381"/>
      <c r="DE85" s="381"/>
    </row>
    <row r="86" spans="2:109" ht="13.5" hidden="1" x14ac:dyDescent="0.15">
      <c r="DD86" s="381"/>
      <c r="DE86" s="381"/>
    </row>
    <row r="87" spans="2:109" ht="13.5" hidden="1" x14ac:dyDescent="0.15">
      <c r="K87" s="384"/>
      <c r="AQ87" s="384"/>
      <c r="BC87" s="384"/>
      <c r="BO87" s="384"/>
      <c r="CA87" s="384"/>
      <c r="CM87" s="384"/>
      <c r="CY87" s="384"/>
      <c r="DD87" s="381"/>
      <c r="DE87" s="381"/>
    </row>
    <row r="88" spans="2:109" ht="13.5" hidden="1" x14ac:dyDescent="0.15">
      <c r="DD88" s="381"/>
      <c r="DE88" s="381"/>
    </row>
    <row r="89" spans="2:109" ht="13.5" hidden="1" x14ac:dyDescent="0.15">
      <c r="DD89" s="381"/>
      <c r="DE89" s="381"/>
    </row>
    <row r="90" spans="2:109" ht="13.5" hidden="1" x14ac:dyDescent="0.15">
      <c r="DD90" s="381"/>
      <c r="DE90" s="381"/>
    </row>
    <row r="91" spans="2:109" ht="13.5" hidden="1" x14ac:dyDescent="0.15">
      <c r="DD91" s="381"/>
      <c r="DE91" s="381"/>
    </row>
    <row r="92" spans="2:109" ht="13.5" hidden="1" customHeight="1" x14ac:dyDescent="0.15">
      <c r="DD92" s="381"/>
      <c r="DE92" s="381"/>
    </row>
    <row r="93" spans="2:109" ht="13.5" hidden="1" customHeight="1" x14ac:dyDescent="0.15">
      <c r="DD93" s="381"/>
      <c r="DE93" s="381"/>
    </row>
    <row r="94" spans="2:109" ht="13.5" hidden="1" customHeight="1" x14ac:dyDescent="0.15">
      <c r="DD94" s="381"/>
      <c r="DE94" s="381"/>
    </row>
    <row r="95" spans="2:109" ht="13.5" hidden="1" customHeight="1" x14ac:dyDescent="0.15">
      <c r="DD95" s="381"/>
      <c r="DE95" s="381"/>
    </row>
    <row r="96" spans="2:109" ht="13.5" hidden="1" customHeight="1" x14ac:dyDescent="0.15">
      <c r="DD96" s="381"/>
      <c r="DE96" s="381"/>
    </row>
    <row r="97" s="381" customFormat="1" ht="13.5" hidden="1" customHeight="1" x14ac:dyDescent="0.15"/>
    <row r="98" s="381" customFormat="1" ht="13.5" hidden="1" customHeight="1" x14ac:dyDescent="0.15"/>
    <row r="99" s="381" customFormat="1" ht="13.5" hidden="1" customHeight="1" x14ac:dyDescent="0.15"/>
    <row r="100" s="381" customFormat="1" ht="13.5" hidden="1" customHeight="1" x14ac:dyDescent="0.15"/>
    <row r="101" s="381" customFormat="1" ht="13.5" hidden="1" customHeight="1" x14ac:dyDescent="0.15"/>
    <row r="102" s="381" customFormat="1" ht="13.5" hidden="1" customHeight="1" x14ac:dyDescent="0.15"/>
    <row r="103" s="381" customFormat="1" ht="13.5" hidden="1" customHeight="1" x14ac:dyDescent="0.15"/>
    <row r="104" s="381" customFormat="1" ht="13.5" hidden="1" customHeight="1" x14ac:dyDescent="0.15"/>
    <row r="105" s="381" customFormat="1" ht="13.5" hidden="1" customHeight="1" x14ac:dyDescent="0.15"/>
    <row r="106" s="381" customFormat="1" ht="13.5" hidden="1" customHeight="1" x14ac:dyDescent="0.15"/>
    <row r="107" s="381" customFormat="1" ht="13.5" hidden="1" customHeight="1" x14ac:dyDescent="0.15"/>
    <row r="108" s="381" customFormat="1" ht="13.5" hidden="1" customHeight="1" x14ac:dyDescent="0.15"/>
    <row r="109" s="381" customFormat="1" ht="13.5" hidden="1" customHeight="1" x14ac:dyDescent="0.15"/>
    <row r="110" s="381" customFormat="1" ht="13.5" hidden="1" customHeight="1" x14ac:dyDescent="0.15"/>
    <row r="111" s="381" customFormat="1" ht="13.5" hidden="1" customHeight="1" x14ac:dyDescent="0.15"/>
    <row r="112" s="381" customFormat="1" ht="13.5" hidden="1" customHeight="1" x14ac:dyDescent="0.15"/>
    <row r="113" s="381" customFormat="1" ht="13.5" hidden="1" customHeight="1" x14ac:dyDescent="0.15"/>
    <row r="114" s="381" customFormat="1" ht="13.5" hidden="1" customHeight="1" x14ac:dyDescent="0.15"/>
    <row r="115" s="381" customFormat="1" ht="13.5" hidden="1" customHeight="1" x14ac:dyDescent="0.15"/>
    <row r="116" s="381" customFormat="1" ht="13.5" hidden="1" customHeight="1" x14ac:dyDescent="0.15"/>
    <row r="117" s="381" customFormat="1" ht="13.5" hidden="1" customHeight="1" x14ac:dyDescent="0.15"/>
    <row r="118" s="381" customFormat="1" ht="13.5" hidden="1" customHeight="1" x14ac:dyDescent="0.15"/>
    <row r="119" s="381" customFormat="1" ht="13.5" hidden="1" customHeight="1" x14ac:dyDescent="0.15"/>
    <row r="120" s="381" customFormat="1" ht="13.5" hidden="1" customHeight="1" x14ac:dyDescent="0.15"/>
    <row r="121" s="381" customFormat="1" ht="13.5" hidden="1" customHeight="1" x14ac:dyDescent="0.15"/>
    <row r="122" s="381" customFormat="1" ht="13.5" hidden="1" customHeight="1" x14ac:dyDescent="0.15"/>
    <row r="123" s="381" customFormat="1" ht="13.5" hidden="1" customHeight="1" x14ac:dyDescent="0.15"/>
    <row r="124" s="381" customFormat="1" ht="13.5" hidden="1" customHeight="1" x14ac:dyDescent="0.15"/>
    <row r="125" s="381" customFormat="1" ht="13.5" hidden="1" customHeight="1" x14ac:dyDescent="0.15"/>
    <row r="126" s="381" customFormat="1" ht="13.5" hidden="1" customHeight="1" x14ac:dyDescent="0.15"/>
    <row r="127" s="381" customFormat="1" ht="13.5" hidden="1" customHeight="1" x14ac:dyDescent="0.15"/>
    <row r="128" s="381" customFormat="1" ht="13.5" hidden="1" customHeight="1" x14ac:dyDescent="0.15"/>
    <row r="129" s="381" customFormat="1" ht="13.5" hidden="1" customHeight="1" x14ac:dyDescent="0.15"/>
    <row r="130" s="381" customFormat="1" ht="13.5" hidden="1" customHeight="1" x14ac:dyDescent="0.15"/>
    <row r="131" s="381" customFormat="1" ht="13.5" hidden="1" customHeight="1" x14ac:dyDescent="0.15"/>
    <row r="132" s="381" customFormat="1" ht="13.5" hidden="1" customHeight="1" x14ac:dyDescent="0.15"/>
    <row r="133" s="381" customFormat="1" ht="13.5" hidden="1" customHeight="1" x14ac:dyDescent="0.15"/>
    <row r="134" s="381" customFormat="1" ht="13.5" hidden="1" customHeight="1" x14ac:dyDescent="0.15"/>
    <row r="135" s="381" customFormat="1" ht="13.5" hidden="1" customHeight="1" x14ac:dyDescent="0.15"/>
    <row r="136" s="381" customFormat="1" ht="13.5" hidden="1" customHeight="1" x14ac:dyDescent="0.15"/>
    <row r="137" s="381" customFormat="1" ht="13.5" hidden="1" customHeight="1" x14ac:dyDescent="0.15"/>
    <row r="138" s="381" customFormat="1" ht="13.5" hidden="1" customHeight="1" x14ac:dyDescent="0.15"/>
    <row r="139" s="381" customFormat="1" ht="13.5" hidden="1" customHeight="1" x14ac:dyDescent="0.15"/>
    <row r="140" s="381" customFormat="1" ht="13.5" hidden="1" customHeight="1" x14ac:dyDescent="0.15"/>
    <row r="141" s="381" customFormat="1" ht="13.5" hidden="1" customHeight="1" x14ac:dyDescent="0.15"/>
    <row r="142" s="381" customFormat="1" ht="13.5" hidden="1" customHeight="1" x14ac:dyDescent="0.15"/>
    <row r="143" s="381" customFormat="1" ht="13.5" hidden="1" customHeight="1" x14ac:dyDescent="0.15"/>
    <row r="144" s="381" customFormat="1" ht="13.5" hidden="1" customHeight="1" x14ac:dyDescent="0.15"/>
    <row r="145" s="381" customFormat="1" ht="13.5" hidden="1" customHeight="1" x14ac:dyDescent="0.15"/>
    <row r="146" s="381" customFormat="1" ht="13.5" hidden="1" customHeight="1" x14ac:dyDescent="0.15"/>
    <row r="147" s="381" customFormat="1" ht="13.5" hidden="1" customHeight="1" x14ac:dyDescent="0.15"/>
    <row r="148" s="381" customFormat="1" ht="13.5" hidden="1" customHeight="1" x14ac:dyDescent="0.15"/>
    <row r="149" s="381" customFormat="1" ht="13.5" hidden="1" customHeight="1" x14ac:dyDescent="0.15"/>
    <row r="150" s="381" customFormat="1" ht="13.5" hidden="1" customHeight="1" x14ac:dyDescent="0.15"/>
    <row r="151" s="381" customFormat="1" ht="13.5" hidden="1" customHeight="1" x14ac:dyDescent="0.15"/>
    <row r="152" s="381" customFormat="1" ht="13.5" hidden="1" customHeight="1" x14ac:dyDescent="0.15"/>
    <row r="153" s="381" customFormat="1" ht="13.5" hidden="1" customHeight="1" x14ac:dyDescent="0.15"/>
    <row r="154" s="381" customFormat="1" ht="13.5" hidden="1" customHeight="1" x14ac:dyDescent="0.15"/>
    <row r="155" s="381" customFormat="1" ht="13.5" hidden="1" customHeight="1" x14ac:dyDescent="0.15"/>
    <row r="156" s="381" customFormat="1" ht="13.5" hidden="1" customHeight="1" x14ac:dyDescent="0.15"/>
    <row r="157" s="381" customFormat="1" ht="13.5" hidden="1" customHeight="1" x14ac:dyDescent="0.15"/>
    <row r="158" s="381" customFormat="1" ht="13.5" hidden="1" customHeight="1" x14ac:dyDescent="0.15"/>
    <row r="159" s="381" customFormat="1" ht="13.5" hidden="1" customHeight="1" x14ac:dyDescent="0.15"/>
    <row r="160" s="381" customFormat="1" ht="13.5" hidden="1" customHeight="1" x14ac:dyDescent="0.15"/>
  </sheetData>
  <sheetProtection algorithmName="SHA-512" hashValue="RZy22Yci4NFwGhnL3AgMJp+jTsA8Y2u+ZgjWJPGh8IDDmJL2kTxZPXmE9Wh/RUA+Q/OrQT2FrHz9OB1m37l1og==" saltValue="S7nYjp8yPrrVo2DLqIX6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6016-4EDB-4F05-8C0C-B33EF1140A6B}">
  <sheetPr>
    <pageSetUpPr fitToPage="1"/>
  </sheetPr>
  <dimension ref="A1:DR125"/>
  <sheetViews>
    <sheetView showGridLines="0" topLeftCell="A104"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1:34"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x14ac:dyDescent="0.15">
      <c r="S2" s="286"/>
      <c r="AH2" s="286"/>
    </row>
    <row r="3" spans="1: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x14ac:dyDescent="0.15"/>
    <row r="5" spans="1:34" x14ac:dyDescent="0.15"/>
    <row r="6" spans="1:34" x14ac:dyDescent="0.15"/>
    <row r="7" spans="1:34" x14ac:dyDescent="0.15"/>
    <row r="8" spans="1:34" x14ac:dyDescent="0.15"/>
    <row r="9" spans="1:34" x14ac:dyDescent="0.15">
      <c r="AH9" s="2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506</v>
      </c>
    </row>
  </sheetData>
  <sheetProtection algorithmName="SHA-512" hashValue="7PHne3ZHWk0qO42psLexN48YkPt+DezjaXPUF4QG006FbhJxBJADnA120eyO2S72vgMdScdCXBeG7BP7VxSzog==" saltValue="LEG7fXC16oi4I2ur3yWf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E3A9-2D79-4104-87A3-44A71F447E2D}">
  <sheetPr>
    <pageSetUpPr fitToPage="1"/>
  </sheetPr>
  <dimension ref="A1:DR125"/>
  <sheetViews>
    <sheetView showGridLines="0" tabSelected="1" topLeftCell="A106"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506</v>
      </c>
    </row>
  </sheetData>
  <sheetProtection algorithmName="SHA-512" hashValue="dok53LGKRj8LLwl+ryASrqeX5Saj2X8rTujIgfDdj2ejpUyS4HSCCicXS32RqPAwrzO2Uwoi44X5ffUqOPrMTg==" saltValue="TJZEKrENwiXJPyIJWqJX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557</v>
      </c>
      <c r="G2" s="152"/>
      <c r="H2" s="153"/>
    </row>
    <row r="3" spans="1:8" x14ac:dyDescent="0.15">
      <c r="A3" s="149" t="s">
        <v>550</v>
      </c>
      <c r="B3" s="154"/>
      <c r="C3" s="155"/>
      <c r="D3" s="156">
        <v>180314</v>
      </c>
      <c r="E3" s="157"/>
      <c r="F3" s="158">
        <v>106092</v>
      </c>
      <c r="G3" s="159"/>
      <c r="H3" s="160"/>
    </row>
    <row r="4" spans="1:8" x14ac:dyDescent="0.15">
      <c r="A4" s="161"/>
      <c r="B4" s="162"/>
      <c r="C4" s="163"/>
      <c r="D4" s="164">
        <v>166417</v>
      </c>
      <c r="E4" s="165"/>
      <c r="F4" s="166">
        <v>44299</v>
      </c>
      <c r="G4" s="167"/>
      <c r="H4" s="168"/>
    </row>
    <row r="5" spans="1:8" x14ac:dyDescent="0.15">
      <c r="A5" s="149" t="s">
        <v>552</v>
      </c>
      <c r="B5" s="154"/>
      <c r="C5" s="155"/>
      <c r="D5" s="156">
        <v>191167</v>
      </c>
      <c r="E5" s="157"/>
      <c r="F5" s="158">
        <v>78903</v>
      </c>
      <c r="G5" s="159"/>
      <c r="H5" s="160"/>
    </row>
    <row r="6" spans="1:8" x14ac:dyDescent="0.15">
      <c r="A6" s="161"/>
      <c r="B6" s="162"/>
      <c r="C6" s="163"/>
      <c r="D6" s="164">
        <v>172794</v>
      </c>
      <c r="E6" s="165"/>
      <c r="F6" s="166">
        <v>49201</v>
      </c>
      <c r="G6" s="167"/>
      <c r="H6" s="168"/>
    </row>
    <row r="7" spans="1:8" x14ac:dyDescent="0.15">
      <c r="A7" s="149" t="s">
        <v>553</v>
      </c>
      <c r="B7" s="154"/>
      <c r="C7" s="155"/>
      <c r="D7" s="156">
        <v>197514</v>
      </c>
      <c r="E7" s="157"/>
      <c r="F7" s="158">
        <v>82993</v>
      </c>
      <c r="G7" s="159"/>
      <c r="H7" s="160"/>
    </row>
    <row r="8" spans="1:8" x14ac:dyDescent="0.15">
      <c r="A8" s="161"/>
      <c r="B8" s="162"/>
      <c r="C8" s="163"/>
      <c r="D8" s="164">
        <v>161414</v>
      </c>
      <c r="E8" s="165"/>
      <c r="F8" s="166">
        <v>46787</v>
      </c>
      <c r="G8" s="167"/>
      <c r="H8" s="168"/>
    </row>
    <row r="9" spans="1:8" x14ac:dyDescent="0.15">
      <c r="A9" s="149" t="s">
        <v>554</v>
      </c>
      <c r="B9" s="154"/>
      <c r="C9" s="155"/>
      <c r="D9" s="156">
        <v>131024</v>
      </c>
      <c r="E9" s="157"/>
      <c r="F9" s="158">
        <v>108252</v>
      </c>
      <c r="G9" s="159"/>
      <c r="H9" s="160"/>
    </row>
    <row r="10" spans="1:8" x14ac:dyDescent="0.15">
      <c r="A10" s="161"/>
      <c r="B10" s="162"/>
      <c r="C10" s="163"/>
      <c r="D10" s="164">
        <v>106054</v>
      </c>
      <c r="E10" s="165"/>
      <c r="F10" s="166">
        <v>50321</v>
      </c>
      <c r="G10" s="167"/>
      <c r="H10" s="168"/>
    </row>
    <row r="11" spans="1:8" x14ac:dyDescent="0.15">
      <c r="A11" s="149" t="s">
        <v>555</v>
      </c>
      <c r="B11" s="154"/>
      <c r="C11" s="155"/>
      <c r="D11" s="156">
        <v>154245</v>
      </c>
      <c r="E11" s="157"/>
      <c r="F11" s="158">
        <v>93492</v>
      </c>
      <c r="G11" s="159"/>
      <c r="H11" s="160"/>
    </row>
    <row r="12" spans="1:8" x14ac:dyDescent="0.15">
      <c r="A12" s="161"/>
      <c r="B12" s="162"/>
      <c r="C12" s="169"/>
      <c r="D12" s="164">
        <v>123493</v>
      </c>
      <c r="E12" s="165"/>
      <c r="F12" s="166">
        <v>53316</v>
      </c>
      <c r="G12" s="167"/>
      <c r="H12" s="168"/>
    </row>
    <row r="13" spans="1:8" x14ac:dyDescent="0.15">
      <c r="A13" s="149"/>
      <c r="B13" s="154"/>
      <c r="C13" s="170"/>
      <c r="D13" s="171">
        <v>170853</v>
      </c>
      <c r="E13" s="172"/>
      <c r="F13" s="173">
        <v>93946</v>
      </c>
      <c r="G13" s="174"/>
      <c r="H13" s="160"/>
    </row>
    <row r="14" spans="1:8" x14ac:dyDescent="0.15">
      <c r="A14" s="161"/>
      <c r="B14" s="162"/>
      <c r="C14" s="163"/>
      <c r="D14" s="164">
        <v>146034</v>
      </c>
      <c r="E14" s="165"/>
      <c r="F14" s="166">
        <v>48785</v>
      </c>
      <c r="G14" s="167"/>
      <c r="H14" s="168"/>
    </row>
    <row r="17" spans="1:11" x14ac:dyDescent="0.15">
      <c r="A17" s="145" t="s">
        <v>53</v>
      </c>
    </row>
    <row r="18" spans="1:11" x14ac:dyDescent="0.15">
      <c r="A18" s="175"/>
      <c r="B18" s="175" t="str">
        <f>実質収支比率等に係る経年分析!F$46</f>
        <v>H27</v>
      </c>
      <c r="C18" s="175" t="str">
        <f>実質収支比率等に係る経年分析!G$46</f>
        <v>H28</v>
      </c>
      <c r="D18" s="175" t="str">
        <f>実質収支比率等に係る経年分析!H$46</f>
        <v>H29</v>
      </c>
      <c r="E18" s="175" t="str">
        <f>実質収支比率等に係る経年分析!I$46</f>
        <v>H30</v>
      </c>
      <c r="F18" s="175" t="str">
        <f>実質収支比率等に係る経年分析!J$46</f>
        <v>R01</v>
      </c>
    </row>
    <row r="19" spans="1:11" x14ac:dyDescent="0.15">
      <c r="A19" s="175" t="s">
        <v>54</v>
      </c>
      <c r="B19" s="175">
        <f>ROUND(VALUE(SUBSTITUTE(実質収支比率等に係る経年分析!F$48,"▲","-")),2)</f>
        <v>15.78</v>
      </c>
      <c r="C19" s="175">
        <f>ROUND(VALUE(SUBSTITUTE(実質収支比率等に係る経年分析!G$48,"▲","-")),2)</f>
        <v>9.74</v>
      </c>
      <c r="D19" s="175">
        <f>ROUND(VALUE(SUBSTITUTE(実質収支比率等に係る経年分析!H$48,"▲","-")),2)</f>
        <v>10.45</v>
      </c>
      <c r="E19" s="175">
        <f>ROUND(VALUE(SUBSTITUTE(実質収支比率等に係る経年分析!I$48,"▲","-")),2)</f>
        <v>8.1199999999999992</v>
      </c>
      <c r="F19" s="175">
        <f>ROUND(VALUE(SUBSTITUTE(実質収支比率等に係る経年分析!J$48,"▲","-")),2)</f>
        <v>5.66</v>
      </c>
    </row>
    <row r="20" spans="1:11" x14ac:dyDescent="0.15">
      <c r="A20" s="175" t="s">
        <v>55</v>
      </c>
      <c r="B20" s="175">
        <f>ROUND(VALUE(SUBSTITUTE(実質収支比率等に係る経年分析!F$47,"▲","-")),2)</f>
        <v>94.31</v>
      </c>
      <c r="C20" s="175">
        <f>ROUND(VALUE(SUBSTITUTE(実質収支比率等に係る経年分析!G$47,"▲","-")),2)</f>
        <v>99.82</v>
      </c>
      <c r="D20" s="175">
        <f>ROUND(VALUE(SUBSTITUTE(実質収支比率等に係る経年分析!H$47,"▲","-")),2)</f>
        <v>74.400000000000006</v>
      </c>
      <c r="E20" s="175">
        <f>ROUND(VALUE(SUBSTITUTE(実質収支比率等に係る経年分析!I$47,"▲","-")),2)</f>
        <v>73.44</v>
      </c>
      <c r="F20" s="175">
        <f>ROUND(VALUE(SUBSTITUTE(実質収支比率等に係る経年分析!J$47,"▲","-")),2)</f>
        <v>74.38</v>
      </c>
    </row>
    <row r="21" spans="1:11" x14ac:dyDescent="0.15">
      <c r="A21" s="175" t="s">
        <v>56</v>
      </c>
      <c r="B21" s="175">
        <f>IF(ISNUMBER(VALUE(SUBSTITUTE(実質収支比率等に係る経年分析!F$49,"▲","-"))),ROUND(VALUE(SUBSTITUTE(実質収支比率等に係る経年分析!F$49,"▲","-")),2),NA())</f>
        <v>3.9</v>
      </c>
      <c r="C21" s="175">
        <f>IF(ISNUMBER(VALUE(SUBSTITUTE(実質収支比率等に係る経年分析!G$49,"▲","-"))),ROUND(VALUE(SUBSTITUTE(実質収支比率等に係る経年分析!G$49,"▲","-")),2),NA())</f>
        <v>-9.82</v>
      </c>
      <c r="D21" s="175">
        <f>IF(ISNUMBER(VALUE(SUBSTITUTE(実質収支比率等に係る経年分析!H$49,"▲","-"))),ROUND(VALUE(SUBSTITUTE(実質収支比率等に係る経年分析!H$49,"▲","-")),2),NA())</f>
        <v>-25.85</v>
      </c>
      <c r="E21" s="175">
        <f>IF(ISNUMBER(VALUE(SUBSTITUTE(実質収支比率等に係る経年分析!I$49,"▲","-"))),ROUND(VALUE(SUBSTITUTE(実質収支比率等に係る経年分析!I$49,"▲","-")),2),NA())</f>
        <v>-5.22</v>
      </c>
      <c r="F21" s="175">
        <f>IF(ISNUMBER(VALUE(SUBSTITUTE(実質収支比率等に係る経年分析!J$49,"▲","-"))),ROUND(VALUE(SUBSTITUTE(実質収支比率等に係る経年分析!J$49,"▲","-")),2),NA())</f>
        <v>-6.34</v>
      </c>
    </row>
    <row r="24" spans="1:11" x14ac:dyDescent="0.15">
      <c r="A24" s="145" t="s">
        <v>57</v>
      </c>
    </row>
    <row r="25" spans="1:11" x14ac:dyDescent="0.15">
      <c r="A25" s="176"/>
      <c r="B25" s="176" t="str">
        <f>連結実質赤字比率に係る赤字・黒字の構成分析!F$33</f>
        <v>H27</v>
      </c>
      <c r="C25" s="176"/>
      <c r="D25" s="176" t="str">
        <f>連結実質赤字比率に係る赤字・黒字の構成分析!G$33</f>
        <v>H28</v>
      </c>
      <c r="E25" s="176"/>
      <c r="F25" s="176" t="str">
        <f>連結実質赤字比率に係る赤字・黒字の構成分析!H$33</f>
        <v>H29</v>
      </c>
      <c r="G25" s="176"/>
      <c r="H25" s="176" t="str">
        <f>連結実質赤字比率に係る赤字・黒字の構成分析!I$33</f>
        <v>H30</v>
      </c>
      <c r="I25" s="176"/>
      <c r="J25" s="176" t="str">
        <f>連結実質赤字比率に係る赤字・黒字の構成分析!J$33</f>
        <v>R01</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1.33</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1.06</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5.3</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国民健康保険特別会計（直診勘定）</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0.08</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7.0000000000000007E-2</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0.08</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0.08</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0.09</v>
      </c>
    </row>
    <row r="30" spans="1:11" x14ac:dyDescent="0.15">
      <c r="A30" s="176" t="str">
        <f>IF(連結実質赤字比率に係る赤字・黒字の構成分析!C$40="",NA(),連結実質赤字比率に係る赤字・黒字の構成分析!C$40)</f>
        <v>奨学会特別会計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0.04</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0.03</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0.03</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0.04</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0.09</v>
      </c>
    </row>
    <row r="31" spans="1:11" x14ac:dyDescent="0.15">
      <c r="A31" s="176" t="str">
        <f>IF(連結実質赤字比率に係る赤字・黒字の構成分析!C$39="",NA(),連結実質赤字比率に係る赤字・黒字の構成分析!C$39)</f>
        <v>国民健康保険特別会計（事業勘定）</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0.56000000000000005</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1.05</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1.69</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1.21</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1.19</v>
      </c>
    </row>
    <row r="32" spans="1:11" x14ac:dyDescent="0.15">
      <c r="A32" s="176" t="str">
        <f>IF(連結実質赤字比率に係る赤字・黒字の構成分析!C$38="",NA(),連結実質赤字比率に係る赤字・黒字の構成分析!C$38)</f>
        <v>介護保険特別会計（事業勘定）</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0.28999999999999998</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0.7</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0.78</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1.37</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2.35</v>
      </c>
    </row>
    <row r="33" spans="1:16" x14ac:dyDescent="0.15">
      <c r="A33" s="176" t="str">
        <f>IF(連結実質赤字比率に係る赤字・黒字の構成分析!C$37="",NA(),連結実質赤字比率に係る赤字・黒字の構成分析!C$37)</f>
        <v>下水道事業会計</v>
      </c>
      <c r="B33" s="176" t="e">
        <f>IF(ROUND(VALUE(SUBSTITUTE(連結実質赤字比率に係る赤字・黒字の構成分析!F$37,"▲", "-")), 2) &lt; 0, ABS(ROUND(VALUE(SUBSTITUTE(連結実質赤字比率に係る赤字・黒字の構成分析!F$37,"▲", "-")), 2)), NA())</f>
        <v>#VALUE!</v>
      </c>
      <c r="C33" s="176" t="e">
        <f>IF(ROUND(VALUE(SUBSTITUTE(連結実質赤字比率に係る赤字・黒字の構成分析!F$37,"▲", "-")), 2) &gt;= 0, ABS(ROUND(VALUE(SUBSTITUTE(連結実質赤字比率に係る赤字・黒字の構成分析!F$37,"▲", "-")), 2)), NA())</f>
        <v>#VALUE!</v>
      </c>
      <c r="D33" s="176" t="e">
        <f>IF(ROUND(VALUE(SUBSTITUTE(連結実質赤字比率に係る赤字・黒字の構成分析!G$37,"▲", "-")), 2) &lt; 0, ABS(ROUND(VALUE(SUBSTITUTE(連結実質赤字比率に係る赤字・黒字の構成分析!G$37,"▲", "-")), 2)), NA())</f>
        <v>#VALUE!</v>
      </c>
      <c r="E33" s="176" t="e">
        <f>IF(ROUND(VALUE(SUBSTITUTE(連結実質赤字比率に係る赤字・黒字の構成分析!G$37,"▲", "-")), 2) &gt;= 0, ABS(ROUND(VALUE(SUBSTITUTE(連結実質赤字比率に係る赤字・黒字の構成分析!G$37,"▲", "-")), 2)), NA())</f>
        <v>#VALUE!</v>
      </c>
      <c r="F33" s="176" t="e">
        <f>IF(ROUND(VALUE(SUBSTITUTE(連結実質赤字比率に係る赤字・黒字の構成分析!H$37,"▲", "-")), 2) &lt; 0, ABS(ROUND(VALUE(SUBSTITUTE(連結実質赤字比率に係る赤字・黒字の構成分析!H$37,"▲", "-")), 2)), NA())</f>
        <v>#VALUE!</v>
      </c>
      <c r="G33" s="176" t="e">
        <f>IF(ROUND(VALUE(SUBSTITUTE(連結実質赤字比率に係る赤字・黒字の構成分析!H$37,"▲", "-")), 2) &gt;= 0, ABS(ROUND(VALUE(SUBSTITUTE(連結実質赤字比率に係る赤字・黒字の構成分析!H$37,"▲", "-")), 2)), NA())</f>
        <v>#VALUE!</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4.4800000000000004</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4.9000000000000004</v>
      </c>
    </row>
    <row r="34" spans="1:16" x14ac:dyDescent="0.15">
      <c r="A34" s="176" t="str">
        <f>IF(連結実質赤字比率に係る赤字・黒字の構成分析!C$36="",NA(),連結実質赤字比率に係る赤字・黒字の構成分析!C$36)</f>
        <v>一般会計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15.71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9.6999999999999993</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10.39</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8.06</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5.56</v>
      </c>
    </row>
    <row r="35" spans="1:16" x14ac:dyDescent="0.15">
      <c r="A35" s="176" t="str">
        <f>IF(連結実質赤字比率に係る赤字・黒字の構成分析!C$35="",NA(),連結実質赤字比率に係る赤字・黒字の構成分析!C$35)</f>
        <v>水道事業会計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9.86</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10.44</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10.55</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12.68</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11.59</v>
      </c>
    </row>
    <row r="36" spans="1:16" x14ac:dyDescent="0.15">
      <c r="A36" s="176" t="str">
        <f>IF(連結実質赤字比率に係る赤字・黒字の構成分析!C$34="",NA(),連結実質赤字比率に係る赤字・黒字の構成分析!C$34)</f>
        <v>国民健康保険病院事業会計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22.45</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23.48</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24.45</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25.47</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24.69</v>
      </c>
    </row>
    <row r="39" spans="1:16" x14ac:dyDescent="0.15">
      <c r="A39" s="145" t="s">
        <v>60</v>
      </c>
    </row>
    <row r="40" spans="1:16" x14ac:dyDescent="0.15">
      <c r="A40" s="177"/>
      <c r="B40" s="177" t="str">
        <f>'実質公債費比率（分子）の構造'!K$44</f>
        <v>H27</v>
      </c>
      <c r="C40" s="177"/>
      <c r="D40" s="177"/>
      <c r="E40" s="177" t="str">
        <f>'実質公債費比率（分子）の構造'!L$44</f>
        <v>H28</v>
      </c>
      <c r="F40" s="177"/>
      <c r="G40" s="177"/>
      <c r="H40" s="177" t="str">
        <f>'実質公債費比率（分子）の構造'!M$44</f>
        <v>H29</v>
      </c>
      <c r="I40" s="177"/>
      <c r="J40" s="177"/>
      <c r="K40" s="177" t="str">
        <f>'実質公債費比率（分子）の構造'!N$44</f>
        <v>H30</v>
      </c>
      <c r="L40" s="177"/>
      <c r="M40" s="177"/>
      <c r="N40" s="177" t="str">
        <f>'実質公債費比率（分子）の構造'!O$44</f>
        <v>R01</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1530</v>
      </c>
      <c r="E42" s="177"/>
      <c r="F42" s="177"/>
      <c r="G42" s="177">
        <f>'実質公債費比率（分子）の構造'!L$52</f>
        <v>1620</v>
      </c>
      <c r="H42" s="177"/>
      <c r="I42" s="177"/>
      <c r="J42" s="177">
        <f>'実質公債費比率（分子）の構造'!M$52</f>
        <v>1813</v>
      </c>
      <c r="K42" s="177"/>
      <c r="L42" s="177"/>
      <c r="M42" s="177">
        <f>'実質公債費比率（分子）の構造'!N$52</f>
        <v>1759</v>
      </c>
      <c r="N42" s="177"/>
      <c r="O42" s="177"/>
      <c r="P42" s="177">
        <f>'実質公債費比率（分子）の構造'!O$52</f>
        <v>1746</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f>'実質公債費比率（分子）の構造'!K$50</f>
        <v>1</v>
      </c>
      <c r="C44" s="177"/>
      <c r="D44" s="177"/>
      <c r="E44" s="177">
        <f>'実質公債費比率（分子）の構造'!L$50</f>
        <v>1</v>
      </c>
      <c r="F44" s="177"/>
      <c r="G44" s="177"/>
      <c r="H44" s="177">
        <f>'実質公債費比率（分子）の構造'!M$50</f>
        <v>1</v>
      </c>
      <c r="I44" s="177"/>
      <c r="J44" s="177"/>
      <c r="K44" s="177">
        <f>'実質公債費比率（分子）の構造'!N$50</f>
        <v>1</v>
      </c>
      <c r="L44" s="177"/>
      <c r="M44" s="177"/>
      <c r="N44" s="177">
        <f>'実質公債費比率（分子）の構造'!O$50</f>
        <v>3</v>
      </c>
      <c r="O44" s="177"/>
      <c r="P44" s="177"/>
    </row>
    <row r="45" spans="1:16" x14ac:dyDescent="0.15">
      <c r="A45" s="177" t="s">
        <v>66</v>
      </c>
      <c r="B45" s="177">
        <f>'実質公債費比率（分子）の構造'!K$49</f>
        <v>25</v>
      </c>
      <c r="C45" s="177"/>
      <c r="D45" s="177"/>
      <c r="E45" s="177">
        <f>'実質公債費比率（分子）の構造'!L$49</f>
        <v>31</v>
      </c>
      <c r="F45" s="177"/>
      <c r="G45" s="177"/>
      <c r="H45" s="177">
        <f>'実質公債費比率（分子）の構造'!M$49</f>
        <v>36</v>
      </c>
      <c r="I45" s="177"/>
      <c r="J45" s="177"/>
      <c r="K45" s="177">
        <f>'実質公債費比率（分子）の構造'!N$49</f>
        <v>56</v>
      </c>
      <c r="L45" s="177"/>
      <c r="M45" s="177"/>
      <c r="N45" s="177">
        <f>'実質公債費比率（分子）の構造'!O$49</f>
        <v>88</v>
      </c>
      <c r="O45" s="177"/>
      <c r="P45" s="177"/>
    </row>
    <row r="46" spans="1:16" x14ac:dyDescent="0.15">
      <c r="A46" s="177" t="s">
        <v>67</v>
      </c>
      <c r="B46" s="177">
        <f>'実質公債費比率（分子）の構造'!K$48</f>
        <v>538</v>
      </c>
      <c r="C46" s="177"/>
      <c r="D46" s="177"/>
      <c r="E46" s="177">
        <f>'実質公債費比率（分子）の構造'!L$48</f>
        <v>568</v>
      </c>
      <c r="F46" s="177"/>
      <c r="G46" s="177"/>
      <c r="H46" s="177">
        <f>'実質公債費比率（分子）の構造'!M$48</f>
        <v>614</v>
      </c>
      <c r="I46" s="177"/>
      <c r="J46" s="177"/>
      <c r="K46" s="177">
        <f>'実質公債費比率（分子）の構造'!N$48</f>
        <v>595</v>
      </c>
      <c r="L46" s="177"/>
      <c r="M46" s="177"/>
      <c r="N46" s="177">
        <f>'実質公債費比率（分子）の構造'!O$48</f>
        <v>593</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1333</v>
      </c>
      <c r="C49" s="177"/>
      <c r="D49" s="177"/>
      <c r="E49" s="177">
        <f>'実質公債費比率（分子）の構造'!L$45</f>
        <v>1459</v>
      </c>
      <c r="F49" s="177"/>
      <c r="G49" s="177"/>
      <c r="H49" s="177">
        <f>'実質公債費比率（分子）の構造'!M$45</f>
        <v>1763</v>
      </c>
      <c r="I49" s="177"/>
      <c r="J49" s="177"/>
      <c r="K49" s="177">
        <f>'実質公債費比率（分子）の構造'!N$45</f>
        <v>1705</v>
      </c>
      <c r="L49" s="177"/>
      <c r="M49" s="177"/>
      <c r="N49" s="177">
        <f>'実質公債費比率（分子）の構造'!O$45</f>
        <v>1662</v>
      </c>
      <c r="O49" s="177"/>
      <c r="P49" s="177"/>
    </row>
    <row r="50" spans="1:16" x14ac:dyDescent="0.15">
      <c r="A50" s="177" t="s">
        <v>71</v>
      </c>
      <c r="B50" s="177" t="e">
        <f>NA()</f>
        <v>#N/A</v>
      </c>
      <c r="C50" s="177">
        <f>IF(ISNUMBER('実質公債費比率（分子）の構造'!K$53),'実質公債費比率（分子）の構造'!K$53,NA())</f>
        <v>367</v>
      </c>
      <c r="D50" s="177" t="e">
        <f>NA()</f>
        <v>#N/A</v>
      </c>
      <c r="E50" s="177" t="e">
        <f>NA()</f>
        <v>#N/A</v>
      </c>
      <c r="F50" s="177">
        <f>IF(ISNUMBER('実質公債費比率（分子）の構造'!L$53),'実質公債費比率（分子）の構造'!L$53,NA())</f>
        <v>439</v>
      </c>
      <c r="G50" s="177" t="e">
        <f>NA()</f>
        <v>#N/A</v>
      </c>
      <c r="H50" s="177" t="e">
        <f>NA()</f>
        <v>#N/A</v>
      </c>
      <c r="I50" s="177">
        <f>IF(ISNUMBER('実質公債費比率（分子）の構造'!M$53),'実質公債費比率（分子）の構造'!M$53,NA())</f>
        <v>601</v>
      </c>
      <c r="J50" s="177" t="e">
        <f>NA()</f>
        <v>#N/A</v>
      </c>
      <c r="K50" s="177" t="e">
        <f>NA()</f>
        <v>#N/A</v>
      </c>
      <c r="L50" s="177">
        <f>IF(ISNUMBER('実質公債費比率（分子）の構造'!N$53),'実質公債費比率（分子）の構造'!N$53,NA())</f>
        <v>598</v>
      </c>
      <c r="M50" s="177" t="e">
        <f>NA()</f>
        <v>#N/A</v>
      </c>
      <c r="N50" s="177" t="e">
        <f>NA()</f>
        <v>#N/A</v>
      </c>
      <c r="O50" s="177">
        <f>IF(ISNUMBER('実質公債費比率（分子）の構造'!O$53),'実質公債費比率（分子）の構造'!O$53,NA())</f>
        <v>600</v>
      </c>
      <c r="P50" s="177" t="e">
        <f>NA()</f>
        <v>#N/A</v>
      </c>
    </row>
    <row r="53" spans="1:16" x14ac:dyDescent="0.15">
      <c r="A53" s="145" t="s">
        <v>72</v>
      </c>
    </row>
    <row r="54" spans="1:16" x14ac:dyDescent="0.15">
      <c r="A54" s="176"/>
      <c r="B54" s="176" t="str">
        <f>'将来負担比率（分子）の構造'!I$40</f>
        <v>H27</v>
      </c>
      <c r="C54" s="176"/>
      <c r="D54" s="176"/>
      <c r="E54" s="176" t="str">
        <f>'将来負担比率（分子）の構造'!J$40</f>
        <v>H28</v>
      </c>
      <c r="F54" s="176"/>
      <c r="G54" s="176"/>
      <c r="H54" s="176" t="str">
        <f>'将来負担比率（分子）の構造'!K$40</f>
        <v>H29</v>
      </c>
      <c r="I54" s="176"/>
      <c r="J54" s="176"/>
      <c r="K54" s="176" t="str">
        <f>'将来負担比率（分子）の構造'!L$40</f>
        <v>H30</v>
      </c>
      <c r="L54" s="176"/>
      <c r="M54" s="176"/>
      <c r="N54" s="176" t="str">
        <f>'将来負担比率（分子）の構造'!M$40</f>
        <v>R01</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16925</v>
      </c>
      <c r="E56" s="176"/>
      <c r="F56" s="176"/>
      <c r="G56" s="176">
        <f>'将来負担比率（分子）の構造'!J$52</f>
        <v>16673</v>
      </c>
      <c r="H56" s="176"/>
      <c r="I56" s="176"/>
      <c r="J56" s="176">
        <f>'将来負担比率（分子）の構造'!K$52</f>
        <v>15852</v>
      </c>
      <c r="K56" s="176"/>
      <c r="L56" s="176"/>
      <c r="M56" s="176">
        <f>'将来負担比率（分子）の構造'!L$52</f>
        <v>14568</v>
      </c>
      <c r="N56" s="176"/>
      <c r="O56" s="176"/>
      <c r="P56" s="176">
        <f>'将来負担比率（分子）の構造'!M$52</f>
        <v>13487</v>
      </c>
    </row>
    <row r="57" spans="1:16" x14ac:dyDescent="0.15">
      <c r="A57" s="176" t="s">
        <v>42</v>
      </c>
      <c r="B57" s="176"/>
      <c r="C57" s="176"/>
      <c r="D57" s="176">
        <f>'将来負担比率（分子）の構造'!I$51</f>
        <v>682</v>
      </c>
      <c r="E57" s="176"/>
      <c r="F57" s="176"/>
      <c r="G57" s="176">
        <f>'将来負担比率（分子）の構造'!J$51</f>
        <v>572</v>
      </c>
      <c r="H57" s="176"/>
      <c r="I57" s="176"/>
      <c r="J57" s="176">
        <f>'将来負担比率（分子）の構造'!K$51</f>
        <v>476</v>
      </c>
      <c r="K57" s="176"/>
      <c r="L57" s="176"/>
      <c r="M57" s="176">
        <f>'将来負担比率（分子）の構造'!L$51</f>
        <v>400</v>
      </c>
      <c r="N57" s="176"/>
      <c r="O57" s="176"/>
      <c r="P57" s="176">
        <f>'将来負担比率（分子）の構造'!M$51</f>
        <v>344</v>
      </c>
    </row>
    <row r="58" spans="1:16" x14ac:dyDescent="0.15">
      <c r="A58" s="176" t="s">
        <v>41</v>
      </c>
      <c r="B58" s="176"/>
      <c r="C58" s="176"/>
      <c r="D58" s="176">
        <f>'将来負担比率（分子）の構造'!I$50</f>
        <v>8241</v>
      </c>
      <c r="E58" s="176"/>
      <c r="F58" s="176"/>
      <c r="G58" s="176">
        <f>'将来負担比率（分子）の構造'!J$50</f>
        <v>8803</v>
      </c>
      <c r="H58" s="176"/>
      <c r="I58" s="176"/>
      <c r="J58" s="176">
        <f>'将来負担比率（分子）の構造'!K$50</f>
        <v>8523</v>
      </c>
      <c r="K58" s="176"/>
      <c r="L58" s="176"/>
      <c r="M58" s="176">
        <f>'将来負担比率（分子）の構造'!L$50</f>
        <v>8716</v>
      </c>
      <c r="N58" s="176"/>
      <c r="O58" s="176"/>
      <c r="P58" s="176">
        <f>'将来負担比率（分子）の構造'!M$50</f>
        <v>8533</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35</v>
      </c>
      <c r="B62" s="176">
        <f>'将来負担比率（分子）の構造'!I$45</f>
        <v>1042</v>
      </c>
      <c r="C62" s="176"/>
      <c r="D62" s="176"/>
      <c r="E62" s="176">
        <f>'将来負担比率（分子）の構造'!J$45</f>
        <v>954</v>
      </c>
      <c r="F62" s="176"/>
      <c r="G62" s="176"/>
      <c r="H62" s="176">
        <f>'将来負担比率（分子）の構造'!K$45</f>
        <v>968</v>
      </c>
      <c r="I62" s="176"/>
      <c r="J62" s="176"/>
      <c r="K62" s="176">
        <f>'将来負担比率（分子）の構造'!L$45</f>
        <v>1199</v>
      </c>
      <c r="L62" s="176"/>
      <c r="M62" s="176"/>
      <c r="N62" s="176">
        <f>'将来負担比率（分子）の構造'!M$45</f>
        <v>998</v>
      </c>
      <c r="O62" s="176"/>
      <c r="P62" s="176"/>
    </row>
    <row r="63" spans="1:16" x14ac:dyDescent="0.15">
      <c r="A63" s="176" t="s">
        <v>34</v>
      </c>
      <c r="B63" s="176">
        <f>'将来負担比率（分子）の構造'!I$44</f>
        <v>957</v>
      </c>
      <c r="C63" s="176"/>
      <c r="D63" s="176"/>
      <c r="E63" s="176">
        <f>'将来負担比率（分子）の構造'!J$44</f>
        <v>960</v>
      </c>
      <c r="F63" s="176"/>
      <c r="G63" s="176"/>
      <c r="H63" s="176">
        <f>'将来負担比率（分子）の構造'!K$44</f>
        <v>1054</v>
      </c>
      <c r="I63" s="176"/>
      <c r="J63" s="176"/>
      <c r="K63" s="176">
        <f>'将来負担比率（分子）の構造'!L$44</f>
        <v>1134</v>
      </c>
      <c r="L63" s="176"/>
      <c r="M63" s="176"/>
      <c r="N63" s="176">
        <f>'将来負担比率（分子）の構造'!M$44</f>
        <v>1060</v>
      </c>
      <c r="O63" s="176"/>
      <c r="P63" s="176"/>
    </row>
    <row r="64" spans="1:16" x14ac:dyDescent="0.15">
      <c r="A64" s="176" t="s">
        <v>33</v>
      </c>
      <c r="B64" s="176">
        <f>'将来負担比率（分子）の構造'!I$43</f>
        <v>8354</v>
      </c>
      <c r="C64" s="176"/>
      <c r="D64" s="176"/>
      <c r="E64" s="176">
        <f>'将来負担比率（分子）の構造'!J$43</f>
        <v>9080</v>
      </c>
      <c r="F64" s="176"/>
      <c r="G64" s="176"/>
      <c r="H64" s="176">
        <f>'将来負担比率（分子）の構造'!K$43</f>
        <v>9132</v>
      </c>
      <c r="I64" s="176"/>
      <c r="J64" s="176"/>
      <c r="K64" s="176">
        <f>'将来負担比率（分子）の構造'!L$43</f>
        <v>8422</v>
      </c>
      <c r="L64" s="176"/>
      <c r="M64" s="176"/>
      <c r="N64" s="176">
        <f>'将来負担比率（分子）の構造'!M$43</f>
        <v>8301</v>
      </c>
      <c r="O64" s="176"/>
      <c r="P64" s="176"/>
    </row>
    <row r="65" spans="1:16" x14ac:dyDescent="0.15">
      <c r="A65" s="176" t="s">
        <v>32</v>
      </c>
      <c r="B65" s="176">
        <f>'将来負担比率（分子）の構造'!I$42</f>
        <v>3565</v>
      </c>
      <c r="C65" s="176"/>
      <c r="D65" s="176"/>
      <c r="E65" s="176">
        <f>'将来負担比率（分子）の構造'!J$42</f>
        <v>3141</v>
      </c>
      <c r="F65" s="176"/>
      <c r="G65" s="176"/>
      <c r="H65" s="176">
        <f>'将来負担比率（分子）の構造'!K$42</f>
        <v>2792</v>
      </c>
      <c r="I65" s="176"/>
      <c r="J65" s="176"/>
      <c r="K65" s="176">
        <f>'将来負担比率（分子）の構造'!L$42</f>
        <v>2672</v>
      </c>
      <c r="L65" s="176"/>
      <c r="M65" s="176"/>
      <c r="N65" s="176">
        <f>'将来負担比率（分子）の構造'!M$42</f>
        <v>2719</v>
      </c>
      <c r="O65" s="176"/>
      <c r="P65" s="176"/>
    </row>
    <row r="66" spans="1:16" x14ac:dyDescent="0.15">
      <c r="A66" s="176" t="s">
        <v>31</v>
      </c>
      <c r="B66" s="176">
        <f>'将来負担比率（分子）の構造'!I$41</f>
        <v>15622</v>
      </c>
      <c r="C66" s="176"/>
      <c r="D66" s="176"/>
      <c r="E66" s="176">
        <f>'将来負担比率（分子）の構造'!J$41</f>
        <v>15532</v>
      </c>
      <c r="F66" s="176"/>
      <c r="G66" s="176"/>
      <c r="H66" s="176">
        <f>'将来負担比率（分子）の構造'!K$41</f>
        <v>14795</v>
      </c>
      <c r="I66" s="176"/>
      <c r="J66" s="176"/>
      <c r="K66" s="176">
        <f>'将来負担比率（分子）の構造'!L$41</f>
        <v>14195</v>
      </c>
      <c r="L66" s="176"/>
      <c r="M66" s="176"/>
      <c r="N66" s="176">
        <f>'将来負担比率（分子）の構造'!M$41</f>
        <v>13484</v>
      </c>
      <c r="O66" s="176"/>
      <c r="P66" s="176"/>
    </row>
    <row r="67" spans="1:16" x14ac:dyDescent="0.15">
      <c r="A67" s="176" t="s">
        <v>75</v>
      </c>
      <c r="B67" s="176" t="e">
        <f>NA()</f>
        <v>#N/A</v>
      </c>
      <c r="C67" s="176">
        <f>IF(ISNUMBER('将来負担比率（分子）の構造'!I$53), IF('将来負担比率（分子）の構造'!I$53 &lt; 0, 0, '将来負担比率（分子）の構造'!I$53), NA())</f>
        <v>3692</v>
      </c>
      <c r="D67" s="176" t="e">
        <f>NA()</f>
        <v>#N/A</v>
      </c>
      <c r="E67" s="176" t="e">
        <f>NA()</f>
        <v>#N/A</v>
      </c>
      <c r="F67" s="176">
        <f>IF(ISNUMBER('将来負担比率（分子）の構造'!J$53), IF('将来負担比率（分子）の構造'!J$53 &lt; 0, 0, '将来負担比率（分子）の構造'!J$53), NA())</f>
        <v>3619</v>
      </c>
      <c r="G67" s="176" t="e">
        <f>NA()</f>
        <v>#N/A</v>
      </c>
      <c r="H67" s="176" t="e">
        <f>NA()</f>
        <v>#N/A</v>
      </c>
      <c r="I67" s="176">
        <f>IF(ISNUMBER('将来負担比率（分子）の構造'!K$53), IF('将来負担比率（分子）の構造'!K$53 &lt; 0, 0, '将来負担比率（分子）の構造'!K$53), NA())</f>
        <v>3891</v>
      </c>
      <c r="J67" s="176" t="e">
        <f>NA()</f>
        <v>#N/A</v>
      </c>
      <c r="K67" s="176" t="e">
        <f>NA()</f>
        <v>#N/A</v>
      </c>
      <c r="L67" s="176">
        <f>IF(ISNUMBER('将来負担比率（分子）の構造'!L$53), IF('将来負担比率（分子）の構造'!L$53 &lt; 0, 0, '将来負担比率（分子）の構造'!L$53), NA())</f>
        <v>3938</v>
      </c>
      <c r="M67" s="176" t="e">
        <f>NA()</f>
        <v>#N/A</v>
      </c>
      <c r="N67" s="176" t="e">
        <f>NA()</f>
        <v>#N/A</v>
      </c>
      <c r="O67" s="176">
        <f>IF(ISNUMBER('将来負担比率（分子）の構造'!M$53), IF('将来負担比率（分子）の構造'!M$53 &lt; 0, 0, '将来負担比率（分子）の構造'!M$53), NA())</f>
        <v>4197</v>
      </c>
      <c r="P67" s="176" t="e">
        <f>NA()</f>
        <v>#N/A</v>
      </c>
    </row>
    <row r="70" spans="1:16" x14ac:dyDescent="0.15">
      <c r="A70" s="178" t="s">
        <v>76</v>
      </c>
      <c r="B70" s="178"/>
      <c r="C70" s="178"/>
      <c r="D70" s="178"/>
      <c r="E70" s="178"/>
      <c r="F70" s="178"/>
    </row>
    <row r="71" spans="1:16" x14ac:dyDescent="0.15">
      <c r="A71" s="179"/>
      <c r="B71" s="179" t="str">
        <f>基金残高に係る経年分析!F54</f>
        <v>H29</v>
      </c>
      <c r="C71" s="179" t="str">
        <f>基金残高に係る経年分析!G54</f>
        <v>H30</v>
      </c>
      <c r="D71" s="179" t="str">
        <f>基金残高に係る経年分析!H54</f>
        <v>R01</v>
      </c>
    </row>
    <row r="72" spans="1:16" x14ac:dyDescent="0.15">
      <c r="A72" s="179" t="s">
        <v>77</v>
      </c>
      <c r="B72" s="180">
        <f>基金残高に係る経年分析!F55</f>
        <v>5297</v>
      </c>
      <c r="C72" s="180">
        <f>基金残高に係る経年分析!G55</f>
        <v>5113</v>
      </c>
      <c r="D72" s="180">
        <f>基金残高に係る経年分析!H55</f>
        <v>5148</v>
      </c>
    </row>
    <row r="73" spans="1:16" x14ac:dyDescent="0.15">
      <c r="A73" s="179" t="s">
        <v>78</v>
      </c>
      <c r="B73" s="180">
        <f>基金残高に係る経年分析!F56</f>
        <v>979</v>
      </c>
      <c r="C73" s="180">
        <f>基金残高に係る経年分析!G56</f>
        <v>1374</v>
      </c>
      <c r="D73" s="180">
        <f>基金残高に係る経年分析!H56</f>
        <v>1188</v>
      </c>
    </row>
    <row r="74" spans="1:16" x14ac:dyDescent="0.15">
      <c r="A74" s="179" t="s">
        <v>79</v>
      </c>
      <c r="B74" s="180">
        <f>基金残高に係る経年分析!F57</f>
        <v>3850</v>
      </c>
      <c r="C74" s="180">
        <f>基金残高に係る経年分析!G57</f>
        <v>3669</v>
      </c>
      <c r="D74" s="180">
        <f>基金残高に係る経年分析!H57</f>
        <v>3537</v>
      </c>
    </row>
  </sheetData>
  <sheetProtection algorithmName="SHA-512" hashValue="rqW/Qpk04bFI0kv4p8LrBmvcjYPkeYp4iPHxLAcN50XVfV1i4JDqWTZ2IZLl6rUpZSeOpsMej9ETc3yMj3IGig==" saltValue="c6evdQIhtxe3y2+Of0wW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2021-10-11T04:59:53Z</cp:lastPrinted>
  <dcterms:created xsi:type="dcterms:W3CDTF">2021-02-05T03:56:47Z</dcterms:created>
  <dcterms:modified xsi:type="dcterms:W3CDTF">2021-10-11T04:59:57Z</dcterms:modified>
  <cp:category/>
</cp:coreProperties>
</file>