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ki-078\Desktop\"/>
    </mc:Choice>
  </mc:AlternateContent>
  <bookViews>
    <workbookView xWindow="936" yWindow="0" windowWidth="19560" windowHeight="7740" tabRatio="789"/>
  </bookViews>
  <sheets>
    <sheet name="テナント" sheetId="3" r:id="rId1"/>
  </sheets>
  <definedNames>
    <definedName name="_xlnm.Print_Area" localSheetId="0">テナント!$A$1:$AB$63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3" l="1"/>
  <c r="S37" i="3" l="1"/>
  <c r="P37" i="3"/>
  <c r="Z36" i="3"/>
  <c r="K62" i="3" s="1"/>
  <c r="O62" i="3" s="1"/>
  <c r="S33" i="3"/>
  <c r="Z32" i="3" s="1"/>
  <c r="P33" i="3"/>
  <c r="S29" i="3"/>
  <c r="P29" i="3"/>
  <c r="Z28" i="3" s="1"/>
  <c r="S25" i="3"/>
  <c r="P25" i="3"/>
  <c r="Z24" i="3"/>
  <c r="K54" i="3" s="1"/>
  <c r="S21" i="3"/>
  <c r="P21" i="3"/>
  <c r="Z20" i="3" s="1"/>
  <c r="U12" i="3"/>
  <c r="O12" i="3"/>
  <c r="K47" i="3" l="1"/>
  <c r="O47" i="3" s="1"/>
  <c r="K57" i="3"/>
  <c r="O57" i="3" s="1"/>
  <c r="K58" i="3"/>
  <c r="K43" i="3"/>
  <c r="O43" i="3" s="1"/>
  <c r="O53" i="3"/>
  <c r="O54" i="3"/>
  <c r="O58" i="3"/>
  <c r="K46" i="3"/>
  <c r="O46" i="3" s="1"/>
  <c r="K51" i="3"/>
  <c r="O51" i="3" s="1"/>
  <c r="K56" i="3"/>
  <c r="O56" i="3" s="1"/>
  <c r="K61" i="3"/>
  <c r="O61" i="3" s="1"/>
  <c r="K60" i="3"/>
  <c r="O60" i="3" s="1"/>
  <c r="K50" i="3"/>
  <c r="O50" i="3" s="1"/>
  <c r="K55" i="3"/>
  <c r="O55" i="3" s="1"/>
  <c r="K45" i="3"/>
  <c r="O45" i="3" s="1"/>
  <c r="K49" i="3"/>
  <c r="O49" i="3" s="1"/>
  <c r="K44" i="3"/>
  <c r="O44" i="3" s="1"/>
  <c r="K48" i="3"/>
  <c r="O48" i="3" s="1"/>
  <c r="K52" i="3"/>
  <c r="O52" i="3" s="1"/>
  <c r="K59" i="3"/>
  <c r="O59" i="3" s="1"/>
  <c r="O63" i="3" l="1"/>
</calcChain>
</file>

<file path=xl/comments1.xml><?xml version="1.0" encoding="utf-8"?>
<comments xmlns="http://schemas.openxmlformats.org/spreadsheetml/2006/main">
  <authors>
    <author>Windows ユーザー</author>
  </authors>
  <commentList>
    <comment ref="O41" authorId="0" shapeId="0">
      <text>
        <r>
          <rPr>
            <sz val="8"/>
            <color indexed="81"/>
            <rFont val="ＭＳ Ｐゴシック"/>
            <family val="3"/>
            <charset val="128"/>
          </rPr>
          <t>支給金額の計算は、ｱ×ｴ</t>
        </r>
      </text>
    </comment>
  </commentList>
</comments>
</file>

<file path=xl/sharedStrings.xml><?xml version="1.0" encoding="utf-8"?>
<sst xmlns="http://schemas.openxmlformats.org/spreadsheetml/2006/main" count="90" uniqueCount="59">
  <si>
    <t>施設名称</t>
    <rPh sb="0" eb="4">
      <t>シセツメイショウ</t>
    </rPh>
    <phoneticPr fontId="1"/>
  </si>
  <si>
    <t>（施設の面積）</t>
    <rPh sb="1" eb="3">
      <t>シセツ</t>
    </rPh>
    <rPh sb="4" eb="6">
      <t>メンセキ</t>
    </rPh>
    <phoneticPr fontId="1"/>
  </si>
  <si>
    <t>施設の床面積</t>
    <rPh sb="0" eb="2">
      <t>シセツ</t>
    </rPh>
    <rPh sb="3" eb="6">
      <t>ユカメンセキ</t>
    </rPh>
    <phoneticPr fontId="1"/>
  </si>
  <si>
    <t>㎡</t>
    <phoneticPr fontId="1"/>
  </si>
  <si>
    <t>→</t>
    <phoneticPr fontId="1"/>
  </si>
  <si>
    <t>単位</t>
    <rPh sb="0" eb="2">
      <t>タンイ</t>
    </rPh>
    <phoneticPr fontId="1"/>
  </si>
  <si>
    <t>円/日</t>
    <rPh sb="0" eb="1">
      <t>エン</t>
    </rPh>
    <rPh sb="2" eb="3">
      <t>ニチ</t>
    </rPh>
    <phoneticPr fontId="1"/>
  </si>
  <si>
    <t>本来の営業時間</t>
    <rPh sb="0" eb="2">
      <t>ホンライ</t>
    </rPh>
    <rPh sb="3" eb="7">
      <t>エイギョウジカン</t>
    </rPh>
    <phoneticPr fontId="1"/>
  </si>
  <si>
    <t>要請後の営業時間</t>
    <rPh sb="0" eb="3">
      <t>ヨウセイゴ</t>
    </rPh>
    <rPh sb="4" eb="8">
      <t>エイギョウジカン</t>
    </rPh>
    <phoneticPr fontId="1"/>
  </si>
  <si>
    <t>開始時間</t>
    <rPh sb="0" eb="4">
      <t>カイシジカン</t>
    </rPh>
    <phoneticPr fontId="1"/>
  </si>
  <si>
    <t>終了時間</t>
    <rPh sb="0" eb="4">
      <t>シュウリョウジカン</t>
    </rPh>
    <phoneticPr fontId="1"/>
  </si>
  <si>
    <t>除外時間</t>
    <rPh sb="0" eb="2">
      <t>ジョガイ</t>
    </rPh>
    <rPh sb="2" eb="4">
      <t>ジカン</t>
    </rPh>
    <phoneticPr fontId="1"/>
  </si>
  <si>
    <t>要請している終了時間</t>
    <rPh sb="0" eb="2">
      <t>ヨウセイ</t>
    </rPh>
    <rPh sb="6" eb="10">
      <t>シュウリョウジカン</t>
    </rPh>
    <phoneticPr fontId="1"/>
  </si>
  <si>
    <t>時短率①</t>
    <rPh sb="0" eb="3">
      <t>ジタンリツ</t>
    </rPh>
    <phoneticPr fontId="1"/>
  </si>
  <si>
    <t>時短率②</t>
    <rPh sb="0" eb="3">
      <t>ジタンリツ</t>
    </rPh>
    <phoneticPr fontId="1"/>
  </si>
  <si>
    <t>時短率④</t>
    <rPh sb="0" eb="3">
      <t>ジタンリツ</t>
    </rPh>
    <phoneticPr fontId="1"/>
  </si>
  <si>
    <t>時短①</t>
    <rPh sb="0" eb="2">
      <t>ジタン</t>
    </rPh>
    <phoneticPr fontId="1"/>
  </si>
  <si>
    <t>時短②</t>
    <rPh sb="0" eb="2">
      <t>ジタン</t>
    </rPh>
    <phoneticPr fontId="1"/>
  </si>
  <si>
    <t>時短➂</t>
    <rPh sb="0" eb="2">
      <t>ジタン</t>
    </rPh>
    <phoneticPr fontId="1"/>
  </si>
  <si>
    <t>時短④</t>
    <rPh sb="0" eb="2">
      <t>ジタン</t>
    </rPh>
    <phoneticPr fontId="1"/>
  </si>
  <si>
    <t>（協力金の算定）</t>
    <rPh sb="1" eb="4">
      <t>キョウリョクキン</t>
    </rPh>
    <rPh sb="5" eb="7">
      <t>サンテイ</t>
    </rPh>
    <phoneticPr fontId="1"/>
  </si>
  <si>
    <t>日付</t>
    <rPh sb="0" eb="2">
      <t>ヒヅケ</t>
    </rPh>
    <phoneticPr fontId="1"/>
  </si>
  <si>
    <t>区分</t>
    <rPh sb="0" eb="2">
      <t>クブン</t>
    </rPh>
    <phoneticPr fontId="1"/>
  </si>
  <si>
    <t>時短率⑤</t>
    <rPh sb="0" eb="3">
      <t>ジタンリツ</t>
    </rPh>
    <phoneticPr fontId="1"/>
  </si>
  <si>
    <t>時短率①</t>
    <rPh sb="0" eb="2">
      <t>ジタン</t>
    </rPh>
    <rPh sb="2" eb="3">
      <t>リツ</t>
    </rPh>
    <phoneticPr fontId="1"/>
  </si>
  <si>
    <t>時短率②</t>
    <rPh sb="0" eb="2">
      <t>ジタン</t>
    </rPh>
    <rPh sb="2" eb="3">
      <t>リツ</t>
    </rPh>
    <phoneticPr fontId="1"/>
  </si>
  <si>
    <t>時短率④</t>
    <rPh sb="0" eb="2">
      <t>ジタン</t>
    </rPh>
    <rPh sb="2" eb="3">
      <t>リツ</t>
    </rPh>
    <phoneticPr fontId="1"/>
  </si>
  <si>
    <t>本来の営業時間</t>
    <rPh sb="0" eb="2">
      <t>ホンライ</t>
    </rPh>
    <rPh sb="3" eb="5">
      <t>エイギョウ</t>
    </rPh>
    <rPh sb="5" eb="7">
      <t>ジカン</t>
    </rPh>
    <phoneticPr fontId="1"/>
  </si>
  <si>
    <t>テナント名称</t>
    <rPh sb="4" eb="6">
      <t>メイショウ</t>
    </rPh>
    <phoneticPr fontId="1"/>
  </si>
  <si>
    <t>時短率⑤</t>
    <rPh sb="0" eb="2">
      <t>ジタン</t>
    </rPh>
    <rPh sb="2" eb="3">
      <t>リツ</t>
    </rPh>
    <phoneticPr fontId="1"/>
  </si>
  <si>
    <t>100㎡を1単位とし、100㎡未満は切り捨て</t>
    <rPh sb="6" eb="8">
      <t>タンイ</t>
    </rPh>
    <phoneticPr fontId="1"/>
  </si>
  <si>
    <t>1単位あたり、2万円/日</t>
    <rPh sb="1" eb="3">
      <t>タンイ</t>
    </rPh>
    <rPh sb="8" eb="10">
      <t>マンエン</t>
    </rPh>
    <rPh sb="11" eb="12">
      <t>ニチ</t>
    </rPh>
    <phoneticPr fontId="1"/>
  </si>
  <si>
    <t>（参考）テナントが入っている大規模施設の面積</t>
    <rPh sb="1" eb="3">
      <t>サンコウ</t>
    </rPh>
    <rPh sb="9" eb="10">
      <t>ハイ</t>
    </rPh>
    <rPh sb="14" eb="17">
      <t>ダイキボ</t>
    </rPh>
    <rPh sb="17" eb="19">
      <t>シセツ</t>
    </rPh>
    <rPh sb="20" eb="22">
      <t>メンセキ</t>
    </rPh>
    <phoneticPr fontId="1"/>
  </si>
  <si>
    <t>1,000㎡超</t>
    <phoneticPr fontId="1"/>
  </si>
  <si>
    <t>1,000㎡以下</t>
    <rPh sb="6" eb="8">
      <t>イカ</t>
    </rPh>
    <phoneticPr fontId="1"/>
  </si>
  <si>
    <t>イベントや映画等で要請している終了時間</t>
    <rPh sb="5" eb="7">
      <t>エイガ</t>
    </rPh>
    <rPh sb="7" eb="8">
      <t>トウ</t>
    </rPh>
    <rPh sb="9" eb="11">
      <t>ヨウセイ</t>
    </rPh>
    <rPh sb="15" eb="19">
      <t>シュウリョウジカン</t>
    </rPh>
    <phoneticPr fontId="1"/>
  </si>
  <si>
    <t>時短⑤（イベントや映画）</t>
    <rPh sb="0" eb="2">
      <t>ジタン</t>
    </rPh>
    <rPh sb="9" eb="11">
      <t>エイガ</t>
    </rPh>
    <phoneticPr fontId="1"/>
  </si>
  <si>
    <t>→該当があれば時短⑤に記入</t>
    <rPh sb="1" eb="3">
      <t>ガイトウ</t>
    </rPh>
    <rPh sb="7" eb="9">
      <t>ジタン</t>
    </rPh>
    <rPh sb="11" eb="13">
      <t>キニュウ</t>
    </rPh>
    <phoneticPr fontId="1"/>
  </si>
  <si>
    <t>入力は時間表示で（例:20:00）</t>
    <rPh sb="0" eb="2">
      <t>ニュウリョク</t>
    </rPh>
    <rPh sb="3" eb="7">
      <t>ジカンヒョウジ</t>
    </rPh>
    <rPh sb="9" eb="10">
      <t>レイ</t>
    </rPh>
    <phoneticPr fontId="1"/>
  </si>
  <si>
    <t>ｴ=ｳ/ｲ</t>
    <phoneticPr fontId="1"/>
  </si>
  <si>
    <t>ｱ</t>
    <phoneticPr fontId="1"/>
  </si>
  <si>
    <t>ｲ</t>
    <phoneticPr fontId="1"/>
  </si>
  <si>
    <t>ｳ</t>
    <phoneticPr fontId="1"/>
  </si>
  <si>
    <t>支給申請額</t>
    <rPh sb="0" eb="2">
      <t>シキュウ</t>
    </rPh>
    <rPh sb="2" eb="5">
      <t>シンセイガク</t>
    </rPh>
    <phoneticPr fontId="1"/>
  </si>
  <si>
    <t>対応なし</t>
    <rPh sb="0" eb="2">
      <t>タイオウ</t>
    </rPh>
    <phoneticPr fontId="1"/>
  </si>
  <si>
    <r>
      <t xml:space="preserve">支給金額（円）
</t>
    </r>
    <r>
      <rPr>
        <sz val="9"/>
        <color theme="1"/>
        <rFont val="游ゴシック"/>
        <family val="3"/>
        <charset val="128"/>
        <scheme val="minor"/>
      </rPr>
      <t>（千円未満切上げ）</t>
    </r>
    <rPh sb="0" eb="4">
      <t>シキュウキンガク</t>
    </rPh>
    <rPh sb="9" eb="13">
      <t>センエンミマン</t>
    </rPh>
    <rPh sb="13" eb="15">
      <t>キリア</t>
    </rPh>
    <phoneticPr fontId="1"/>
  </si>
  <si>
    <t>小数点第4位以下切上げ</t>
    <rPh sb="0" eb="4">
      <t>ショウスウテンダイ</t>
    </rPh>
    <rPh sb="5" eb="6">
      <t>イ</t>
    </rPh>
    <rPh sb="6" eb="8">
      <t>イカ</t>
    </rPh>
    <rPh sb="8" eb="10">
      <t>キリア</t>
    </rPh>
    <phoneticPr fontId="1"/>
  </si>
  <si>
    <t>※</t>
    <phoneticPr fontId="1"/>
  </si>
  <si>
    <t>の部分を入力してください。</t>
    <rPh sb="1" eb="3">
      <t>ブブン</t>
    </rPh>
    <rPh sb="4" eb="6">
      <t>ニュウリョク</t>
    </rPh>
    <phoneticPr fontId="1"/>
  </si>
  <si>
    <t>（時短率）</t>
    <rPh sb="1" eb="3">
      <t>ジタン</t>
    </rPh>
    <rPh sb="3" eb="4">
      <t>リツ</t>
    </rPh>
    <phoneticPr fontId="1"/>
  </si>
  <si>
    <t>時短率
ｴ</t>
    <rPh sb="0" eb="2">
      <t>ジタン</t>
    </rPh>
    <rPh sb="2" eb="3">
      <t>リツ</t>
    </rPh>
    <phoneticPr fontId="1"/>
  </si>
  <si>
    <t>合　計</t>
    <rPh sb="0" eb="1">
      <t>ゴウ</t>
    </rPh>
    <rPh sb="2" eb="3">
      <t>ケイ</t>
    </rPh>
    <phoneticPr fontId="1"/>
  </si>
  <si>
    <t>時短した時間</t>
    <rPh sb="0" eb="2">
      <t>ジタン</t>
    </rPh>
    <rPh sb="4" eb="6">
      <t>ジカン</t>
    </rPh>
    <phoneticPr fontId="1"/>
  </si>
  <si>
    <t>本算定表は、施設ごとに作成してください。</t>
    <rPh sb="0" eb="4">
      <t>ホンサンテイヒョウ</t>
    </rPh>
    <rPh sb="6" eb="8">
      <t>シセツ</t>
    </rPh>
    <rPh sb="11" eb="13">
      <t>サクセイ</t>
    </rPh>
    <phoneticPr fontId="1"/>
  </si>
  <si>
    <t>【２　テナント事業者用】</t>
    <phoneticPr fontId="1"/>
  </si>
  <si>
    <t>協力金支給申請額算定表  （テナント事業者）</t>
    <rPh sb="0" eb="3">
      <t>キョウリョクキン</t>
    </rPh>
    <rPh sb="3" eb="5">
      <t>シキュウ</t>
    </rPh>
    <rPh sb="5" eb="7">
      <t>シンセイ</t>
    </rPh>
    <rPh sb="7" eb="8">
      <t>ガク</t>
    </rPh>
    <rPh sb="8" eb="10">
      <t>サンテイ</t>
    </rPh>
    <rPh sb="10" eb="11">
      <t>ヒョウ</t>
    </rPh>
    <rPh sb="18" eb="21">
      <t>ジギョウシャ</t>
    </rPh>
    <phoneticPr fontId="1"/>
  </si>
  <si>
    <t>時短率③</t>
    <rPh sb="0" eb="2">
      <t>ジタン</t>
    </rPh>
    <rPh sb="2" eb="3">
      <t>リツ</t>
    </rPh>
    <phoneticPr fontId="1"/>
  </si>
  <si>
    <t>時短率③</t>
    <rPh sb="0" eb="3">
      <t>ジタンリツ</t>
    </rPh>
    <phoneticPr fontId="1"/>
  </si>
  <si>
    <t>テナントの店舗等面積</t>
    <rPh sb="5" eb="7">
      <t>テンポ</t>
    </rPh>
    <rPh sb="7" eb="8">
      <t>トウ</t>
    </rPh>
    <rPh sb="8" eb="10">
      <t>メンセキ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</si>
</sst>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 &quot;#,##0"/>
    <numFmt numFmtId="177" formatCode="[h]:mm"/>
    <numFmt numFmtId="178" formatCode="m&quot;月&quot;d&quot;日&quot;\(aaa\)"/>
    <numFmt numFmtId="179" formatCode="#,##0.000;&quot;△ &quot;#,##0.000"/>
    <numFmt numFmtId="180" formatCode="#,##0.000_ 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177" fontId="4" fillId="0" borderId="0" xfId="0" applyNumberFormat="1" applyFont="1" applyAlignment="1">
      <alignment horizontal="center" vertical="center" shrinkToFit="1"/>
    </xf>
    <xf numFmtId="0" fontId="9" fillId="0" borderId="0" xfId="0" applyFont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2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3" xfId="0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177" fontId="4" fillId="0" borderId="6" xfId="0" applyNumberFormat="1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177" fontId="1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2" fillId="2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shrinkToFit="1"/>
    </xf>
    <xf numFmtId="180" fontId="4" fillId="0" borderId="6" xfId="0" applyNumberFormat="1" applyFont="1" applyBorder="1" applyAlignment="1">
      <alignment horizontal="center" vertical="center" shrinkToFit="1"/>
    </xf>
    <xf numFmtId="180" fontId="4" fillId="0" borderId="7" xfId="0" applyNumberFormat="1" applyFont="1" applyBorder="1" applyAlignment="1">
      <alignment horizontal="center" vertical="center" shrinkToFit="1"/>
    </xf>
    <xf numFmtId="180" fontId="4" fillId="0" borderId="8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176" fontId="4" fillId="0" borderId="3" xfId="0" applyNumberFormat="1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20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2" fillId="2" borderId="3" xfId="0" applyFont="1" applyFill="1" applyBorder="1" applyAlignment="1" applyProtection="1">
      <alignment horizontal="left" vertical="center" shrinkToFit="1"/>
      <protection locked="0"/>
    </xf>
    <xf numFmtId="0" fontId="12" fillId="2" borderId="4" xfId="0" applyFont="1" applyFill="1" applyBorder="1" applyAlignment="1" applyProtection="1">
      <alignment horizontal="left" vertical="center" shrinkToFit="1"/>
      <protection locked="0"/>
    </xf>
    <xf numFmtId="0" fontId="12" fillId="2" borderId="5" xfId="0" applyFont="1" applyFill="1" applyBorder="1" applyAlignment="1" applyProtection="1">
      <alignment horizontal="left" vertical="center" shrinkToFit="1"/>
      <protection locked="0"/>
    </xf>
    <xf numFmtId="0" fontId="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12" fillId="2" borderId="3" xfId="0" applyNumberFormat="1" applyFont="1" applyFill="1" applyBorder="1" applyAlignment="1" applyProtection="1">
      <alignment vertical="center" shrinkToFit="1"/>
      <protection locked="0"/>
    </xf>
    <xf numFmtId="176" fontId="12" fillId="2" borderId="4" xfId="0" applyNumberFormat="1" applyFont="1" applyFill="1" applyBorder="1" applyAlignment="1" applyProtection="1">
      <alignment vertical="center" shrinkToFit="1"/>
      <protection locked="0"/>
    </xf>
    <xf numFmtId="0" fontId="13" fillId="2" borderId="9" xfId="0" applyFont="1" applyFill="1" applyBorder="1" applyAlignment="1" applyProtection="1">
      <alignment horizontal="center" vertical="center" shrinkToFit="1"/>
      <protection locked="0"/>
    </xf>
    <xf numFmtId="0" fontId="13" fillId="2" borderId="10" xfId="0" applyFont="1" applyFill="1" applyBorder="1" applyAlignment="1" applyProtection="1">
      <alignment horizontal="center" vertical="center" shrinkToFit="1"/>
      <protection locked="0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179" fontId="7" fillId="0" borderId="2" xfId="0" applyNumberFormat="1" applyFont="1" applyBorder="1" applyAlignment="1">
      <alignment horizontal="center" vertical="center" shrinkToFit="1"/>
    </xf>
    <xf numFmtId="179" fontId="7" fillId="0" borderId="0" xfId="0" applyNumberFormat="1" applyFont="1" applyBorder="1" applyAlignment="1">
      <alignment horizontal="center" vertical="center" shrinkToFit="1"/>
    </xf>
    <xf numFmtId="179" fontId="7" fillId="0" borderId="12" xfId="0" applyNumberFormat="1" applyFont="1" applyBorder="1" applyAlignment="1">
      <alignment horizontal="center" vertical="center" shrinkToFit="1"/>
    </xf>
    <xf numFmtId="179" fontId="7" fillId="0" borderId="1" xfId="0" applyNumberFormat="1" applyFont="1" applyBorder="1" applyAlignment="1">
      <alignment horizontal="center" vertical="center" shrinkToFit="1"/>
    </xf>
    <xf numFmtId="180" fontId="0" fillId="0" borderId="2" xfId="0" applyNumberFormat="1" applyBorder="1" applyAlignment="1">
      <alignment horizontal="center" vertical="center" shrinkToFit="1"/>
    </xf>
    <xf numFmtId="180" fontId="0" fillId="0" borderId="0" xfId="0" applyNumberFormat="1" applyAlignment="1">
      <alignment horizontal="center" vertical="center" shrinkToFit="1"/>
    </xf>
    <xf numFmtId="180" fontId="0" fillId="0" borderId="12" xfId="0" applyNumberFormat="1" applyBorder="1" applyAlignment="1">
      <alignment horizontal="center" vertical="center" shrinkToFit="1"/>
    </xf>
    <xf numFmtId="180" fontId="0" fillId="0" borderId="9" xfId="0" applyNumberFormat="1" applyBorder="1" applyAlignment="1">
      <alignment horizontal="center" vertical="center" shrinkToFit="1"/>
    </xf>
    <xf numFmtId="180" fontId="0" fillId="0" borderId="10" xfId="0" applyNumberFormat="1" applyBorder="1" applyAlignment="1">
      <alignment horizontal="center" vertical="center" shrinkToFit="1"/>
    </xf>
    <xf numFmtId="180" fontId="0" fillId="0" borderId="11" xfId="0" applyNumberFormat="1" applyBorder="1" applyAlignment="1">
      <alignment horizontal="center" vertical="center" shrinkToFit="1"/>
    </xf>
    <xf numFmtId="0" fontId="12" fillId="2" borderId="1" xfId="0" applyFont="1" applyFill="1" applyBorder="1" applyAlignment="1" applyProtection="1">
      <alignment horizontal="left" vertical="center" shrinkToFit="1"/>
      <protection locked="0"/>
    </xf>
    <xf numFmtId="20" fontId="4" fillId="0" borderId="4" xfId="0" applyNumberFormat="1" applyFont="1" applyBorder="1" applyAlignment="1">
      <alignment vertical="center"/>
    </xf>
    <xf numFmtId="20" fontId="4" fillId="0" borderId="5" xfId="0" applyNumberFormat="1" applyFont="1" applyBorder="1" applyAlignment="1">
      <alignment vertical="center"/>
    </xf>
    <xf numFmtId="0" fontId="15" fillId="2" borderId="3" xfId="0" applyFont="1" applyFill="1" applyBorder="1" applyAlignment="1" applyProtection="1">
      <alignment horizontal="center" vertical="center" shrinkToFit="1"/>
      <protection locked="0"/>
    </xf>
    <xf numFmtId="0" fontId="15" fillId="2" borderId="4" xfId="0" applyFont="1" applyFill="1" applyBorder="1" applyAlignment="1" applyProtection="1">
      <alignment horizontal="center" vertical="center" shrinkToFit="1"/>
      <protection locked="0"/>
    </xf>
    <xf numFmtId="0" fontId="15" fillId="2" borderId="5" xfId="0" applyFont="1" applyFill="1" applyBorder="1" applyAlignment="1" applyProtection="1">
      <alignment horizontal="center" vertical="center" shrinkToFit="1"/>
      <protection locked="0"/>
    </xf>
    <xf numFmtId="177" fontId="4" fillId="0" borderId="7" xfId="0" applyNumberFormat="1" applyFont="1" applyBorder="1" applyAlignment="1">
      <alignment horizontal="center" vertical="center" shrinkToFit="1"/>
    </xf>
    <xf numFmtId="177" fontId="4" fillId="0" borderId="8" xfId="0" applyNumberFormat="1" applyFont="1" applyBorder="1" applyAlignment="1">
      <alignment horizontal="center" vertical="center" shrinkToFit="1"/>
    </xf>
    <xf numFmtId="177" fontId="4" fillId="0" borderId="9" xfId="0" applyNumberFormat="1" applyFont="1" applyBorder="1" applyAlignment="1">
      <alignment horizontal="center" vertical="center" shrinkToFit="1"/>
    </xf>
    <xf numFmtId="177" fontId="4" fillId="0" borderId="10" xfId="0" applyNumberFormat="1" applyFont="1" applyBorder="1" applyAlignment="1">
      <alignment horizontal="center" vertical="center" shrinkToFit="1"/>
    </xf>
    <xf numFmtId="177" fontId="4" fillId="0" borderId="11" xfId="0" applyNumberFormat="1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right" vertical="center" indent="1" shrinkToFit="1"/>
    </xf>
    <xf numFmtId="0" fontId="0" fillId="0" borderId="4" xfId="0" applyBorder="1" applyAlignment="1">
      <alignment horizontal="right" vertical="center" indent="1" shrinkToFit="1"/>
    </xf>
    <xf numFmtId="0" fontId="0" fillId="0" borderId="5" xfId="0" applyBorder="1" applyAlignment="1">
      <alignment horizontal="right" vertical="center" indent="1" shrinkToFi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 shrinkToFit="1"/>
    </xf>
    <xf numFmtId="178" fontId="3" fillId="0" borderId="0" xfId="0" applyNumberFormat="1" applyFont="1" applyBorder="1" applyAlignment="1">
      <alignment horizontal="center" vertical="center" shrinkToFit="1"/>
    </xf>
    <xf numFmtId="178" fontId="3" fillId="0" borderId="12" xfId="0" applyNumberFormat="1" applyFont="1" applyBorder="1" applyAlignment="1">
      <alignment horizontal="center" vertical="center" shrinkToFit="1"/>
    </xf>
    <xf numFmtId="0" fontId="11" fillId="3" borderId="16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vertical="center" shrinkToFit="1"/>
    </xf>
    <xf numFmtId="176" fontId="2" fillId="0" borderId="13" xfId="0" applyNumberFormat="1" applyFont="1" applyFill="1" applyBorder="1" applyAlignment="1">
      <alignment horizontal="right" vertical="center" indent="1" shrinkToFit="1"/>
    </xf>
    <xf numFmtId="0" fontId="2" fillId="0" borderId="14" xfId="0" applyFont="1" applyFill="1" applyBorder="1" applyAlignment="1">
      <alignment horizontal="right" vertical="center" indent="1" shrinkToFit="1"/>
    </xf>
    <xf numFmtId="0" fontId="2" fillId="0" borderId="15" xfId="0" applyFont="1" applyFill="1" applyBorder="1" applyAlignment="1">
      <alignment horizontal="right" vertical="center" inden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</sheetPr>
  <dimension ref="A1:AF64"/>
  <sheetViews>
    <sheetView tabSelected="1" view="pageBreakPreview" zoomScale="130" zoomScaleNormal="130" zoomScaleSheetLayoutView="130" workbookViewId="0">
      <selection activeCell="E17" sqref="E17:R17"/>
    </sheetView>
  </sheetViews>
  <sheetFormatPr defaultColWidth="3" defaultRowHeight="12" customHeight="1" x14ac:dyDescent="0.45"/>
  <cols>
    <col min="1" max="14" width="3" style="1"/>
    <col min="15" max="15" width="3" style="1" customWidth="1"/>
    <col min="16" max="16384" width="3" style="1"/>
  </cols>
  <sheetData>
    <row r="1" spans="1:28" ht="17.25" customHeight="1" x14ac:dyDescent="0.45">
      <c r="A1" s="13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9"/>
      <c r="S1" s="19"/>
      <c r="T1" s="19"/>
      <c r="AB1" s="14" t="s">
        <v>54</v>
      </c>
    </row>
    <row r="2" spans="1:28" ht="6" customHeight="1" x14ac:dyDescent="0.4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9"/>
      <c r="S2" s="19"/>
      <c r="T2" s="19"/>
    </row>
    <row r="3" spans="1:28" ht="16.95" customHeight="1" x14ac:dyDescent="0.45">
      <c r="A3" s="50" t="s">
        <v>55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</row>
    <row r="4" spans="1:28" ht="6" customHeight="1" x14ac:dyDescent="0.4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9"/>
      <c r="S4" s="19"/>
      <c r="T4" s="19"/>
    </row>
    <row r="5" spans="1:28" ht="12" customHeight="1" x14ac:dyDescent="0.45">
      <c r="B5" s="8" t="s">
        <v>47</v>
      </c>
      <c r="C5" s="9"/>
      <c r="D5" s="10" t="s">
        <v>48</v>
      </c>
      <c r="E5" s="18"/>
      <c r="F5" s="18"/>
      <c r="G5" s="18"/>
      <c r="H5" s="18"/>
      <c r="I5" s="18"/>
      <c r="J5" s="18"/>
      <c r="O5" s="51" t="s">
        <v>12</v>
      </c>
      <c r="P5" s="52"/>
      <c r="Q5" s="52"/>
      <c r="R5" s="52"/>
      <c r="S5" s="52"/>
      <c r="T5" s="53"/>
      <c r="U5" s="51" t="s">
        <v>35</v>
      </c>
      <c r="V5" s="52"/>
      <c r="W5" s="52"/>
      <c r="X5" s="52"/>
      <c r="Y5" s="52"/>
      <c r="Z5" s="53"/>
    </row>
    <row r="6" spans="1:28" ht="12" customHeight="1" x14ac:dyDescent="0.45">
      <c r="B6" s="8" t="s">
        <v>47</v>
      </c>
      <c r="C6" s="5" t="s">
        <v>53</v>
      </c>
      <c r="O6" s="54">
        <v>0.83333333333333337</v>
      </c>
      <c r="P6" s="79"/>
      <c r="Q6" s="79"/>
      <c r="R6" s="79"/>
      <c r="S6" s="79"/>
      <c r="T6" s="80"/>
      <c r="U6" s="54">
        <v>0.875</v>
      </c>
      <c r="V6" s="79"/>
      <c r="W6" s="79"/>
      <c r="X6" s="79"/>
      <c r="Y6" s="79"/>
      <c r="Z6" s="80"/>
    </row>
    <row r="7" spans="1:28" ht="12" customHeight="1" x14ac:dyDescent="0.45">
      <c r="V7" s="5" t="s">
        <v>37</v>
      </c>
    </row>
    <row r="8" spans="1:28" ht="6" customHeight="1" x14ac:dyDescent="0.45">
      <c r="O8" s="11"/>
      <c r="P8" s="12"/>
      <c r="Q8" s="12"/>
      <c r="R8" s="12"/>
      <c r="S8" s="12"/>
      <c r="T8" s="12"/>
      <c r="U8" s="11"/>
      <c r="V8" s="5"/>
      <c r="W8" s="12"/>
      <c r="X8" s="12"/>
      <c r="Y8" s="12"/>
      <c r="Z8" s="12"/>
    </row>
    <row r="9" spans="1:28" ht="18.75" customHeight="1" x14ac:dyDescent="0.45">
      <c r="A9" s="20" t="s">
        <v>28</v>
      </c>
      <c r="B9" s="33"/>
      <c r="C9" s="34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</row>
    <row r="10" spans="1:28" ht="6" customHeight="1" x14ac:dyDescent="0.45"/>
    <row r="11" spans="1:28" ht="12" customHeight="1" x14ac:dyDescent="0.45">
      <c r="A11" s="1" t="s">
        <v>1</v>
      </c>
    </row>
    <row r="12" spans="1:28" ht="14.25" customHeight="1" x14ac:dyDescent="0.45">
      <c r="A12" s="49" t="s">
        <v>58</v>
      </c>
      <c r="B12" s="47"/>
      <c r="C12" s="47"/>
      <c r="D12" s="47"/>
      <c r="E12" s="47"/>
      <c r="F12" s="47"/>
      <c r="G12" s="47"/>
      <c r="H12" s="48"/>
      <c r="I12" s="63"/>
      <c r="J12" s="64"/>
      <c r="K12" s="64"/>
      <c r="L12" s="64"/>
      <c r="M12" s="2" t="s">
        <v>3</v>
      </c>
      <c r="N12" s="1" t="s">
        <v>4</v>
      </c>
      <c r="O12" s="49" t="str">
        <f>IF(I12="","",IF(I12&lt;=100,ROUNDDOWN(100/100,0),ROUNDDOWN(I12/100,0)))</f>
        <v/>
      </c>
      <c r="P12" s="47"/>
      <c r="Q12" s="47"/>
      <c r="R12" s="47" t="s">
        <v>5</v>
      </c>
      <c r="S12" s="48"/>
      <c r="T12" s="1" t="s">
        <v>4</v>
      </c>
      <c r="U12" s="45" t="str">
        <f>IF(I12="","",O12*20000)</f>
        <v/>
      </c>
      <c r="V12" s="46"/>
      <c r="W12" s="46"/>
      <c r="X12" s="46"/>
      <c r="Y12" s="46"/>
      <c r="Z12" s="47" t="s">
        <v>6</v>
      </c>
      <c r="AA12" s="48"/>
      <c r="AB12" s="3" t="s">
        <v>40</v>
      </c>
    </row>
    <row r="13" spans="1:28" ht="12" customHeight="1" x14ac:dyDescent="0.45">
      <c r="O13" s="1" t="s">
        <v>30</v>
      </c>
    </row>
    <row r="14" spans="1:28" ht="12" customHeight="1" x14ac:dyDescent="0.45">
      <c r="O14" s="1" t="s">
        <v>31</v>
      </c>
    </row>
    <row r="15" spans="1:28" ht="6" customHeight="1" x14ac:dyDescent="0.45"/>
    <row r="16" spans="1:28" ht="12" customHeight="1" x14ac:dyDescent="0.45">
      <c r="A16" s="5" t="s">
        <v>32</v>
      </c>
    </row>
    <row r="17" spans="1:31" ht="14.25" customHeight="1" x14ac:dyDescent="0.45">
      <c r="A17" s="55" t="s">
        <v>0</v>
      </c>
      <c r="B17" s="56"/>
      <c r="C17" s="56"/>
      <c r="D17" s="57"/>
      <c r="E17" s="58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60"/>
      <c r="S17" s="55" t="s">
        <v>2</v>
      </c>
      <c r="T17" s="56"/>
      <c r="U17" s="56"/>
      <c r="V17" s="57"/>
      <c r="W17" s="81"/>
      <c r="X17" s="82"/>
      <c r="Y17" s="82"/>
      <c r="Z17" s="82"/>
      <c r="AA17" s="82"/>
      <c r="AB17" s="83"/>
      <c r="AD17" s="1" t="s">
        <v>33</v>
      </c>
      <c r="AE17" s="1" t="s">
        <v>34</v>
      </c>
    </row>
    <row r="18" spans="1:31" ht="6" customHeight="1" x14ac:dyDescent="0.45"/>
    <row r="19" spans="1:31" ht="12" customHeight="1" x14ac:dyDescent="0.45">
      <c r="A19" s="1" t="s">
        <v>49</v>
      </c>
      <c r="G19" s="1" t="s">
        <v>38</v>
      </c>
      <c r="Q19" s="3" t="s">
        <v>41</v>
      </c>
      <c r="T19" s="3" t="s">
        <v>42</v>
      </c>
      <c r="W19" s="61" t="s">
        <v>22</v>
      </c>
      <c r="X19" s="62"/>
      <c r="Y19" s="62"/>
      <c r="Z19" s="61" t="s">
        <v>39</v>
      </c>
      <c r="AA19" s="62"/>
      <c r="AB19" s="62"/>
    </row>
    <row r="20" spans="1:31" ht="12" customHeight="1" x14ac:dyDescent="0.45">
      <c r="A20" s="31" t="s">
        <v>16</v>
      </c>
      <c r="B20" s="31"/>
      <c r="C20" s="31"/>
      <c r="D20" s="31"/>
      <c r="E20" s="31"/>
      <c r="F20" s="32" t="s">
        <v>9</v>
      </c>
      <c r="G20" s="32"/>
      <c r="H20" s="32"/>
      <c r="I20" s="32" t="s">
        <v>10</v>
      </c>
      <c r="J20" s="32"/>
      <c r="K20" s="32"/>
      <c r="L20" s="32" t="s">
        <v>11</v>
      </c>
      <c r="M20" s="32"/>
      <c r="N20" s="32"/>
      <c r="O20" s="6"/>
      <c r="P20" s="20" t="s">
        <v>27</v>
      </c>
      <c r="Q20" s="33"/>
      <c r="R20" s="34"/>
      <c r="S20" s="20" t="s">
        <v>52</v>
      </c>
      <c r="T20" s="21"/>
      <c r="U20" s="22"/>
      <c r="V20" s="4"/>
      <c r="W20" s="40" t="s">
        <v>13</v>
      </c>
      <c r="X20" s="24"/>
      <c r="Y20" s="25"/>
      <c r="Z20" s="37" t="str">
        <f>IF((P21=""),"",IF(S21="全て",1,IF(S21="対象外","支給しない",IF(S21="要請時間内","要請時間内",ROUNDUP(S21/P21,3)))))</f>
        <v/>
      </c>
      <c r="AA20" s="38"/>
      <c r="AB20" s="39"/>
    </row>
    <row r="21" spans="1:31" ht="12" customHeight="1" x14ac:dyDescent="0.45">
      <c r="A21" s="31" t="s">
        <v>7</v>
      </c>
      <c r="B21" s="31"/>
      <c r="C21" s="31"/>
      <c r="D21" s="31"/>
      <c r="E21" s="31"/>
      <c r="F21" s="29"/>
      <c r="G21" s="30"/>
      <c r="H21" s="30"/>
      <c r="I21" s="29"/>
      <c r="J21" s="30"/>
      <c r="K21" s="30"/>
      <c r="L21" s="29"/>
      <c r="M21" s="30"/>
      <c r="N21" s="30"/>
      <c r="O21" s="7"/>
      <c r="P21" s="23" t="str">
        <f>IF(F21="","",I21-F21-L21)</f>
        <v/>
      </c>
      <c r="Q21" s="24"/>
      <c r="R21" s="25"/>
      <c r="S21" s="23" t="str">
        <f>IF(F21="","",IF(I21&lt;=$O$6,"要請時間内",IF(I22&lt;=$O$6,I21-$O$6,IF(I22&gt;$O$6,"対象外",I21-I22))))</f>
        <v/>
      </c>
      <c r="T21" s="24"/>
      <c r="U21" s="25"/>
      <c r="V21" s="4"/>
      <c r="W21" s="41"/>
      <c r="X21" s="42"/>
      <c r="Y21" s="43"/>
      <c r="Z21" s="72"/>
      <c r="AA21" s="73"/>
      <c r="AB21" s="74"/>
    </row>
    <row r="22" spans="1:31" ht="12" customHeight="1" x14ac:dyDescent="0.45">
      <c r="A22" s="31" t="s">
        <v>8</v>
      </c>
      <c r="B22" s="31"/>
      <c r="C22" s="31"/>
      <c r="D22" s="31"/>
      <c r="E22" s="31"/>
      <c r="F22" s="29"/>
      <c r="G22" s="30"/>
      <c r="H22" s="30"/>
      <c r="I22" s="29"/>
      <c r="J22" s="30"/>
      <c r="K22" s="30"/>
      <c r="L22" s="29"/>
      <c r="M22" s="30"/>
      <c r="N22" s="30"/>
      <c r="O22" s="7"/>
      <c r="P22" s="26"/>
      <c r="Q22" s="27"/>
      <c r="R22" s="28"/>
      <c r="S22" s="26"/>
      <c r="T22" s="27"/>
      <c r="U22" s="28"/>
      <c r="V22" s="4"/>
      <c r="W22" s="26"/>
      <c r="X22" s="27"/>
      <c r="Y22" s="28"/>
      <c r="Z22" s="75"/>
      <c r="AA22" s="76"/>
      <c r="AB22" s="77"/>
    </row>
    <row r="23" spans="1:31" ht="6" customHeight="1" x14ac:dyDescent="0.45"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6"/>
      <c r="AA23" s="6"/>
      <c r="AB23" s="6"/>
    </row>
    <row r="24" spans="1:31" ht="12" customHeight="1" x14ac:dyDescent="0.45">
      <c r="A24" s="31" t="s">
        <v>17</v>
      </c>
      <c r="B24" s="31"/>
      <c r="C24" s="31"/>
      <c r="D24" s="31"/>
      <c r="E24" s="31"/>
      <c r="F24" s="32" t="s">
        <v>9</v>
      </c>
      <c r="G24" s="32"/>
      <c r="H24" s="32"/>
      <c r="I24" s="32" t="s">
        <v>10</v>
      </c>
      <c r="J24" s="32"/>
      <c r="K24" s="32"/>
      <c r="L24" s="32" t="s">
        <v>11</v>
      </c>
      <c r="M24" s="32"/>
      <c r="N24" s="32"/>
      <c r="O24" s="6"/>
      <c r="P24" s="20" t="s">
        <v>27</v>
      </c>
      <c r="Q24" s="33"/>
      <c r="R24" s="34"/>
      <c r="S24" s="20" t="s">
        <v>52</v>
      </c>
      <c r="T24" s="21"/>
      <c r="U24" s="22"/>
      <c r="V24" s="4"/>
      <c r="W24" s="40" t="s">
        <v>14</v>
      </c>
      <c r="X24" s="24"/>
      <c r="Y24" s="25"/>
      <c r="Z24" s="37" t="str">
        <f>IF((P25=""),"",IF(S25="全て",1,IF(S25="対象外","支給しない",IF(S25="要請時間内","要請時間内",ROUNDUP(S25/P25,3)))))</f>
        <v/>
      </c>
      <c r="AA24" s="38"/>
      <c r="AB24" s="39"/>
    </row>
    <row r="25" spans="1:31" ht="12" customHeight="1" x14ac:dyDescent="0.45">
      <c r="A25" s="31" t="s">
        <v>7</v>
      </c>
      <c r="B25" s="31"/>
      <c r="C25" s="31"/>
      <c r="D25" s="31"/>
      <c r="E25" s="31"/>
      <c r="F25" s="29"/>
      <c r="G25" s="30"/>
      <c r="H25" s="30"/>
      <c r="I25" s="29"/>
      <c r="J25" s="30"/>
      <c r="K25" s="30"/>
      <c r="L25" s="29"/>
      <c r="M25" s="30"/>
      <c r="N25" s="30"/>
      <c r="O25" s="7"/>
      <c r="P25" s="23" t="str">
        <f>IF(F25="","",I25-F25-L25)</f>
        <v/>
      </c>
      <c r="Q25" s="24"/>
      <c r="R25" s="25"/>
      <c r="S25" s="23" t="str">
        <f>IF(F25="","",IF(I25&lt;=$O$6,"要請時間内",IF(I26&lt;=$O$6,I25-$O$6,IF(I26&gt;$O$6,"対象外",I25-I26))))</f>
        <v/>
      </c>
      <c r="T25" s="24"/>
      <c r="U25" s="25"/>
      <c r="V25" s="4"/>
      <c r="W25" s="41"/>
      <c r="X25" s="42"/>
      <c r="Y25" s="43"/>
      <c r="Z25" s="72"/>
      <c r="AA25" s="73"/>
      <c r="AB25" s="74"/>
    </row>
    <row r="26" spans="1:31" ht="12" customHeight="1" x14ac:dyDescent="0.45">
      <c r="A26" s="31" t="s">
        <v>8</v>
      </c>
      <c r="B26" s="31"/>
      <c r="C26" s="31"/>
      <c r="D26" s="31"/>
      <c r="E26" s="31"/>
      <c r="F26" s="29"/>
      <c r="G26" s="30"/>
      <c r="H26" s="30"/>
      <c r="I26" s="29"/>
      <c r="J26" s="30"/>
      <c r="K26" s="30"/>
      <c r="L26" s="29"/>
      <c r="M26" s="30"/>
      <c r="N26" s="30"/>
      <c r="O26" s="7"/>
      <c r="P26" s="26"/>
      <c r="Q26" s="27"/>
      <c r="R26" s="28"/>
      <c r="S26" s="26"/>
      <c r="T26" s="27"/>
      <c r="U26" s="28"/>
      <c r="V26" s="4"/>
      <c r="W26" s="26"/>
      <c r="X26" s="27"/>
      <c r="Y26" s="28"/>
      <c r="Z26" s="75"/>
      <c r="AA26" s="76"/>
      <c r="AB26" s="77"/>
    </row>
    <row r="27" spans="1:31" ht="6" customHeight="1" x14ac:dyDescent="0.45"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6"/>
      <c r="AA27" s="6"/>
      <c r="AB27" s="6"/>
    </row>
    <row r="28" spans="1:31" ht="12" customHeight="1" x14ac:dyDescent="0.45">
      <c r="A28" s="31" t="s">
        <v>18</v>
      </c>
      <c r="B28" s="31"/>
      <c r="C28" s="31"/>
      <c r="D28" s="31"/>
      <c r="E28" s="31"/>
      <c r="F28" s="32" t="s">
        <v>9</v>
      </c>
      <c r="G28" s="32"/>
      <c r="H28" s="32"/>
      <c r="I28" s="32" t="s">
        <v>10</v>
      </c>
      <c r="J28" s="32"/>
      <c r="K28" s="32"/>
      <c r="L28" s="32" t="s">
        <v>11</v>
      </c>
      <c r="M28" s="32"/>
      <c r="N28" s="32"/>
      <c r="O28" s="6"/>
      <c r="P28" s="20" t="s">
        <v>27</v>
      </c>
      <c r="Q28" s="33"/>
      <c r="R28" s="34"/>
      <c r="S28" s="20" t="s">
        <v>52</v>
      </c>
      <c r="T28" s="21"/>
      <c r="U28" s="22"/>
      <c r="V28" s="4"/>
      <c r="W28" s="40" t="s">
        <v>57</v>
      </c>
      <c r="X28" s="24"/>
      <c r="Y28" s="25"/>
      <c r="Z28" s="37" t="str">
        <f>IF((P29=""),"",IF(S29="全て",1,IF(S29="対象外","支給しない",IF(S29="要請時間内","要請時間内",ROUNDUP(S29/P29,3)))))</f>
        <v/>
      </c>
      <c r="AA28" s="38"/>
      <c r="AB28" s="39"/>
    </row>
    <row r="29" spans="1:31" ht="12" customHeight="1" x14ac:dyDescent="0.45">
      <c r="A29" s="31" t="s">
        <v>7</v>
      </c>
      <c r="B29" s="31"/>
      <c r="C29" s="31"/>
      <c r="D29" s="31"/>
      <c r="E29" s="31"/>
      <c r="F29" s="29"/>
      <c r="G29" s="30"/>
      <c r="H29" s="30"/>
      <c r="I29" s="29"/>
      <c r="J29" s="30"/>
      <c r="K29" s="30"/>
      <c r="L29" s="29"/>
      <c r="M29" s="30"/>
      <c r="N29" s="30"/>
      <c r="O29" s="7"/>
      <c r="P29" s="23" t="str">
        <f>IF(F29="","",I29-F29-L29)</f>
        <v/>
      </c>
      <c r="Q29" s="24"/>
      <c r="R29" s="25"/>
      <c r="S29" s="23" t="str">
        <f>IF(F29="","",IF(I29&lt;=$O$6,"要請時間内",IF(I30&lt;=$O$6,I29-$O$6,IF(I30&gt;$O$6,"対象外",I29-I30))))</f>
        <v/>
      </c>
      <c r="T29" s="24"/>
      <c r="U29" s="25"/>
      <c r="V29" s="4"/>
      <c r="W29" s="41"/>
      <c r="X29" s="42"/>
      <c r="Y29" s="43"/>
      <c r="Z29" s="72"/>
      <c r="AA29" s="73"/>
      <c r="AB29" s="74"/>
    </row>
    <row r="30" spans="1:31" ht="12" customHeight="1" x14ac:dyDescent="0.45">
      <c r="A30" s="31" t="s">
        <v>8</v>
      </c>
      <c r="B30" s="31"/>
      <c r="C30" s="31"/>
      <c r="D30" s="31"/>
      <c r="E30" s="31"/>
      <c r="F30" s="29"/>
      <c r="G30" s="30"/>
      <c r="H30" s="30"/>
      <c r="I30" s="29"/>
      <c r="J30" s="30"/>
      <c r="K30" s="30"/>
      <c r="L30" s="29"/>
      <c r="M30" s="30"/>
      <c r="N30" s="30"/>
      <c r="O30" s="7"/>
      <c r="P30" s="26"/>
      <c r="Q30" s="27"/>
      <c r="R30" s="28"/>
      <c r="S30" s="26"/>
      <c r="T30" s="27"/>
      <c r="U30" s="28"/>
      <c r="V30" s="4"/>
      <c r="W30" s="26"/>
      <c r="X30" s="27"/>
      <c r="Y30" s="28"/>
      <c r="Z30" s="75"/>
      <c r="AA30" s="76"/>
      <c r="AB30" s="77"/>
    </row>
    <row r="31" spans="1:31" ht="6" customHeight="1" x14ac:dyDescent="0.45"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6"/>
      <c r="AA31" s="6"/>
      <c r="AB31" s="6"/>
    </row>
    <row r="32" spans="1:31" ht="12" customHeight="1" x14ac:dyDescent="0.45">
      <c r="A32" s="31" t="s">
        <v>19</v>
      </c>
      <c r="B32" s="31"/>
      <c r="C32" s="31"/>
      <c r="D32" s="31"/>
      <c r="E32" s="31"/>
      <c r="F32" s="32" t="s">
        <v>9</v>
      </c>
      <c r="G32" s="32"/>
      <c r="H32" s="32"/>
      <c r="I32" s="32" t="s">
        <v>10</v>
      </c>
      <c r="J32" s="32"/>
      <c r="K32" s="32"/>
      <c r="L32" s="32" t="s">
        <v>11</v>
      </c>
      <c r="M32" s="32"/>
      <c r="N32" s="32"/>
      <c r="O32" s="6"/>
      <c r="P32" s="20" t="s">
        <v>27</v>
      </c>
      <c r="Q32" s="33"/>
      <c r="R32" s="34"/>
      <c r="S32" s="20" t="s">
        <v>52</v>
      </c>
      <c r="T32" s="21"/>
      <c r="U32" s="22"/>
      <c r="V32" s="4"/>
      <c r="W32" s="40" t="s">
        <v>15</v>
      </c>
      <c r="X32" s="24"/>
      <c r="Y32" s="25"/>
      <c r="Z32" s="37" t="str">
        <f>IF((P33=""),"",IF(S33="全て",1,IF(S33="対象外","支給しない",IF(S33="要請時間内","要請時間内",ROUNDUP(S33/P33,3)))))</f>
        <v/>
      </c>
      <c r="AA32" s="38"/>
      <c r="AB32" s="39"/>
    </row>
    <row r="33" spans="1:32" ht="12" customHeight="1" x14ac:dyDescent="0.45">
      <c r="A33" s="31" t="s">
        <v>7</v>
      </c>
      <c r="B33" s="31"/>
      <c r="C33" s="31"/>
      <c r="D33" s="31"/>
      <c r="E33" s="31"/>
      <c r="F33" s="29"/>
      <c r="G33" s="30"/>
      <c r="H33" s="30"/>
      <c r="I33" s="29"/>
      <c r="J33" s="30"/>
      <c r="K33" s="30"/>
      <c r="L33" s="29"/>
      <c r="M33" s="30"/>
      <c r="N33" s="30"/>
      <c r="O33" s="7"/>
      <c r="P33" s="23" t="str">
        <f>IF(F33="","",I33-F33-L33)</f>
        <v/>
      </c>
      <c r="Q33" s="24"/>
      <c r="R33" s="25"/>
      <c r="S33" s="23" t="str">
        <f>IF(F33="","",IF(I33&lt;=$O$6,"要請時間内",IF(I34&lt;=$O$6,I33-$O$6,IF(I34&gt;$O$6,"対象外",I33-I34))))</f>
        <v/>
      </c>
      <c r="T33" s="24"/>
      <c r="U33" s="25"/>
      <c r="V33" s="4"/>
      <c r="W33" s="41"/>
      <c r="X33" s="42"/>
      <c r="Y33" s="43"/>
      <c r="Z33" s="72"/>
      <c r="AA33" s="73"/>
      <c r="AB33" s="74"/>
    </row>
    <row r="34" spans="1:32" ht="12" customHeight="1" x14ac:dyDescent="0.45">
      <c r="A34" s="31" t="s">
        <v>8</v>
      </c>
      <c r="B34" s="31"/>
      <c r="C34" s="31"/>
      <c r="D34" s="31"/>
      <c r="E34" s="31"/>
      <c r="F34" s="29"/>
      <c r="G34" s="30"/>
      <c r="H34" s="30"/>
      <c r="I34" s="29"/>
      <c r="J34" s="30"/>
      <c r="K34" s="30"/>
      <c r="L34" s="29"/>
      <c r="M34" s="30"/>
      <c r="N34" s="30"/>
      <c r="O34" s="7"/>
      <c r="P34" s="26"/>
      <c r="Q34" s="27"/>
      <c r="R34" s="28"/>
      <c r="S34" s="26"/>
      <c r="T34" s="27"/>
      <c r="U34" s="28"/>
      <c r="V34" s="4"/>
      <c r="W34" s="26"/>
      <c r="X34" s="27"/>
      <c r="Y34" s="28"/>
      <c r="Z34" s="75"/>
      <c r="AA34" s="76"/>
      <c r="AB34" s="77"/>
    </row>
    <row r="35" spans="1:32" ht="6" customHeight="1" x14ac:dyDescent="0.45"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6"/>
      <c r="AA35" s="6"/>
      <c r="AB35" s="6"/>
    </row>
    <row r="36" spans="1:32" ht="12" customHeight="1" x14ac:dyDescent="0.45">
      <c r="A36" s="44" t="s">
        <v>36</v>
      </c>
      <c r="B36" s="44"/>
      <c r="C36" s="44"/>
      <c r="D36" s="44"/>
      <c r="E36" s="44"/>
      <c r="F36" s="32" t="s">
        <v>9</v>
      </c>
      <c r="G36" s="32"/>
      <c r="H36" s="32"/>
      <c r="I36" s="32" t="s">
        <v>10</v>
      </c>
      <c r="J36" s="32"/>
      <c r="K36" s="32"/>
      <c r="L36" s="32" t="s">
        <v>11</v>
      </c>
      <c r="M36" s="32"/>
      <c r="N36" s="32"/>
      <c r="O36" s="6"/>
      <c r="P36" s="20" t="s">
        <v>27</v>
      </c>
      <c r="Q36" s="33"/>
      <c r="R36" s="34"/>
      <c r="S36" s="20" t="s">
        <v>52</v>
      </c>
      <c r="T36" s="21"/>
      <c r="U36" s="22"/>
      <c r="V36" s="4"/>
      <c r="W36" s="40" t="s">
        <v>23</v>
      </c>
      <c r="X36" s="24"/>
      <c r="Y36" s="25"/>
      <c r="Z36" s="37" t="str">
        <f>IF((P37=""),"",IF(S37="全て",1,IF(S37="対象外","支給しない",IF(S37="要請時間内","要請時間内",ROUNDUP(S37/P37,3)))))</f>
        <v/>
      </c>
      <c r="AA36" s="38"/>
      <c r="AB36" s="39"/>
    </row>
    <row r="37" spans="1:32" ht="12" customHeight="1" x14ac:dyDescent="0.45">
      <c r="A37" s="31" t="s">
        <v>7</v>
      </c>
      <c r="B37" s="31"/>
      <c r="C37" s="31"/>
      <c r="D37" s="31"/>
      <c r="E37" s="31"/>
      <c r="F37" s="29"/>
      <c r="G37" s="30"/>
      <c r="H37" s="30"/>
      <c r="I37" s="29"/>
      <c r="J37" s="30"/>
      <c r="K37" s="30"/>
      <c r="L37" s="29"/>
      <c r="M37" s="30"/>
      <c r="N37" s="30"/>
      <c r="O37" s="7"/>
      <c r="P37" s="23" t="str">
        <f>IF(F37="","",I37-F37-L37)</f>
        <v/>
      </c>
      <c r="Q37" s="24"/>
      <c r="R37" s="25"/>
      <c r="S37" s="23" t="str">
        <f>IF(F37="","",IF(I37&lt;=$U$6,"要請時間内",IF(I38&lt;=$U$6,I37-$U$6,IF(I38&gt;$U$6,"対象外",I37-I38))))</f>
        <v/>
      </c>
      <c r="T37" s="84"/>
      <c r="U37" s="85"/>
      <c r="V37" s="4"/>
      <c r="W37" s="41"/>
      <c r="X37" s="42"/>
      <c r="Y37" s="43"/>
      <c r="Z37" s="72"/>
      <c r="AA37" s="73"/>
      <c r="AB37" s="74"/>
    </row>
    <row r="38" spans="1:32" ht="12" customHeight="1" x14ac:dyDescent="0.45">
      <c r="A38" s="31" t="s">
        <v>8</v>
      </c>
      <c r="B38" s="31"/>
      <c r="C38" s="31"/>
      <c r="D38" s="31"/>
      <c r="E38" s="31"/>
      <c r="F38" s="29"/>
      <c r="G38" s="30"/>
      <c r="H38" s="30"/>
      <c r="I38" s="29"/>
      <c r="J38" s="30"/>
      <c r="K38" s="30"/>
      <c r="L38" s="29"/>
      <c r="M38" s="30"/>
      <c r="N38" s="30"/>
      <c r="O38" s="7"/>
      <c r="P38" s="26"/>
      <c r="Q38" s="27"/>
      <c r="R38" s="28"/>
      <c r="S38" s="86"/>
      <c r="T38" s="87"/>
      <c r="U38" s="88"/>
      <c r="V38" s="4"/>
      <c r="W38" s="26"/>
      <c r="X38" s="27"/>
      <c r="Y38" s="28"/>
      <c r="Z38" s="75"/>
      <c r="AA38" s="76"/>
      <c r="AB38" s="77"/>
    </row>
    <row r="39" spans="1:32" ht="12" customHeight="1" x14ac:dyDescent="0.45">
      <c r="Z39" s="111" t="s">
        <v>46</v>
      </c>
      <c r="AA39" s="111"/>
      <c r="AB39" s="111"/>
    </row>
    <row r="40" spans="1:32" ht="12" customHeight="1" x14ac:dyDescent="0.45">
      <c r="A40" s="1" t="s">
        <v>20</v>
      </c>
    </row>
    <row r="41" spans="1:32" ht="15" customHeight="1" x14ac:dyDescent="0.45">
      <c r="A41" s="35" t="s">
        <v>21</v>
      </c>
      <c r="B41" s="35"/>
      <c r="C41" s="35"/>
      <c r="D41" s="35"/>
      <c r="E41" s="35"/>
      <c r="F41" s="102" t="s">
        <v>22</v>
      </c>
      <c r="G41" s="103"/>
      <c r="H41" s="103"/>
      <c r="I41" s="103"/>
      <c r="J41" s="104"/>
      <c r="K41" s="96" t="s">
        <v>50</v>
      </c>
      <c r="L41" s="97"/>
      <c r="M41" s="97"/>
      <c r="N41" s="98"/>
      <c r="O41" s="92" t="s">
        <v>45</v>
      </c>
      <c r="P41" s="93"/>
      <c r="Q41" s="93"/>
      <c r="R41" s="93"/>
      <c r="S41" s="94"/>
    </row>
    <row r="42" spans="1:32" ht="15" customHeight="1" x14ac:dyDescent="0.45">
      <c r="A42" s="35"/>
      <c r="B42" s="35"/>
      <c r="C42" s="35"/>
      <c r="D42" s="35"/>
      <c r="E42" s="35"/>
      <c r="F42" s="105"/>
      <c r="G42" s="61"/>
      <c r="H42" s="61"/>
      <c r="I42" s="61"/>
      <c r="J42" s="106"/>
      <c r="K42" s="99"/>
      <c r="L42" s="100"/>
      <c r="M42" s="100"/>
      <c r="N42" s="101"/>
      <c r="O42" s="95"/>
      <c r="P42" s="93"/>
      <c r="Q42" s="93"/>
      <c r="R42" s="93"/>
      <c r="S42" s="94"/>
      <c r="AD42" s="15"/>
      <c r="AE42" s="16"/>
      <c r="AF42" s="16"/>
    </row>
    <row r="43" spans="1:32" ht="15" customHeight="1" x14ac:dyDescent="0.45">
      <c r="A43" s="107">
        <v>44348</v>
      </c>
      <c r="B43" s="108"/>
      <c r="C43" s="108"/>
      <c r="D43" s="108"/>
      <c r="E43" s="109"/>
      <c r="F43" s="65"/>
      <c r="G43" s="66"/>
      <c r="H43" s="66"/>
      <c r="I43" s="66"/>
      <c r="J43" s="67"/>
      <c r="K43" s="68" t="str">
        <f t="shared" ref="K43:K62" si="0">IF(F43="","",IF(F43="対応なし","支給しない",(VLOOKUP(F43,$W$20:$AB$38,4,FALSE))))</f>
        <v/>
      </c>
      <c r="L43" s="69"/>
      <c r="M43" s="69"/>
      <c r="N43" s="70"/>
      <c r="O43" s="89" t="str">
        <f t="shared" ref="O43:O62" si="1">IF(K43="","",IF(K43="支給しない","対象外",IF(K43="要請時間内","要請時間内",ROUNDUP($U$12*K43,-3))))</f>
        <v/>
      </c>
      <c r="P43" s="90"/>
      <c r="Q43" s="90"/>
      <c r="R43" s="90"/>
      <c r="S43" s="91"/>
      <c r="AD43" s="15" t="s">
        <v>24</v>
      </c>
      <c r="AE43" s="16"/>
      <c r="AF43" s="16"/>
    </row>
    <row r="44" spans="1:32" ht="15" customHeight="1" x14ac:dyDescent="0.45">
      <c r="A44" s="36">
        <v>44349</v>
      </c>
      <c r="B44" s="36"/>
      <c r="C44" s="36"/>
      <c r="D44" s="36"/>
      <c r="E44" s="36"/>
      <c r="F44" s="65"/>
      <c r="G44" s="66"/>
      <c r="H44" s="66"/>
      <c r="I44" s="66"/>
      <c r="J44" s="67"/>
      <c r="K44" s="71" t="str">
        <f t="shared" si="0"/>
        <v/>
      </c>
      <c r="L44" s="71"/>
      <c r="M44" s="71"/>
      <c r="N44" s="71"/>
      <c r="O44" s="89" t="str">
        <f t="shared" si="1"/>
        <v/>
      </c>
      <c r="P44" s="90"/>
      <c r="Q44" s="90"/>
      <c r="R44" s="90"/>
      <c r="S44" s="91"/>
      <c r="AD44" s="15" t="s">
        <v>25</v>
      </c>
      <c r="AE44" s="16"/>
      <c r="AF44" s="16"/>
    </row>
    <row r="45" spans="1:32" ht="15" customHeight="1" x14ac:dyDescent="0.45">
      <c r="A45" s="107">
        <v>44350</v>
      </c>
      <c r="B45" s="108"/>
      <c r="C45" s="108"/>
      <c r="D45" s="108"/>
      <c r="E45" s="109"/>
      <c r="F45" s="65"/>
      <c r="G45" s="66"/>
      <c r="H45" s="66"/>
      <c r="I45" s="66"/>
      <c r="J45" s="67"/>
      <c r="K45" s="71" t="str">
        <f t="shared" si="0"/>
        <v/>
      </c>
      <c r="L45" s="71"/>
      <c r="M45" s="71"/>
      <c r="N45" s="71"/>
      <c r="O45" s="89" t="str">
        <f t="shared" si="1"/>
        <v/>
      </c>
      <c r="P45" s="90"/>
      <c r="Q45" s="90"/>
      <c r="R45" s="90"/>
      <c r="S45" s="91"/>
      <c r="AD45" s="15" t="s">
        <v>56</v>
      </c>
      <c r="AE45" s="16"/>
      <c r="AF45" s="16"/>
    </row>
    <row r="46" spans="1:32" ht="15" customHeight="1" x14ac:dyDescent="0.45">
      <c r="A46" s="36">
        <v>44351</v>
      </c>
      <c r="B46" s="36"/>
      <c r="C46" s="36"/>
      <c r="D46" s="36"/>
      <c r="E46" s="36"/>
      <c r="F46" s="65"/>
      <c r="G46" s="66"/>
      <c r="H46" s="66"/>
      <c r="I46" s="66"/>
      <c r="J46" s="67"/>
      <c r="K46" s="71" t="str">
        <f>IF(F46="","",IF(F46="対応なし","支給しない",(VLOOKUP(F46,$W$20:$AB$38,4,FALSE))))</f>
        <v/>
      </c>
      <c r="L46" s="71"/>
      <c r="M46" s="71"/>
      <c r="N46" s="71"/>
      <c r="O46" s="89" t="str">
        <f t="shared" si="1"/>
        <v/>
      </c>
      <c r="P46" s="90"/>
      <c r="Q46" s="90"/>
      <c r="R46" s="90"/>
      <c r="S46" s="91"/>
      <c r="AD46" s="15" t="s">
        <v>26</v>
      </c>
      <c r="AE46" s="16"/>
      <c r="AF46" s="16"/>
    </row>
    <row r="47" spans="1:32" ht="15" customHeight="1" x14ac:dyDescent="0.45">
      <c r="A47" s="107">
        <v>44352</v>
      </c>
      <c r="B47" s="108"/>
      <c r="C47" s="108"/>
      <c r="D47" s="108"/>
      <c r="E47" s="109"/>
      <c r="F47" s="65"/>
      <c r="G47" s="66"/>
      <c r="H47" s="66"/>
      <c r="I47" s="66"/>
      <c r="J47" s="67"/>
      <c r="K47" s="71" t="str">
        <f t="shared" si="0"/>
        <v/>
      </c>
      <c r="L47" s="71"/>
      <c r="M47" s="71"/>
      <c r="N47" s="71"/>
      <c r="O47" s="89" t="str">
        <f t="shared" si="1"/>
        <v/>
      </c>
      <c r="P47" s="90"/>
      <c r="Q47" s="90"/>
      <c r="R47" s="90"/>
      <c r="S47" s="91"/>
      <c r="AD47" s="15" t="s">
        <v>29</v>
      </c>
      <c r="AE47" s="16"/>
      <c r="AF47" s="16"/>
    </row>
    <row r="48" spans="1:32" ht="15" customHeight="1" x14ac:dyDescent="0.45">
      <c r="A48" s="36">
        <v>44353</v>
      </c>
      <c r="B48" s="36"/>
      <c r="C48" s="36"/>
      <c r="D48" s="36"/>
      <c r="E48" s="36"/>
      <c r="F48" s="65"/>
      <c r="G48" s="66"/>
      <c r="H48" s="66"/>
      <c r="I48" s="66"/>
      <c r="J48" s="67"/>
      <c r="K48" s="71" t="str">
        <f t="shared" si="0"/>
        <v/>
      </c>
      <c r="L48" s="71"/>
      <c r="M48" s="71"/>
      <c r="N48" s="71"/>
      <c r="O48" s="89" t="str">
        <f t="shared" si="1"/>
        <v/>
      </c>
      <c r="P48" s="90"/>
      <c r="Q48" s="90"/>
      <c r="R48" s="90"/>
      <c r="S48" s="91"/>
      <c r="AD48" s="1" t="s">
        <v>44</v>
      </c>
      <c r="AE48" s="16"/>
      <c r="AF48" s="16"/>
    </row>
    <row r="49" spans="1:32" ht="15" customHeight="1" x14ac:dyDescent="0.45">
      <c r="A49" s="107">
        <v>44354</v>
      </c>
      <c r="B49" s="108"/>
      <c r="C49" s="108"/>
      <c r="D49" s="108"/>
      <c r="E49" s="109"/>
      <c r="F49" s="65"/>
      <c r="G49" s="66"/>
      <c r="H49" s="66"/>
      <c r="I49" s="66"/>
      <c r="J49" s="67"/>
      <c r="K49" s="71" t="str">
        <f t="shared" si="0"/>
        <v/>
      </c>
      <c r="L49" s="71"/>
      <c r="M49" s="71"/>
      <c r="N49" s="71"/>
      <c r="O49" s="89" t="str">
        <f t="shared" si="1"/>
        <v/>
      </c>
      <c r="P49" s="90"/>
      <c r="Q49" s="90"/>
      <c r="R49" s="90"/>
      <c r="S49" s="91"/>
    </row>
    <row r="50" spans="1:32" ht="15" customHeight="1" x14ac:dyDescent="0.45">
      <c r="A50" s="36">
        <v>44355</v>
      </c>
      <c r="B50" s="36"/>
      <c r="C50" s="36"/>
      <c r="D50" s="36"/>
      <c r="E50" s="36"/>
      <c r="F50" s="65"/>
      <c r="G50" s="66"/>
      <c r="H50" s="66"/>
      <c r="I50" s="66"/>
      <c r="J50" s="67"/>
      <c r="K50" s="71" t="str">
        <f t="shared" si="0"/>
        <v/>
      </c>
      <c r="L50" s="71"/>
      <c r="M50" s="71"/>
      <c r="N50" s="71"/>
      <c r="O50" s="89" t="str">
        <f t="shared" si="1"/>
        <v/>
      </c>
      <c r="P50" s="90"/>
      <c r="Q50" s="90"/>
      <c r="R50" s="90"/>
      <c r="S50" s="91"/>
    </row>
    <row r="51" spans="1:32" ht="15" customHeight="1" x14ac:dyDescent="0.45">
      <c r="A51" s="107">
        <v>44356</v>
      </c>
      <c r="B51" s="108"/>
      <c r="C51" s="108"/>
      <c r="D51" s="108"/>
      <c r="E51" s="109"/>
      <c r="F51" s="65"/>
      <c r="G51" s="66"/>
      <c r="H51" s="66"/>
      <c r="I51" s="66"/>
      <c r="J51" s="67"/>
      <c r="K51" s="71" t="str">
        <f t="shared" si="0"/>
        <v/>
      </c>
      <c r="L51" s="71"/>
      <c r="M51" s="71"/>
      <c r="N51" s="71"/>
      <c r="O51" s="89" t="str">
        <f t="shared" si="1"/>
        <v/>
      </c>
      <c r="P51" s="90"/>
      <c r="Q51" s="90"/>
      <c r="R51" s="90"/>
      <c r="S51" s="91"/>
      <c r="AD51" s="15"/>
      <c r="AE51" s="16"/>
      <c r="AF51" s="16"/>
    </row>
    <row r="52" spans="1:32" ht="15" customHeight="1" x14ac:dyDescent="0.45">
      <c r="A52" s="36">
        <v>44357</v>
      </c>
      <c r="B52" s="36"/>
      <c r="C52" s="36"/>
      <c r="D52" s="36"/>
      <c r="E52" s="36"/>
      <c r="F52" s="65"/>
      <c r="G52" s="66"/>
      <c r="H52" s="66"/>
      <c r="I52" s="66"/>
      <c r="J52" s="67"/>
      <c r="K52" s="71" t="str">
        <f t="shared" si="0"/>
        <v/>
      </c>
      <c r="L52" s="71"/>
      <c r="M52" s="71"/>
      <c r="N52" s="71"/>
      <c r="O52" s="89" t="str">
        <f t="shared" si="1"/>
        <v/>
      </c>
      <c r="P52" s="90"/>
      <c r="Q52" s="90"/>
      <c r="R52" s="90"/>
      <c r="S52" s="91"/>
      <c r="AD52" s="15"/>
      <c r="AE52" s="16"/>
      <c r="AF52" s="16"/>
    </row>
    <row r="53" spans="1:32" ht="15" customHeight="1" x14ac:dyDescent="0.45">
      <c r="A53" s="107">
        <v>44358</v>
      </c>
      <c r="B53" s="108"/>
      <c r="C53" s="108"/>
      <c r="D53" s="108"/>
      <c r="E53" s="109"/>
      <c r="F53" s="65"/>
      <c r="G53" s="66"/>
      <c r="H53" s="66"/>
      <c r="I53" s="66"/>
      <c r="J53" s="67"/>
      <c r="K53" s="71" t="str">
        <f t="shared" si="0"/>
        <v/>
      </c>
      <c r="L53" s="71"/>
      <c r="M53" s="71"/>
      <c r="N53" s="71"/>
      <c r="O53" s="89" t="str">
        <f t="shared" si="1"/>
        <v/>
      </c>
      <c r="P53" s="90"/>
      <c r="Q53" s="90"/>
      <c r="R53" s="90"/>
      <c r="S53" s="91"/>
    </row>
    <row r="54" spans="1:32" ht="15" customHeight="1" x14ac:dyDescent="0.45">
      <c r="A54" s="36">
        <v>44359</v>
      </c>
      <c r="B54" s="36"/>
      <c r="C54" s="36"/>
      <c r="D54" s="36"/>
      <c r="E54" s="36"/>
      <c r="F54" s="65"/>
      <c r="G54" s="66"/>
      <c r="H54" s="66"/>
      <c r="I54" s="66"/>
      <c r="J54" s="67"/>
      <c r="K54" s="71" t="str">
        <f t="shared" si="0"/>
        <v/>
      </c>
      <c r="L54" s="71"/>
      <c r="M54" s="71"/>
      <c r="N54" s="71"/>
      <c r="O54" s="89" t="str">
        <f t="shared" si="1"/>
        <v/>
      </c>
      <c r="P54" s="90"/>
      <c r="Q54" s="90"/>
      <c r="R54" s="90"/>
      <c r="S54" s="91"/>
    </row>
    <row r="55" spans="1:32" ht="15" customHeight="1" x14ac:dyDescent="0.45">
      <c r="A55" s="107">
        <v>44360</v>
      </c>
      <c r="B55" s="108"/>
      <c r="C55" s="108"/>
      <c r="D55" s="108"/>
      <c r="E55" s="109"/>
      <c r="F55" s="65"/>
      <c r="G55" s="66"/>
      <c r="H55" s="66"/>
      <c r="I55" s="66"/>
      <c r="J55" s="67"/>
      <c r="K55" s="71" t="str">
        <f t="shared" si="0"/>
        <v/>
      </c>
      <c r="L55" s="71"/>
      <c r="M55" s="71"/>
      <c r="N55" s="71"/>
      <c r="O55" s="89" t="str">
        <f t="shared" si="1"/>
        <v/>
      </c>
      <c r="P55" s="90"/>
      <c r="Q55" s="90"/>
      <c r="R55" s="90"/>
      <c r="S55" s="91"/>
    </row>
    <row r="56" spans="1:32" ht="15" customHeight="1" x14ac:dyDescent="0.45">
      <c r="A56" s="36">
        <v>44361</v>
      </c>
      <c r="B56" s="36"/>
      <c r="C56" s="36"/>
      <c r="D56" s="36"/>
      <c r="E56" s="36"/>
      <c r="F56" s="65"/>
      <c r="G56" s="66"/>
      <c r="H56" s="66"/>
      <c r="I56" s="66"/>
      <c r="J56" s="67"/>
      <c r="K56" s="71" t="str">
        <f t="shared" si="0"/>
        <v/>
      </c>
      <c r="L56" s="71"/>
      <c r="M56" s="71"/>
      <c r="N56" s="71"/>
      <c r="O56" s="89" t="str">
        <f t="shared" si="1"/>
        <v/>
      </c>
      <c r="P56" s="90"/>
      <c r="Q56" s="90"/>
      <c r="R56" s="90"/>
      <c r="S56" s="91"/>
    </row>
    <row r="57" spans="1:32" ht="15" customHeight="1" x14ac:dyDescent="0.45">
      <c r="A57" s="107">
        <v>44362</v>
      </c>
      <c r="B57" s="108"/>
      <c r="C57" s="108"/>
      <c r="D57" s="108"/>
      <c r="E57" s="109"/>
      <c r="F57" s="65"/>
      <c r="G57" s="66"/>
      <c r="H57" s="66"/>
      <c r="I57" s="66"/>
      <c r="J57" s="67"/>
      <c r="K57" s="71" t="str">
        <f t="shared" si="0"/>
        <v/>
      </c>
      <c r="L57" s="71"/>
      <c r="M57" s="71"/>
      <c r="N57" s="71"/>
      <c r="O57" s="89" t="str">
        <f t="shared" si="1"/>
        <v/>
      </c>
      <c r="P57" s="90"/>
      <c r="Q57" s="90"/>
      <c r="R57" s="90"/>
      <c r="S57" s="91"/>
    </row>
    <row r="58" spans="1:32" ht="15" customHeight="1" x14ac:dyDescent="0.45">
      <c r="A58" s="36">
        <v>44363</v>
      </c>
      <c r="B58" s="36"/>
      <c r="C58" s="36"/>
      <c r="D58" s="36"/>
      <c r="E58" s="36"/>
      <c r="F58" s="65"/>
      <c r="G58" s="66"/>
      <c r="H58" s="66"/>
      <c r="I58" s="66"/>
      <c r="J58" s="67"/>
      <c r="K58" s="71" t="str">
        <f t="shared" si="0"/>
        <v/>
      </c>
      <c r="L58" s="71"/>
      <c r="M58" s="71"/>
      <c r="N58" s="71"/>
      <c r="O58" s="89" t="str">
        <f t="shared" si="1"/>
        <v/>
      </c>
      <c r="P58" s="90"/>
      <c r="Q58" s="90"/>
      <c r="R58" s="90"/>
      <c r="S58" s="91"/>
    </row>
    <row r="59" spans="1:32" ht="15" customHeight="1" x14ac:dyDescent="0.45">
      <c r="A59" s="107">
        <v>44364</v>
      </c>
      <c r="B59" s="108"/>
      <c r="C59" s="108"/>
      <c r="D59" s="108"/>
      <c r="E59" s="109"/>
      <c r="F59" s="65"/>
      <c r="G59" s="66"/>
      <c r="H59" s="66"/>
      <c r="I59" s="66"/>
      <c r="J59" s="67"/>
      <c r="K59" s="71" t="str">
        <f t="shared" si="0"/>
        <v/>
      </c>
      <c r="L59" s="71"/>
      <c r="M59" s="71"/>
      <c r="N59" s="71"/>
      <c r="O59" s="89" t="str">
        <f t="shared" si="1"/>
        <v/>
      </c>
      <c r="P59" s="90"/>
      <c r="Q59" s="90"/>
      <c r="R59" s="90"/>
      <c r="S59" s="91"/>
    </row>
    <row r="60" spans="1:32" ht="15" customHeight="1" x14ac:dyDescent="0.45">
      <c r="A60" s="36">
        <v>44365</v>
      </c>
      <c r="B60" s="36"/>
      <c r="C60" s="36"/>
      <c r="D60" s="36"/>
      <c r="E60" s="36"/>
      <c r="F60" s="65"/>
      <c r="G60" s="66"/>
      <c r="H60" s="66"/>
      <c r="I60" s="66"/>
      <c r="J60" s="67"/>
      <c r="K60" s="71" t="str">
        <f t="shared" si="0"/>
        <v/>
      </c>
      <c r="L60" s="71"/>
      <c r="M60" s="71"/>
      <c r="N60" s="71"/>
      <c r="O60" s="89" t="str">
        <f t="shared" si="1"/>
        <v/>
      </c>
      <c r="P60" s="90"/>
      <c r="Q60" s="90"/>
      <c r="R60" s="90"/>
      <c r="S60" s="91"/>
    </row>
    <row r="61" spans="1:32" ht="15" customHeight="1" x14ac:dyDescent="0.45">
      <c r="A61" s="107">
        <v>44366</v>
      </c>
      <c r="B61" s="108"/>
      <c r="C61" s="108"/>
      <c r="D61" s="108"/>
      <c r="E61" s="109"/>
      <c r="F61" s="65"/>
      <c r="G61" s="66"/>
      <c r="H61" s="66"/>
      <c r="I61" s="66"/>
      <c r="J61" s="67"/>
      <c r="K61" s="71" t="str">
        <f t="shared" si="0"/>
        <v/>
      </c>
      <c r="L61" s="71"/>
      <c r="M61" s="71"/>
      <c r="N61" s="71"/>
      <c r="O61" s="89" t="str">
        <f t="shared" si="1"/>
        <v/>
      </c>
      <c r="P61" s="90"/>
      <c r="Q61" s="90"/>
      <c r="R61" s="90"/>
      <c r="S61" s="91"/>
    </row>
    <row r="62" spans="1:32" ht="15" customHeight="1" thickBot="1" x14ac:dyDescent="0.5">
      <c r="A62" s="36">
        <v>44367</v>
      </c>
      <c r="B62" s="36"/>
      <c r="C62" s="36"/>
      <c r="D62" s="36"/>
      <c r="E62" s="36"/>
      <c r="F62" s="65"/>
      <c r="G62" s="66"/>
      <c r="H62" s="66"/>
      <c r="I62" s="66"/>
      <c r="J62" s="67"/>
      <c r="K62" s="71" t="str">
        <f t="shared" si="0"/>
        <v/>
      </c>
      <c r="L62" s="71"/>
      <c r="M62" s="71"/>
      <c r="N62" s="71"/>
      <c r="O62" s="89" t="str">
        <f t="shared" si="1"/>
        <v/>
      </c>
      <c r="P62" s="90"/>
      <c r="Q62" s="90"/>
      <c r="R62" s="90"/>
      <c r="S62" s="91"/>
    </row>
    <row r="63" spans="1:32" ht="19.2" customHeight="1" thickTop="1" thickBot="1" x14ac:dyDescent="0.5">
      <c r="A63" s="32" t="s">
        <v>51</v>
      </c>
      <c r="B63" s="32"/>
      <c r="C63" s="32"/>
      <c r="D63" s="32"/>
      <c r="E63" s="32"/>
      <c r="F63" s="32"/>
      <c r="G63" s="32"/>
      <c r="H63" s="32"/>
      <c r="I63" s="32"/>
      <c r="J63" s="110" t="s">
        <v>43</v>
      </c>
      <c r="K63" s="110"/>
      <c r="L63" s="110"/>
      <c r="M63" s="110"/>
      <c r="N63" s="110"/>
      <c r="O63" s="112">
        <f>IF(W17="1,000㎡以下",0,IF(COUNTIF(O43:S62,"対象外"),0,SUM(O43:S62)))</f>
        <v>0</v>
      </c>
      <c r="P63" s="113"/>
      <c r="Q63" s="113"/>
      <c r="R63" s="113"/>
      <c r="S63" s="114"/>
    </row>
    <row r="64" spans="1:32" ht="12" customHeight="1" thickTop="1" x14ac:dyDescent="0.45"/>
  </sheetData>
  <sheetProtection algorithmName="SHA-512" hashValue="K+QXDfJZ2J4UoL+Z1g2MsxLUM+hhT9EMsncj5loooKz3jZ8g19TEuposS/1eruISFgKeZfdFC4BceuS8ilP1dw==" saltValue="SgTaFaIM9bmzbd3xFKEwTQ==" spinCount="100000" sheet="1" objects="1" scenarios="1"/>
  <mergeCells count="197">
    <mergeCell ref="J63:N63"/>
    <mergeCell ref="Z39:AB39"/>
    <mergeCell ref="O62:S62"/>
    <mergeCell ref="O63:S63"/>
    <mergeCell ref="O61:S61"/>
    <mergeCell ref="A58:E58"/>
    <mergeCell ref="A59:E59"/>
    <mergeCell ref="A60:E60"/>
    <mergeCell ref="A61:E61"/>
    <mergeCell ref="A62:E62"/>
    <mergeCell ref="A63:I63"/>
    <mergeCell ref="O60:S60"/>
    <mergeCell ref="O58:S58"/>
    <mergeCell ref="O59:S59"/>
    <mergeCell ref="F58:J58"/>
    <mergeCell ref="F59:J59"/>
    <mergeCell ref="F60:J60"/>
    <mergeCell ref="O55:S55"/>
    <mergeCell ref="F54:J54"/>
    <mergeCell ref="F55:J55"/>
    <mergeCell ref="A55:E55"/>
    <mergeCell ref="O57:S57"/>
    <mergeCell ref="O56:S56"/>
    <mergeCell ref="F56:J56"/>
    <mergeCell ref="F57:J57"/>
    <mergeCell ref="A56:E56"/>
    <mergeCell ref="A57:E57"/>
    <mergeCell ref="A49:E49"/>
    <mergeCell ref="A50:E50"/>
    <mergeCell ref="A51:E51"/>
    <mergeCell ref="A52:E52"/>
    <mergeCell ref="A53:E53"/>
    <mergeCell ref="A54:E54"/>
    <mergeCell ref="O54:S54"/>
    <mergeCell ref="A44:E44"/>
    <mergeCell ref="A45:E45"/>
    <mergeCell ref="A46:E46"/>
    <mergeCell ref="A47:E47"/>
    <mergeCell ref="A48:E48"/>
    <mergeCell ref="O45:S45"/>
    <mergeCell ref="O44:S44"/>
    <mergeCell ref="F44:J44"/>
    <mergeCell ref="F45:J45"/>
    <mergeCell ref="O46:S46"/>
    <mergeCell ref="O51:S51"/>
    <mergeCell ref="O47:S47"/>
    <mergeCell ref="O48:S48"/>
    <mergeCell ref="O49:S49"/>
    <mergeCell ref="O53:S53"/>
    <mergeCell ref="O52:S52"/>
    <mergeCell ref="O50:S50"/>
    <mergeCell ref="F46:J46"/>
    <mergeCell ref="F47:J47"/>
    <mergeCell ref="F48:J48"/>
    <mergeCell ref="F49:J49"/>
    <mergeCell ref="F50:J50"/>
    <mergeCell ref="F51:J51"/>
    <mergeCell ref="O43:S43"/>
    <mergeCell ref="A38:E38"/>
    <mergeCell ref="F38:H38"/>
    <mergeCell ref="I38:K38"/>
    <mergeCell ref="L38:N38"/>
    <mergeCell ref="O41:S42"/>
    <mergeCell ref="K41:N42"/>
    <mergeCell ref="F41:J42"/>
    <mergeCell ref="F43:J43"/>
    <mergeCell ref="A41:E42"/>
    <mergeCell ref="A43:E43"/>
    <mergeCell ref="Z36:AB38"/>
    <mergeCell ref="A37:E37"/>
    <mergeCell ref="F37:H37"/>
    <mergeCell ref="I37:K37"/>
    <mergeCell ref="L37:N37"/>
    <mergeCell ref="P37:R38"/>
    <mergeCell ref="S37:U38"/>
    <mergeCell ref="A32:E32"/>
    <mergeCell ref="F32:H32"/>
    <mergeCell ref="I32:K32"/>
    <mergeCell ref="L32:N32"/>
    <mergeCell ref="S32:U32"/>
    <mergeCell ref="W32:Y34"/>
    <mergeCell ref="Z32:AB34"/>
    <mergeCell ref="A33:E33"/>
    <mergeCell ref="F33:H33"/>
    <mergeCell ref="A36:E36"/>
    <mergeCell ref="F36:H36"/>
    <mergeCell ref="I36:K36"/>
    <mergeCell ref="L36:N36"/>
    <mergeCell ref="P32:R32"/>
    <mergeCell ref="P36:R36"/>
    <mergeCell ref="S36:U36"/>
    <mergeCell ref="W36:Y38"/>
    <mergeCell ref="I33:K33"/>
    <mergeCell ref="L33:N33"/>
    <mergeCell ref="P33:R34"/>
    <mergeCell ref="S33:U34"/>
    <mergeCell ref="A34:E34"/>
    <mergeCell ref="F34:H34"/>
    <mergeCell ref="I34:K34"/>
    <mergeCell ref="L34:N34"/>
    <mergeCell ref="Z28:AB30"/>
    <mergeCell ref="A29:E29"/>
    <mergeCell ref="F29:H29"/>
    <mergeCell ref="I29:K29"/>
    <mergeCell ref="L29:N29"/>
    <mergeCell ref="P29:R30"/>
    <mergeCell ref="S29:U30"/>
    <mergeCell ref="A30:E30"/>
    <mergeCell ref="F30:H30"/>
    <mergeCell ref="I30:K30"/>
    <mergeCell ref="L30:N30"/>
    <mergeCell ref="P28:R28"/>
    <mergeCell ref="A28:E28"/>
    <mergeCell ref="F28:H28"/>
    <mergeCell ref="I28:K28"/>
    <mergeCell ref="L28:N28"/>
    <mergeCell ref="S28:U28"/>
    <mergeCell ref="W28:Y30"/>
    <mergeCell ref="Z24:AB26"/>
    <mergeCell ref="A25:E25"/>
    <mergeCell ref="P25:R26"/>
    <mergeCell ref="S25:U26"/>
    <mergeCell ref="A26:E26"/>
    <mergeCell ref="L21:N21"/>
    <mergeCell ref="P21:R22"/>
    <mergeCell ref="S21:U22"/>
    <mergeCell ref="A22:E22"/>
    <mergeCell ref="F22:H22"/>
    <mergeCell ref="I22:K22"/>
    <mergeCell ref="P24:R24"/>
    <mergeCell ref="F26:H26"/>
    <mergeCell ref="F25:H25"/>
    <mergeCell ref="I25:K25"/>
    <mergeCell ref="L25:N25"/>
    <mergeCell ref="L26:N26"/>
    <mergeCell ref="I26:K26"/>
    <mergeCell ref="A24:E24"/>
    <mergeCell ref="F24:H24"/>
    <mergeCell ref="I24:K24"/>
    <mergeCell ref="L24:N24"/>
    <mergeCell ref="S24:U24"/>
    <mergeCell ref="W24:Y26"/>
    <mergeCell ref="S20:U20"/>
    <mergeCell ref="W20:Y22"/>
    <mergeCell ref="L22:N22"/>
    <mergeCell ref="A20:E20"/>
    <mergeCell ref="F20:H20"/>
    <mergeCell ref="I20:K20"/>
    <mergeCell ref="L20:N20"/>
    <mergeCell ref="P20:R20"/>
    <mergeCell ref="Z20:AB22"/>
    <mergeCell ref="A21:E21"/>
    <mergeCell ref="F21:H21"/>
    <mergeCell ref="I21:K21"/>
    <mergeCell ref="A3:AB3"/>
    <mergeCell ref="D9:X9"/>
    <mergeCell ref="O5:T5"/>
    <mergeCell ref="U5:Z5"/>
    <mergeCell ref="A9:C9"/>
    <mergeCell ref="O6:T6"/>
    <mergeCell ref="U6:Z6"/>
    <mergeCell ref="U12:Y12"/>
    <mergeCell ref="Z12:AA12"/>
    <mergeCell ref="A17:D17"/>
    <mergeCell ref="E17:R17"/>
    <mergeCell ref="W19:Y19"/>
    <mergeCell ref="I12:L12"/>
    <mergeCell ref="O12:Q12"/>
    <mergeCell ref="R12:S12"/>
    <mergeCell ref="A12:H12"/>
    <mergeCell ref="S17:V17"/>
    <mergeCell ref="W17:AB17"/>
    <mergeCell ref="Z19:AB19"/>
    <mergeCell ref="F61:J61"/>
    <mergeCell ref="F62:J62"/>
    <mergeCell ref="K43:N43"/>
    <mergeCell ref="K44:N44"/>
    <mergeCell ref="K45:N45"/>
    <mergeCell ref="K46:N46"/>
    <mergeCell ref="K47:N47"/>
    <mergeCell ref="K48:N48"/>
    <mergeCell ref="K49:N49"/>
    <mergeCell ref="K50:N50"/>
    <mergeCell ref="K51:N51"/>
    <mergeCell ref="K52:N52"/>
    <mergeCell ref="K53:N53"/>
    <mergeCell ref="K54:N54"/>
    <mergeCell ref="K55:N55"/>
    <mergeCell ref="K56:N56"/>
    <mergeCell ref="K57:N57"/>
    <mergeCell ref="K58:N58"/>
    <mergeCell ref="K59:N59"/>
    <mergeCell ref="K60:N60"/>
    <mergeCell ref="K61:N61"/>
    <mergeCell ref="K62:N62"/>
    <mergeCell ref="F52:J52"/>
    <mergeCell ref="F53:J53"/>
  </mergeCells>
  <phoneticPr fontId="1"/>
  <dataValidations count="2">
    <dataValidation type="list" allowBlank="1" showInputMessage="1" showErrorMessage="1" sqref="F43:F62">
      <formula1>$AD$43:$AD$48</formula1>
    </dataValidation>
    <dataValidation type="list" allowBlank="1" showInputMessage="1" showErrorMessage="1" sqref="W17:AB17">
      <formula1>$AD$17:$AE$17</formula1>
    </dataValidation>
  </dataValidations>
  <pageMargins left="0.51181102362204722" right="0.51181102362204722" top="0.55118110236220474" bottom="0.27559055118110237" header="0.31496062992125984" footer="0.31496062992125984"/>
  <pageSetup paperSize="9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テナント</vt:lpstr>
      <vt:lpstr>テナント!Print_Area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産業企画課078</cp:lastModifiedBy>
  <cp:lastPrinted>2021-06-28T23:23:59Z</cp:lastPrinted>
  <dcterms:created xsi:type="dcterms:W3CDTF">2021-05-31T01:24:43Z</dcterms:created>
  <dcterms:modified xsi:type="dcterms:W3CDTF">2021-07-07T04:31:18Z</dcterms:modified>
</cp:coreProperties>
</file>