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4_産業労働部\600_時短要請協力金\★大規模施設\20_ホームページ\HP用様式集（未定稿）\05-1_非飲食業カラオケ事業者の書類様式データ(Excel)\"/>
    </mc:Choice>
  </mc:AlternateContent>
  <bookViews>
    <workbookView xWindow="930" yWindow="0" windowWidth="19560" windowHeight="8115"/>
  </bookViews>
  <sheets>
    <sheet name="カラオケ" sheetId="7" r:id="rId1"/>
  </sheets>
  <definedNames>
    <definedName name="_xlnm.Print_Area" localSheetId="0">カラオケ!$A$1:$AB$61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9" i="7" l="1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Z37" i="7" l="1"/>
  <c r="Z33" i="7"/>
  <c r="Z21" i="7"/>
  <c r="Z17" i="7"/>
  <c r="S38" i="7" l="1"/>
  <c r="S34" i="7"/>
  <c r="S30" i="7"/>
  <c r="S26" i="7"/>
  <c r="S22" i="7"/>
  <c r="S18" i="7"/>
  <c r="P38" i="7" l="1"/>
  <c r="P34" i="7"/>
  <c r="P30" i="7"/>
  <c r="Z29" i="7" s="1"/>
  <c r="P26" i="7"/>
  <c r="Z25" i="7" s="1"/>
  <c r="P22" i="7"/>
  <c r="P18" i="7"/>
  <c r="F56" i="7" l="1"/>
  <c r="F49" i="7"/>
  <c r="F46" i="7"/>
  <c r="F55" i="7"/>
  <c r="F51" i="7"/>
  <c r="F48" i="7"/>
  <c r="F58" i="7"/>
  <c r="F50" i="7"/>
  <c r="F52" i="7"/>
  <c r="F44" i="7"/>
  <c r="F57" i="7"/>
  <c r="F45" i="7"/>
  <c r="H50" i="7" l="1"/>
  <c r="H58" i="7"/>
  <c r="H46" i="7"/>
  <c r="H49" i="7"/>
  <c r="H56" i="7"/>
  <c r="F59" i="7"/>
  <c r="F47" i="7"/>
  <c r="F53" i="7"/>
  <c r="F54" i="7"/>
  <c r="H48" i="7"/>
  <c r="H52" i="7"/>
  <c r="H51" i="7"/>
  <c r="H57" i="7"/>
  <c r="H44" i="7"/>
  <c r="H45" i="7"/>
  <c r="H55" i="7"/>
  <c r="H54" i="7" l="1"/>
  <c r="H47" i="7"/>
  <c r="H53" i="7"/>
  <c r="H59" i="7"/>
  <c r="H60" i="7" l="1"/>
  <c r="M60" i="7" l="1"/>
</calcChain>
</file>

<file path=xl/comments1.xml><?xml version="1.0" encoding="utf-8"?>
<comments xmlns="http://schemas.openxmlformats.org/spreadsheetml/2006/main">
  <authors>
    <author>Windows ユーザー</author>
  </authors>
  <commentList>
    <comment ref="H42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sharedStrings.xml><?xml version="1.0" encoding="utf-8"?>
<sst xmlns="http://schemas.openxmlformats.org/spreadsheetml/2006/main" count="92" uniqueCount="56">
  <si>
    <t>（施設の面積）</t>
    <rPh sb="1" eb="3">
      <t>シセツ</t>
    </rPh>
    <rPh sb="4" eb="6">
      <t>メンセキ</t>
    </rPh>
    <phoneticPr fontId="1"/>
  </si>
  <si>
    <t>本来の営業時間</t>
    <rPh sb="0" eb="2">
      <t>ホンライ</t>
    </rPh>
    <rPh sb="3" eb="7">
      <t>エイギョウジカン</t>
    </rPh>
    <phoneticPr fontId="1"/>
  </si>
  <si>
    <t>要請後の営業時間</t>
    <rPh sb="0" eb="3">
      <t>ヨウセイゴ</t>
    </rPh>
    <rPh sb="4" eb="8">
      <t>エイギョウジカン</t>
    </rPh>
    <phoneticPr fontId="1"/>
  </si>
  <si>
    <t>開始時間</t>
    <rPh sb="0" eb="4">
      <t>カイシジカン</t>
    </rPh>
    <phoneticPr fontId="1"/>
  </si>
  <si>
    <t>終了時間</t>
    <rPh sb="0" eb="4">
      <t>シュウリョウジカン</t>
    </rPh>
    <phoneticPr fontId="1"/>
  </si>
  <si>
    <t>除外時間</t>
    <rPh sb="0" eb="2">
      <t>ジョガイ</t>
    </rPh>
    <rPh sb="2" eb="4">
      <t>ジカン</t>
    </rPh>
    <phoneticPr fontId="1"/>
  </si>
  <si>
    <t>要請している終了時間</t>
    <rPh sb="0" eb="2">
      <t>ヨウセイ</t>
    </rPh>
    <rPh sb="6" eb="10">
      <t>シュウリョウジカン</t>
    </rPh>
    <phoneticPr fontId="1"/>
  </si>
  <si>
    <t>時短率①</t>
    <rPh sb="0" eb="3">
      <t>ジタンリツ</t>
    </rPh>
    <phoneticPr fontId="1"/>
  </si>
  <si>
    <t>時短率②</t>
    <rPh sb="0" eb="3">
      <t>ジタンリツ</t>
    </rPh>
    <phoneticPr fontId="1"/>
  </si>
  <si>
    <t>時短率➂</t>
    <rPh sb="0" eb="3">
      <t>ジタンリツ</t>
    </rPh>
    <phoneticPr fontId="1"/>
  </si>
  <si>
    <t>時短率④</t>
    <rPh sb="0" eb="3">
      <t>ジタンリツ</t>
    </rPh>
    <phoneticPr fontId="1"/>
  </si>
  <si>
    <t>時短①</t>
    <rPh sb="0" eb="2">
      <t>ジタン</t>
    </rPh>
    <phoneticPr fontId="1"/>
  </si>
  <si>
    <t>時短②</t>
    <rPh sb="0" eb="2">
      <t>ジタン</t>
    </rPh>
    <phoneticPr fontId="1"/>
  </si>
  <si>
    <t>時短➂</t>
    <rPh sb="0" eb="2">
      <t>ジタン</t>
    </rPh>
    <phoneticPr fontId="1"/>
  </si>
  <si>
    <t>時短④</t>
    <rPh sb="0" eb="2">
      <t>ジタン</t>
    </rPh>
    <phoneticPr fontId="1"/>
  </si>
  <si>
    <t>休業①</t>
    <rPh sb="0" eb="2">
      <t>キュウギョウ</t>
    </rPh>
    <phoneticPr fontId="1"/>
  </si>
  <si>
    <t>休業率①</t>
    <rPh sb="0" eb="2">
      <t>キュウギョウ</t>
    </rPh>
    <rPh sb="2" eb="3">
      <t>リツ</t>
    </rPh>
    <phoneticPr fontId="1"/>
  </si>
  <si>
    <t>休業②</t>
    <rPh sb="0" eb="2">
      <t>キュウギョウ</t>
    </rPh>
    <phoneticPr fontId="1"/>
  </si>
  <si>
    <t>（協力金の算定）</t>
    <rPh sb="1" eb="4">
      <t>キョウリョクキン</t>
    </rPh>
    <rPh sb="5" eb="7">
      <t>サンテイ</t>
    </rPh>
    <phoneticPr fontId="1"/>
  </si>
  <si>
    <t>日付</t>
    <rPh sb="0" eb="2">
      <t>ヒヅケ</t>
    </rPh>
    <phoneticPr fontId="1"/>
  </si>
  <si>
    <t>区分</t>
    <rPh sb="0" eb="2">
      <t>クブン</t>
    </rPh>
    <phoneticPr fontId="1"/>
  </si>
  <si>
    <t>休業率②</t>
    <rPh sb="0" eb="2">
      <t>キュウギョウ</t>
    </rPh>
    <rPh sb="2" eb="3">
      <t>リツ</t>
    </rPh>
    <phoneticPr fontId="1"/>
  </si>
  <si>
    <t>時短率①</t>
    <rPh sb="0" eb="2">
      <t>ジタン</t>
    </rPh>
    <rPh sb="2" eb="3">
      <t>リツ</t>
    </rPh>
    <phoneticPr fontId="1"/>
  </si>
  <si>
    <t>時短率②</t>
    <rPh sb="0" eb="2">
      <t>ジタン</t>
    </rPh>
    <rPh sb="2" eb="3">
      <t>リツ</t>
    </rPh>
    <phoneticPr fontId="1"/>
  </si>
  <si>
    <t>時短率④</t>
    <rPh sb="0" eb="2">
      <t>ジタン</t>
    </rPh>
    <rPh sb="2" eb="3">
      <t>リツ</t>
    </rPh>
    <phoneticPr fontId="1"/>
  </si>
  <si>
    <t>合計</t>
    <rPh sb="0" eb="2">
      <t>ゴウケイ</t>
    </rPh>
    <phoneticPr fontId="1"/>
  </si>
  <si>
    <t>本来の営業時間</t>
    <rPh sb="0" eb="2">
      <t>ホンライ</t>
    </rPh>
    <rPh sb="3" eb="5">
      <t>エイギョウ</t>
    </rPh>
    <rPh sb="5" eb="7">
      <t>ジカン</t>
    </rPh>
    <phoneticPr fontId="1"/>
  </si>
  <si>
    <t>休業（時短）した時間</t>
    <rPh sb="0" eb="2">
      <t>キュウギョウ</t>
    </rPh>
    <rPh sb="3" eb="5">
      <t>ジタン</t>
    </rPh>
    <rPh sb="8" eb="10">
      <t>ジカン</t>
    </rPh>
    <phoneticPr fontId="1"/>
  </si>
  <si>
    <t>休業率①</t>
    <rPh sb="0" eb="3">
      <t>キュウギョウリツ</t>
    </rPh>
    <phoneticPr fontId="1"/>
  </si>
  <si>
    <t>休業率②</t>
    <rPh sb="0" eb="3">
      <t>キュウギョウリツ</t>
    </rPh>
    <phoneticPr fontId="1"/>
  </si>
  <si>
    <t>時短率➂</t>
    <rPh sb="0" eb="2">
      <t>ジタン</t>
    </rPh>
    <rPh sb="2" eb="3">
      <t>リツ</t>
    </rPh>
    <phoneticPr fontId="1"/>
  </si>
  <si>
    <t>申請者名称</t>
    <rPh sb="0" eb="3">
      <t>シンセイシャ</t>
    </rPh>
    <rPh sb="3" eb="5">
      <t>メイショウ</t>
    </rPh>
    <phoneticPr fontId="1"/>
  </si>
  <si>
    <t>建築物の床面積</t>
    <rPh sb="0" eb="3">
      <t>ケンチクブツ</t>
    </rPh>
    <rPh sb="4" eb="7">
      <t>ユカメンセキ</t>
    </rPh>
    <phoneticPr fontId="1"/>
  </si>
  <si>
    <t>　該当の場合チェック</t>
    <rPh sb="1" eb="3">
      <t>ガイトウ</t>
    </rPh>
    <rPh sb="4" eb="6">
      <t>バアイ</t>
    </rPh>
    <phoneticPr fontId="1"/>
  </si>
  <si>
    <t>入力は時間表示で（例:20:00）</t>
    <rPh sb="0" eb="2">
      <t>ニュウリョク</t>
    </rPh>
    <rPh sb="3" eb="7">
      <t>ジカンヒョウジ</t>
    </rPh>
    <rPh sb="9" eb="10">
      <t>レイ</t>
    </rPh>
    <phoneticPr fontId="1"/>
  </si>
  <si>
    <t>ｴ=ｳ/ｲ</t>
    <phoneticPr fontId="1"/>
  </si>
  <si>
    <t>ｱ</t>
    <phoneticPr fontId="1"/>
  </si>
  <si>
    <t>ｲ</t>
    <phoneticPr fontId="1"/>
  </si>
  <si>
    <t>ｳ</t>
    <phoneticPr fontId="1"/>
  </si>
  <si>
    <t>（休業（時短）率）</t>
    <rPh sb="1" eb="3">
      <t>キュウギョウ</t>
    </rPh>
    <rPh sb="4" eb="6">
      <t>ジタン</t>
    </rPh>
    <rPh sb="7" eb="8">
      <t>リツ</t>
    </rPh>
    <phoneticPr fontId="1"/>
  </si>
  <si>
    <t>休業
（時短）率
ｴ</t>
    <rPh sb="0" eb="2">
      <t>キュウギョウ</t>
    </rPh>
    <rPh sb="4" eb="6">
      <t>ジタン</t>
    </rPh>
    <rPh sb="7" eb="8">
      <t>リツ</t>
    </rPh>
    <phoneticPr fontId="1"/>
  </si>
  <si>
    <t>支給申請額</t>
    <rPh sb="0" eb="2">
      <t>シキュウ</t>
    </rPh>
    <rPh sb="2" eb="5">
      <t>シンセイガク</t>
    </rPh>
    <phoneticPr fontId="1"/>
  </si>
  <si>
    <t>A</t>
    <phoneticPr fontId="1"/>
  </si>
  <si>
    <t>対応なし</t>
    <rPh sb="0" eb="2">
      <t>タイオウ</t>
    </rPh>
    <phoneticPr fontId="1"/>
  </si>
  <si>
    <t>小数点第4位以下切上げ</t>
    <rPh sb="0" eb="4">
      <t>ショウスウテンダイ</t>
    </rPh>
    <rPh sb="5" eb="6">
      <t>イ</t>
    </rPh>
    <rPh sb="6" eb="8">
      <t>イカ</t>
    </rPh>
    <rPh sb="8" eb="10">
      <t>キリア</t>
    </rPh>
    <phoneticPr fontId="1"/>
  </si>
  <si>
    <r>
      <rPr>
        <sz val="10"/>
        <color theme="1"/>
        <rFont val="游ゴシック"/>
        <family val="3"/>
        <charset val="128"/>
        <scheme val="minor"/>
      </rPr>
      <t>支給金額（円）</t>
    </r>
    <r>
      <rPr>
        <sz val="9"/>
        <color theme="1"/>
        <rFont val="游ゴシック"/>
        <family val="3"/>
        <charset val="128"/>
        <scheme val="minor"/>
      </rPr>
      <t xml:space="preserve">
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</si>
  <si>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飲食業の許可を受けていない小規模（建築物の床面積が1,000㎡以下）な事業者</t>
    <rPh sb="0" eb="3">
      <t>インショクギョウ</t>
    </rPh>
    <rPh sb="4" eb="6">
      <t>キョカ</t>
    </rPh>
    <rPh sb="7" eb="8">
      <t>ウ</t>
    </rPh>
    <rPh sb="13" eb="16">
      <t>ショウキボ</t>
    </rPh>
    <rPh sb="17" eb="20">
      <t>ケンチクブツ</t>
    </rPh>
    <rPh sb="21" eb="24">
      <t>ユカメンセキ</t>
    </rPh>
    <rPh sb="31" eb="33">
      <t>イカ</t>
    </rPh>
    <rPh sb="35" eb="38">
      <t>ジギョウシャ</t>
    </rPh>
    <phoneticPr fontId="1"/>
  </si>
  <si>
    <t>　◆要請内容：実施したものにチェック</t>
    <rPh sb="2" eb="6">
      <t>ヨウセイナイヨウ</t>
    </rPh>
    <rPh sb="7" eb="9">
      <t>ジッシ</t>
    </rPh>
    <phoneticPr fontId="1"/>
  </si>
  <si>
    <t>休業（酒類提供（利用者による酒類の持込みを含む）及びカラオケ設備の使用を取りやめる場合を除く）</t>
    <rPh sb="0" eb="2">
      <t>キュウギョウ</t>
    </rPh>
    <phoneticPr fontId="1"/>
  </si>
  <si>
    <t>酒類提供（利用者による酒類の持込みを含む）及びカラオケ設備の使用を取りやめる場合、20時を超え営業している店舗は、5時から20時までの営業時間短縮。</t>
    <phoneticPr fontId="1"/>
  </si>
  <si>
    <t>㎡</t>
    <phoneticPr fontId="1"/>
  </si>
  <si>
    <t>床面積が1,000以下が対象</t>
    <rPh sb="0" eb="3">
      <t>ユカメンセキ</t>
    </rPh>
    <rPh sb="9" eb="11">
      <t>イカ</t>
    </rPh>
    <rPh sb="12" eb="14">
      <t>タイショウ</t>
    </rPh>
    <phoneticPr fontId="1"/>
  </si>
  <si>
    <t>休業単価</t>
    <rPh sb="0" eb="2">
      <t>キュウギョウ</t>
    </rPh>
    <rPh sb="2" eb="4">
      <t>タンカ</t>
    </rPh>
    <phoneticPr fontId="1"/>
  </si>
  <si>
    <t>円/日</t>
    <rPh sb="0" eb="1">
      <t>エン</t>
    </rPh>
    <rPh sb="2" eb="3">
      <t>ニチ</t>
    </rPh>
    <phoneticPr fontId="1"/>
  </si>
  <si>
    <t>協力金支給申請額算定表（5 非飲食業カラオケ事業者用）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4" eb="15">
      <t>ヒ</t>
    </rPh>
    <rPh sb="15" eb="18">
      <t>インショクギョウ</t>
    </rPh>
    <rPh sb="22" eb="25">
      <t>ジギョウシャ</t>
    </rPh>
    <rPh sb="25" eb="26">
      <t>ヨウ</t>
    </rPh>
    <phoneticPr fontId="1"/>
  </si>
  <si>
    <t>うち、A分</t>
    <rPh sb="4" eb="5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</si>
</sst>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 &quot;#,##0"/>
    <numFmt numFmtId="177" formatCode="[h]:mm"/>
    <numFmt numFmtId="178" formatCode="m&quot;月&quot;d&quot;日&quot;\(aaa\)"/>
    <numFmt numFmtId="179" formatCode="#,##0.000;&quot;△ &quot;#,##0.000"/>
    <numFmt numFmtId="180" formatCode="#,##0.0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5" xfId="0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177" fontId="4" fillId="0" borderId="7" xfId="0" applyNumberFormat="1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8" fillId="0" borderId="7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8" fillId="0" borderId="8" xfId="0" applyFont="1" applyBorder="1" applyAlignment="1">
      <alignment vertical="center" shrinkToFit="1"/>
    </xf>
    <xf numFmtId="179" fontId="7" fillId="0" borderId="3" xfId="0" applyNumberFormat="1" applyFont="1" applyBorder="1" applyAlignment="1">
      <alignment vertical="center" shrinkToFit="1"/>
    </xf>
    <xf numFmtId="179" fontId="0" fillId="0" borderId="5" xfId="0" applyNumberFormat="1" applyBorder="1" applyAlignment="1">
      <alignment vertical="center" shrinkToFit="1"/>
    </xf>
    <xf numFmtId="0" fontId="4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4" fillId="2" borderId="3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2" borderId="5" xfId="0" applyFont="1" applyFill="1" applyBorder="1" applyAlignment="1" applyProtection="1">
      <alignment vertical="center"/>
      <protection locked="0"/>
    </xf>
    <xf numFmtId="20" fontId="4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176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  <protection locked="0"/>
    </xf>
    <xf numFmtId="179" fontId="7" fillId="0" borderId="5" xfId="0" applyNumberFormat="1" applyFont="1" applyBorder="1" applyAlignment="1">
      <alignment vertical="center" shrinkToFit="1"/>
    </xf>
    <xf numFmtId="176" fontId="4" fillId="0" borderId="5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180" fontId="4" fillId="0" borderId="7" xfId="0" applyNumberFormat="1" applyFont="1" applyBorder="1" applyAlignment="1">
      <alignment horizontal="center" vertical="center"/>
    </xf>
    <xf numFmtId="180" fontId="4" fillId="0" borderId="8" xfId="0" applyNumberFormat="1" applyFont="1" applyBorder="1" applyAlignment="1">
      <alignment horizontal="center" vertical="center"/>
    </xf>
    <xf numFmtId="180" fontId="4" fillId="0" borderId="9" xfId="0" applyNumberFormat="1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0" fontId="0" fillId="0" borderId="13" xfId="0" applyNumberFormat="1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12" xfId="0" applyNumberForma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77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77" fontId="4" fillId="0" borderId="7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9" fillId="0" borderId="3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6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3" xfId="0" applyFill="1" applyBorder="1" applyAlignment="1" applyProtection="1">
      <alignment horizontal="right" vertical="center" shrinkToFit="1"/>
      <protection locked="0"/>
    </xf>
    <xf numFmtId="0" fontId="0" fillId="0" borderId="4" xfId="0" applyBorder="1" applyAlignment="1" applyProtection="1">
      <alignment horizontal="right" vertical="center" shrinkToFit="1"/>
      <protection locked="0"/>
    </xf>
    <xf numFmtId="3" fontId="4" fillId="0" borderId="3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</xdr:row>
          <xdr:rowOff>104775</xdr:rowOff>
        </xdr:from>
        <xdr:to>
          <xdr:col>2</xdr:col>
          <xdr:colOff>38100</xdr:colOff>
          <xdr:row>6</xdr:row>
          <xdr:rowOff>47625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104775</xdr:rowOff>
        </xdr:from>
        <xdr:to>
          <xdr:col>2</xdr:col>
          <xdr:colOff>38100</xdr:colOff>
          <xdr:row>8</xdr:row>
          <xdr:rowOff>47625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57150</xdr:rowOff>
        </xdr:from>
        <xdr:to>
          <xdr:col>2</xdr:col>
          <xdr:colOff>38100</xdr:colOff>
          <xdr:row>10</xdr:row>
          <xdr:rowOff>57150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61"/>
  <sheetViews>
    <sheetView tabSelected="1" view="pageBreakPreview" zoomScale="130" zoomScaleNormal="130" zoomScaleSheetLayoutView="130" workbookViewId="0">
      <selection activeCell="C9" sqref="C9:AB11"/>
    </sheetView>
  </sheetViews>
  <sheetFormatPr defaultColWidth="3" defaultRowHeight="12" customHeight="1" x14ac:dyDescent="0.4"/>
  <cols>
    <col min="1" max="14" width="3" style="2"/>
    <col min="15" max="15" width="3" style="2" customWidth="1"/>
    <col min="16" max="16384" width="3" style="2"/>
  </cols>
  <sheetData>
    <row r="1" spans="1:28" ht="16.899999999999999" customHeight="1" x14ac:dyDescent="0.4">
      <c r="A1" s="35" t="s">
        <v>54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7"/>
      <c r="S1" s="37"/>
      <c r="T1" s="37"/>
      <c r="U1" s="60"/>
      <c r="V1" s="60"/>
      <c r="W1" s="60"/>
    </row>
    <row r="2" spans="1:28" ht="12" customHeight="1" x14ac:dyDescent="0.4">
      <c r="O2" s="43" t="s">
        <v>6</v>
      </c>
      <c r="P2" s="44"/>
      <c r="Q2" s="44"/>
      <c r="R2" s="44"/>
      <c r="S2" s="44"/>
      <c r="T2" s="45"/>
    </row>
    <row r="3" spans="1:28" ht="12" customHeight="1" x14ac:dyDescent="0.4">
      <c r="A3" s="18" t="s">
        <v>31</v>
      </c>
      <c r="B3" s="46"/>
      <c r="C3" s="47"/>
      <c r="D3" s="61"/>
      <c r="E3" s="62"/>
      <c r="F3" s="62"/>
      <c r="G3" s="62"/>
      <c r="H3" s="62"/>
      <c r="I3" s="62"/>
      <c r="J3" s="62"/>
      <c r="K3" s="63"/>
      <c r="O3" s="64">
        <v>0.83333333333333337</v>
      </c>
      <c r="P3" s="65"/>
      <c r="Q3" s="65"/>
      <c r="R3" s="65"/>
      <c r="S3" s="65"/>
      <c r="T3" s="66"/>
    </row>
    <row r="4" spans="1:28" ht="9.6" customHeight="1" x14ac:dyDescent="0.4"/>
    <row r="5" spans="1:28" ht="12" customHeight="1" x14ac:dyDescent="0.4">
      <c r="A5" s="104" t="s">
        <v>33</v>
      </c>
      <c r="B5" s="104"/>
      <c r="C5" s="104"/>
      <c r="D5" s="104"/>
      <c r="E5" s="104"/>
      <c r="F5" s="104"/>
      <c r="G5" s="104"/>
      <c r="H5" s="104"/>
      <c r="I5" s="104"/>
    </row>
    <row r="6" spans="1:28" ht="12" customHeight="1" x14ac:dyDescent="0.4">
      <c r="A6" s="8"/>
      <c r="B6" s="9"/>
      <c r="C6" s="105" t="s">
        <v>46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7"/>
      <c r="O6" s="107"/>
      <c r="P6" s="107"/>
      <c r="Q6" s="107"/>
      <c r="R6" s="107"/>
      <c r="S6" s="107"/>
      <c r="T6" s="107"/>
      <c r="U6" s="107"/>
      <c r="V6" s="107"/>
      <c r="W6" s="108"/>
    </row>
    <row r="7" spans="1:28" ht="12" customHeight="1" x14ac:dyDescent="0.4">
      <c r="A7" s="109" t="s">
        <v>47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0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8" ht="12" customHeight="1" x14ac:dyDescent="0.4">
      <c r="B8" s="9"/>
      <c r="C8" s="105" t="s">
        <v>48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8"/>
    </row>
    <row r="9" spans="1:28" ht="9.6" customHeight="1" x14ac:dyDescent="0.4">
      <c r="B9" s="114"/>
      <c r="C9" s="111" t="s">
        <v>49</v>
      </c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</row>
    <row r="10" spans="1:28" ht="9.6" customHeight="1" x14ac:dyDescent="0.4">
      <c r="B10" s="115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</row>
    <row r="11" spans="1:28" ht="9.6" customHeight="1" x14ac:dyDescent="0.4">
      <c r="B11" s="116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</row>
    <row r="12" spans="1:28" ht="9.6" customHeight="1" x14ac:dyDescent="0.4"/>
    <row r="13" spans="1:28" ht="12" customHeight="1" x14ac:dyDescent="0.4">
      <c r="A13" s="2" t="s">
        <v>0</v>
      </c>
    </row>
    <row r="14" spans="1:28" ht="12" customHeight="1" x14ac:dyDescent="0.4">
      <c r="B14" s="72" t="s">
        <v>32</v>
      </c>
      <c r="C14" s="33"/>
      <c r="D14" s="33"/>
      <c r="E14" s="33"/>
      <c r="F14" s="34"/>
      <c r="G14" s="117"/>
      <c r="H14" s="118"/>
      <c r="I14" s="118"/>
      <c r="J14" s="11" t="s">
        <v>50</v>
      </c>
      <c r="K14" s="2" t="s">
        <v>51</v>
      </c>
      <c r="S14" s="72" t="s">
        <v>52</v>
      </c>
      <c r="T14" s="33"/>
      <c r="U14" s="33"/>
      <c r="V14" s="34"/>
      <c r="W14" s="119">
        <v>20000</v>
      </c>
      <c r="X14" s="67"/>
      <c r="Y14" s="67"/>
      <c r="Z14" s="65" t="s">
        <v>53</v>
      </c>
      <c r="AA14" s="68"/>
      <c r="AB14" s="3" t="s">
        <v>36</v>
      </c>
    </row>
    <row r="16" spans="1:28" ht="12" customHeight="1" x14ac:dyDescent="0.4">
      <c r="A16" s="2" t="s">
        <v>39</v>
      </c>
      <c r="G16" s="2" t="s">
        <v>34</v>
      </c>
      <c r="Q16" s="3" t="s">
        <v>37</v>
      </c>
      <c r="T16" s="3" t="s">
        <v>38</v>
      </c>
      <c r="W16" s="48" t="s">
        <v>20</v>
      </c>
      <c r="X16" s="49"/>
      <c r="Y16" s="49"/>
      <c r="Z16" s="48" t="s">
        <v>35</v>
      </c>
      <c r="AA16" s="49"/>
      <c r="AB16" s="49"/>
    </row>
    <row r="17" spans="1:28" ht="12" customHeight="1" x14ac:dyDescent="0.4">
      <c r="A17" s="98" t="s">
        <v>15</v>
      </c>
      <c r="B17" s="98"/>
      <c r="C17" s="98"/>
      <c r="D17" s="98"/>
      <c r="E17" s="98"/>
      <c r="F17" s="27" t="s">
        <v>3</v>
      </c>
      <c r="G17" s="27"/>
      <c r="H17" s="27"/>
      <c r="I17" s="27" t="s">
        <v>4</v>
      </c>
      <c r="J17" s="27"/>
      <c r="K17" s="27"/>
      <c r="L17" s="27" t="s">
        <v>5</v>
      </c>
      <c r="M17" s="27"/>
      <c r="N17" s="27"/>
      <c r="O17" s="3"/>
      <c r="P17" s="18" t="s">
        <v>26</v>
      </c>
      <c r="Q17" s="46"/>
      <c r="R17" s="47"/>
      <c r="S17" s="18" t="s">
        <v>27</v>
      </c>
      <c r="T17" s="19"/>
      <c r="U17" s="20"/>
      <c r="W17" s="29" t="s">
        <v>16</v>
      </c>
      <c r="X17" s="69"/>
      <c r="Y17" s="55"/>
      <c r="Z17" s="89" t="str">
        <f>IF((P18=""),"",IF(S18="全て",1,IF(S18="対象外","支給しない",IF(S18="要請時間内","要請時間内",ROUNDUP(S18/P18,3)))))</f>
        <v/>
      </c>
      <c r="AA17" s="90"/>
      <c r="AB17" s="91"/>
    </row>
    <row r="18" spans="1:28" ht="12" customHeight="1" x14ac:dyDescent="0.4">
      <c r="A18" s="98" t="s">
        <v>1</v>
      </c>
      <c r="B18" s="98"/>
      <c r="C18" s="98"/>
      <c r="D18" s="98"/>
      <c r="E18" s="98"/>
      <c r="F18" s="99"/>
      <c r="G18" s="100"/>
      <c r="H18" s="100"/>
      <c r="I18" s="99"/>
      <c r="J18" s="100"/>
      <c r="K18" s="100"/>
      <c r="L18" s="99"/>
      <c r="M18" s="100"/>
      <c r="N18" s="100"/>
      <c r="O18" s="4"/>
      <c r="P18" s="101" t="str">
        <f>IF(F18="","",I18-F18-L18)</f>
        <v/>
      </c>
      <c r="Q18" s="69"/>
      <c r="R18" s="55"/>
      <c r="S18" s="21" t="str">
        <f>IF(F18="","","全て")</f>
        <v/>
      </c>
      <c r="T18" s="22"/>
      <c r="U18" s="23"/>
      <c r="W18" s="86"/>
      <c r="X18" s="87"/>
      <c r="Y18" s="88"/>
      <c r="Z18" s="92"/>
      <c r="AA18" s="93"/>
      <c r="AB18" s="94"/>
    </row>
    <row r="19" spans="1:28" ht="12" customHeight="1" x14ac:dyDescent="0.4">
      <c r="A19" s="98" t="s">
        <v>2</v>
      </c>
      <c r="B19" s="98"/>
      <c r="C19" s="98"/>
      <c r="D19" s="98"/>
      <c r="E19" s="98"/>
      <c r="F19" s="102"/>
      <c r="G19" s="103"/>
      <c r="H19" s="103"/>
      <c r="I19" s="102"/>
      <c r="J19" s="103"/>
      <c r="K19" s="103"/>
      <c r="L19" s="102"/>
      <c r="M19" s="103"/>
      <c r="N19" s="103"/>
      <c r="O19" s="4"/>
      <c r="P19" s="31"/>
      <c r="Q19" s="49"/>
      <c r="R19" s="32"/>
      <c r="S19" s="24"/>
      <c r="T19" s="25"/>
      <c r="U19" s="26"/>
      <c r="W19" s="31"/>
      <c r="X19" s="49"/>
      <c r="Y19" s="32"/>
      <c r="Z19" s="95"/>
      <c r="AA19" s="96"/>
      <c r="AB19" s="97"/>
    </row>
    <row r="20" spans="1:28" ht="6" customHeight="1" x14ac:dyDescent="0.4">
      <c r="S20" s="5"/>
      <c r="T20" s="5"/>
      <c r="U20" s="5"/>
      <c r="Z20" s="3"/>
      <c r="AA20" s="3"/>
      <c r="AB20" s="3"/>
    </row>
    <row r="21" spans="1:28" ht="12" customHeight="1" x14ac:dyDescent="0.4">
      <c r="A21" s="98" t="s">
        <v>17</v>
      </c>
      <c r="B21" s="98"/>
      <c r="C21" s="98"/>
      <c r="D21" s="98"/>
      <c r="E21" s="98"/>
      <c r="F21" s="27" t="s">
        <v>3</v>
      </c>
      <c r="G21" s="27"/>
      <c r="H21" s="27"/>
      <c r="I21" s="27" t="s">
        <v>4</v>
      </c>
      <c r="J21" s="27"/>
      <c r="K21" s="27"/>
      <c r="L21" s="27" t="s">
        <v>5</v>
      </c>
      <c r="M21" s="27"/>
      <c r="N21" s="27"/>
      <c r="O21" s="3"/>
      <c r="P21" s="18" t="s">
        <v>26</v>
      </c>
      <c r="Q21" s="46"/>
      <c r="R21" s="47"/>
      <c r="S21" s="18" t="s">
        <v>27</v>
      </c>
      <c r="T21" s="19"/>
      <c r="U21" s="20"/>
      <c r="W21" s="29" t="s">
        <v>21</v>
      </c>
      <c r="X21" s="69"/>
      <c r="Y21" s="55"/>
      <c r="Z21" s="89" t="str">
        <f>IF((P22=""),"",IF(S22="全て",1,IF(S22="対象外","支給しない",IF(S22="要請時間内","要請時間内",ROUNDUP(S22/P22,3)))))</f>
        <v/>
      </c>
      <c r="AA21" s="90"/>
      <c r="AB21" s="91"/>
    </row>
    <row r="22" spans="1:28" ht="12" customHeight="1" x14ac:dyDescent="0.4">
      <c r="A22" s="98" t="s">
        <v>1</v>
      </c>
      <c r="B22" s="98"/>
      <c r="C22" s="98"/>
      <c r="D22" s="98"/>
      <c r="E22" s="98"/>
      <c r="F22" s="99"/>
      <c r="G22" s="100"/>
      <c r="H22" s="100"/>
      <c r="I22" s="99"/>
      <c r="J22" s="100"/>
      <c r="K22" s="100"/>
      <c r="L22" s="99"/>
      <c r="M22" s="100"/>
      <c r="N22" s="100"/>
      <c r="O22" s="4"/>
      <c r="P22" s="101" t="str">
        <f>IF(F22="","",I22-F22-L22)</f>
        <v/>
      </c>
      <c r="Q22" s="69"/>
      <c r="R22" s="55"/>
      <c r="S22" s="21" t="str">
        <f>IF(F22="","","全て")</f>
        <v/>
      </c>
      <c r="T22" s="22"/>
      <c r="U22" s="23"/>
      <c r="W22" s="86"/>
      <c r="X22" s="87"/>
      <c r="Y22" s="88"/>
      <c r="Z22" s="92"/>
      <c r="AA22" s="93"/>
      <c r="AB22" s="94"/>
    </row>
    <row r="23" spans="1:28" ht="12" customHeight="1" x14ac:dyDescent="0.4">
      <c r="A23" s="98" t="s">
        <v>2</v>
      </c>
      <c r="B23" s="98"/>
      <c r="C23" s="98"/>
      <c r="D23" s="98"/>
      <c r="E23" s="98"/>
      <c r="F23" s="102"/>
      <c r="G23" s="103"/>
      <c r="H23" s="103"/>
      <c r="I23" s="102"/>
      <c r="J23" s="103"/>
      <c r="K23" s="103"/>
      <c r="L23" s="102"/>
      <c r="M23" s="103"/>
      <c r="N23" s="103"/>
      <c r="O23" s="4"/>
      <c r="P23" s="31"/>
      <c r="Q23" s="49"/>
      <c r="R23" s="32"/>
      <c r="S23" s="24"/>
      <c r="T23" s="25"/>
      <c r="U23" s="26"/>
      <c r="W23" s="31"/>
      <c r="X23" s="49"/>
      <c r="Y23" s="32"/>
      <c r="Z23" s="95"/>
      <c r="AA23" s="96"/>
      <c r="AB23" s="97"/>
    </row>
    <row r="24" spans="1:28" ht="6" customHeight="1" x14ac:dyDescent="0.4">
      <c r="S24" s="5"/>
      <c r="T24" s="5"/>
      <c r="U24" s="5"/>
      <c r="Z24" s="3"/>
      <c r="AA24" s="3"/>
      <c r="AB24" s="3"/>
    </row>
    <row r="25" spans="1:28" ht="12" customHeight="1" x14ac:dyDescent="0.4">
      <c r="A25" s="98" t="s">
        <v>11</v>
      </c>
      <c r="B25" s="98"/>
      <c r="C25" s="98"/>
      <c r="D25" s="98"/>
      <c r="E25" s="98"/>
      <c r="F25" s="27" t="s">
        <v>3</v>
      </c>
      <c r="G25" s="27"/>
      <c r="H25" s="27"/>
      <c r="I25" s="27" t="s">
        <v>4</v>
      </c>
      <c r="J25" s="27"/>
      <c r="K25" s="27"/>
      <c r="L25" s="27" t="s">
        <v>5</v>
      </c>
      <c r="M25" s="27"/>
      <c r="N25" s="27"/>
      <c r="O25" s="3"/>
      <c r="P25" s="18" t="s">
        <v>26</v>
      </c>
      <c r="Q25" s="46"/>
      <c r="R25" s="47"/>
      <c r="S25" s="18" t="s">
        <v>27</v>
      </c>
      <c r="T25" s="19"/>
      <c r="U25" s="20"/>
      <c r="W25" s="29" t="s">
        <v>7</v>
      </c>
      <c r="X25" s="69"/>
      <c r="Y25" s="55"/>
      <c r="Z25" s="89" t="str">
        <f>IF((P26=""),"",IF(S26="全て",1,IF(S26="対象外","支給しない",IF(S26="要請時間内","要請時間内",ROUNDUP(S26/P26,3)))))</f>
        <v/>
      </c>
      <c r="AA25" s="90"/>
      <c r="AB25" s="91"/>
    </row>
    <row r="26" spans="1:28" ht="12" customHeight="1" x14ac:dyDescent="0.4">
      <c r="A26" s="98" t="s">
        <v>1</v>
      </c>
      <c r="B26" s="98"/>
      <c r="C26" s="98"/>
      <c r="D26" s="98"/>
      <c r="E26" s="98"/>
      <c r="F26" s="99"/>
      <c r="G26" s="100"/>
      <c r="H26" s="100"/>
      <c r="I26" s="99"/>
      <c r="J26" s="100"/>
      <c r="K26" s="100"/>
      <c r="L26" s="99"/>
      <c r="M26" s="100"/>
      <c r="N26" s="100"/>
      <c r="O26" s="4"/>
      <c r="P26" s="101" t="str">
        <f>IF(F26="","",I26-F26-L26)</f>
        <v/>
      </c>
      <c r="Q26" s="69"/>
      <c r="R26" s="55"/>
      <c r="S26" s="21" t="str">
        <f>IF(F26="","",IF(I26&lt;=$O$3,"要請時間内",IF(I27&lt;=$O$3,I26-$O$3,IF(I27&gt;$O$3,"対象外",I26-I27))))</f>
        <v/>
      </c>
      <c r="T26" s="22"/>
      <c r="U26" s="23"/>
      <c r="W26" s="86"/>
      <c r="X26" s="87"/>
      <c r="Y26" s="88"/>
      <c r="Z26" s="92"/>
      <c r="AA26" s="93"/>
      <c r="AB26" s="94"/>
    </row>
    <row r="27" spans="1:28" ht="12" customHeight="1" x14ac:dyDescent="0.4">
      <c r="A27" s="98" t="s">
        <v>2</v>
      </c>
      <c r="B27" s="98"/>
      <c r="C27" s="98"/>
      <c r="D27" s="98"/>
      <c r="E27" s="98"/>
      <c r="F27" s="99"/>
      <c r="G27" s="100"/>
      <c r="H27" s="100"/>
      <c r="I27" s="99"/>
      <c r="J27" s="100"/>
      <c r="K27" s="100"/>
      <c r="L27" s="99"/>
      <c r="M27" s="100"/>
      <c r="N27" s="100"/>
      <c r="O27" s="4"/>
      <c r="P27" s="31"/>
      <c r="Q27" s="49"/>
      <c r="R27" s="32"/>
      <c r="S27" s="24"/>
      <c r="T27" s="25"/>
      <c r="U27" s="26"/>
      <c r="W27" s="31"/>
      <c r="X27" s="49"/>
      <c r="Y27" s="32"/>
      <c r="Z27" s="95"/>
      <c r="AA27" s="96"/>
      <c r="AB27" s="97"/>
    </row>
    <row r="28" spans="1:28" ht="6" customHeight="1" x14ac:dyDescent="0.4">
      <c r="S28" s="5"/>
      <c r="T28" s="5"/>
      <c r="U28" s="5"/>
      <c r="Z28" s="3"/>
      <c r="AA28" s="3"/>
      <c r="AB28" s="3"/>
    </row>
    <row r="29" spans="1:28" ht="12" customHeight="1" x14ac:dyDescent="0.4">
      <c r="A29" s="98" t="s">
        <v>12</v>
      </c>
      <c r="B29" s="98"/>
      <c r="C29" s="98"/>
      <c r="D29" s="98"/>
      <c r="E29" s="98"/>
      <c r="F29" s="27" t="s">
        <v>3</v>
      </c>
      <c r="G29" s="27"/>
      <c r="H29" s="27"/>
      <c r="I29" s="27" t="s">
        <v>4</v>
      </c>
      <c r="J29" s="27"/>
      <c r="K29" s="27"/>
      <c r="L29" s="27" t="s">
        <v>5</v>
      </c>
      <c r="M29" s="27"/>
      <c r="N29" s="27"/>
      <c r="O29" s="3"/>
      <c r="P29" s="18" t="s">
        <v>26</v>
      </c>
      <c r="Q29" s="46"/>
      <c r="R29" s="47"/>
      <c r="S29" s="18" t="s">
        <v>27</v>
      </c>
      <c r="T29" s="19"/>
      <c r="U29" s="20"/>
      <c r="W29" s="29" t="s">
        <v>8</v>
      </c>
      <c r="X29" s="69"/>
      <c r="Y29" s="55"/>
      <c r="Z29" s="89" t="str">
        <f>IF((P30=""),"",IF(S30="全て",1,IF(S30="対象外","支給しない",IF(S30="要請時間内","要請時間内",ROUNDUP(S30/P30,3)))))</f>
        <v/>
      </c>
      <c r="AA29" s="90"/>
      <c r="AB29" s="91"/>
    </row>
    <row r="30" spans="1:28" ht="12" customHeight="1" x14ac:dyDescent="0.4">
      <c r="A30" s="98" t="s">
        <v>1</v>
      </c>
      <c r="B30" s="98"/>
      <c r="C30" s="98"/>
      <c r="D30" s="98"/>
      <c r="E30" s="98"/>
      <c r="F30" s="99"/>
      <c r="G30" s="100"/>
      <c r="H30" s="100"/>
      <c r="I30" s="99"/>
      <c r="J30" s="100"/>
      <c r="K30" s="100"/>
      <c r="L30" s="99"/>
      <c r="M30" s="100"/>
      <c r="N30" s="100"/>
      <c r="O30" s="4"/>
      <c r="P30" s="101" t="str">
        <f>IF(F30="","",I30-F30-L30)</f>
        <v/>
      </c>
      <c r="Q30" s="69"/>
      <c r="R30" s="55"/>
      <c r="S30" s="21" t="str">
        <f>IF(F30="","",IF(I30&lt;=$O$3,"要請時間内",IF(I31&lt;=$O$3,I30-$O$3,IF(I31&gt;$O$3,"対象外",I30-I31))))</f>
        <v/>
      </c>
      <c r="T30" s="22"/>
      <c r="U30" s="23"/>
      <c r="W30" s="86"/>
      <c r="X30" s="87"/>
      <c r="Y30" s="88"/>
      <c r="Z30" s="92"/>
      <c r="AA30" s="93"/>
      <c r="AB30" s="94"/>
    </row>
    <row r="31" spans="1:28" ht="12" customHeight="1" x14ac:dyDescent="0.4">
      <c r="A31" s="98" t="s">
        <v>2</v>
      </c>
      <c r="B31" s="98"/>
      <c r="C31" s="98"/>
      <c r="D31" s="98"/>
      <c r="E31" s="98"/>
      <c r="F31" s="99"/>
      <c r="G31" s="100"/>
      <c r="H31" s="100"/>
      <c r="I31" s="99"/>
      <c r="J31" s="100"/>
      <c r="K31" s="100"/>
      <c r="L31" s="99"/>
      <c r="M31" s="100"/>
      <c r="N31" s="100"/>
      <c r="O31" s="4"/>
      <c r="P31" s="31"/>
      <c r="Q31" s="49"/>
      <c r="R31" s="32"/>
      <c r="S31" s="24"/>
      <c r="T31" s="25"/>
      <c r="U31" s="26"/>
      <c r="W31" s="31"/>
      <c r="X31" s="49"/>
      <c r="Y31" s="32"/>
      <c r="Z31" s="95"/>
      <c r="AA31" s="96"/>
      <c r="AB31" s="97"/>
    </row>
    <row r="32" spans="1:28" ht="6" customHeight="1" x14ac:dyDescent="0.4">
      <c r="S32" s="5"/>
      <c r="T32" s="5"/>
      <c r="U32" s="5"/>
      <c r="Z32" s="3"/>
      <c r="AA32" s="3"/>
      <c r="AB32" s="3"/>
    </row>
    <row r="33" spans="1:32" ht="12" customHeight="1" x14ac:dyDescent="0.4">
      <c r="A33" s="98" t="s">
        <v>13</v>
      </c>
      <c r="B33" s="98"/>
      <c r="C33" s="98"/>
      <c r="D33" s="98"/>
      <c r="E33" s="98"/>
      <c r="F33" s="27" t="s">
        <v>3</v>
      </c>
      <c r="G33" s="27"/>
      <c r="H33" s="27"/>
      <c r="I33" s="27" t="s">
        <v>4</v>
      </c>
      <c r="J33" s="27"/>
      <c r="K33" s="27"/>
      <c r="L33" s="27" t="s">
        <v>5</v>
      </c>
      <c r="M33" s="27"/>
      <c r="N33" s="27"/>
      <c r="O33" s="3"/>
      <c r="P33" s="18" t="s">
        <v>26</v>
      </c>
      <c r="Q33" s="46"/>
      <c r="R33" s="47"/>
      <c r="S33" s="18" t="s">
        <v>27</v>
      </c>
      <c r="T33" s="19"/>
      <c r="U33" s="20"/>
      <c r="W33" s="29" t="s">
        <v>9</v>
      </c>
      <c r="X33" s="69"/>
      <c r="Y33" s="55"/>
      <c r="Z33" s="89" t="str">
        <f>IF((P34=""),"",IF(S34="全て",1,IF(S34="対象外","支給しない",IF(S34="要請時間内","要請時間内",ROUNDUP(S34/P34,3)))))</f>
        <v/>
      </c>
      <c r="AA33" s="90"/>
      <c r="AB33" s="91"/>
    </row>
    <row r="34" spans="1:32" ht="12" customHeight="1" x14ac:dyDescent="0.4">
      <c r="A34" s="98" t="s">
        <v>1</v>
      </c>
      <c r="B34" s="98"/>
      <c r="C34" s="98"/>
      <c r="D34" s="98"/>
      <c r="E34" s="98"/>
      <c r="F34" s="99"/>
      <c r="G34" s="100"/>
      <c r="H34" s="100"/>
      <c r="I34" s="99"/>
      <c r="J34" s="100"/>
      <c r="K34" s="100"/>
      <c r="L34" s="99"/>
      <c r="M34" s="100"/>
      <c r="N34" s="100"/>
      <c r="O34" s="4"/>
      <c r="P34" s="101" t="str">
        <f>IF(F34="","",I34-F34-L34)</f>
        <v/>
      </c>
      <c r="Q34" s="69"/>
      <c r="R34" s="55"/>
      <c r="S34" s="21" t="str">
        <f>IF(F34="","",IF(I34&lt;=$O$3,"要請時間内",IF(I35&lt;=$O$3,I34-$O$3,IF(I35&gt;$O$3,"対象外",I34-I35))))</f>
        <v/>
      </c>
      <c r="T34" s="22"/>
      <c r="U34" s="23"/>
      <c r="W34" s="86"/>
      <c r="X34" s="87"/>
      <c r="Y34" s="88"/>
      <c r="Z34" s="92"/>
      <c r="AA34" s="93"/>
      <c r="AB34" s="94"/>
    </row>
    <row r="35" spans="1:32" ht="12" customHeight="1" x14ac:dyDescent="0.4">
      <c r="A35" s="98" t="s">
        <v>2</v>
      </c>
      <c r="B35" s="98"/>
      <c r="C35" s="98"/>
      <c r="D35" s="98"/>
      <c r="E35" s="98"/>
      <c r="F35" s="99"/>
      <c r="G35" s="100"/>
      <c r="H35" s="100"/>
      <c r="I35" s="99"/>
      <c r="J35" s="100"/>
      <c r="K35" s="100"/>
      <c r="L35" s="99"/>
      <c r="M35" s="100"/>
      <c r="N35" s="100"/>
      <c r="O35" s="4"/>
      <c r="P35" s="31"/>
      <c r="Q35" s="49"/>
      <c r="R35" s="32"/>
      <c r="S35" s="24"/>
      <c r="T35" s="25"/>
      <c r="U35" s="26"/>
      <c r="W35" s="31"/>
      <c r="X35" s="49"/>
      <c r="Y35" s="32"/>
      <c r="Z35" s="95"/>
      <c r="AA35" s="96"/>
      <c r="AB35" s="97"/>
    </row>
    <row r="36" spans="1:32" ht="6" customHeight="1" x14ac:dyDescent="0.4">
      <c r="S36" s="5"/>
      <c r="T36" s="5"/>
      <c r="U36" s="5"/>
      <c r="Z36" s="3"/>
      <c r="AA36" s="3"/>
      <c r="AB36" s="3"/>
    </row>
    <row r="37" spans="1:32" ht="12" customHeight="1" x14ac:dyDescent="0.4">
      <c r="A37" s="98" t="s">
        <v>14</v>
      </c>
      <c r="B37" s="98"/>
      <c r="C37" s="98"/>
      <c r="D37" s="98"/>
      <c r="E37" s="98"/>
      <c r="F37" s="27" t="s">
        <v>3</v>
      </c>
      <c r="G37" s="27"/>
      <c r="H37" s="27"/>
      <c r="I37" s="27" t="s">
        <v>4</v>
      </c>
      <c r="J37" s="27"/>
      <c r="K37" s="27"/>
      <c r="L37" s="27" t="s">
        <v>5</v>
      </c>
      <c r="M37" s="27"/>
      <c r="N37" s="27"/>
      <c r="O37" s="3"/>
      <c r="P37" s="18" t="s">
        <v>26</v>
      </c>
      <c r="Q37" s="46"/>
      <c r="R37" s="47"/>
      <c r="S37" s="18" t="s">
        <v>27</v>
      </c>
      <c r="T37" s="19"/>
      <c r="U37" s="20"/>
      <c r="W37" s="29" t="s">
        <v>10</v>
      </c>
      <c r="X37" s="69"/>
      <c r="Y37" s="55"/>
      <c r="Z37" s="89" t="str">
        <f>IF((P38=""),"",IF(S38="全て",1,IF(S38="対象外","支給しない",IF(S38="要請時間内","要請時間内",ROUNDUP(S38/P38,3)))))</f>
        <v/>
      </c>
      <c r="AA37" s="90"/>
      <c r="AB37" s="91"/>
    </row>
    <row r="38" spans="1:32" ht="12" customHeight="1" x14ac:dyDescent="0.4">
      <c r="A38" s="98" t="s">
        <v>1</v>
      </c>
      <c r="B38" s="98"/>
      <c r="C38" s="98"/>
      <c r="D38" s="98"/>
      <c r="E38" s="98"/>
      <c r="F38" s="99"/>
      <c r="G38" s="100"/>
      <c r="H38" s="100"/>
      <c r="I38" s="99"/>
      <c r="J38" s="100"/>
      <c r="K38" s="100"/>
      <c r="L38" s="99"/>
      <c r="M38" s="100"/>
      <c r="N38" s="100"/>
      <c r="O38" s="4"/>
      <c r="P38" s="101" t="str">
        <f>IF(F38="","",I38-F38-L38)</f>
        <v/>
      </c>
      <c r="Q38" s="69"/>
      <c r="R38" s="55"/>
      <c r="S38" s="21" t="str">
        <f>IF(F38="","",IF(I38&lt;=$O$3,"要請時間内",IF(I39&lt;=$O$3,I38-$O$3,IF(I39&gt;$O$3,"対象外",I38-I39))))</f>
        <v/>
      </c>
      <c r="T38" s="22"/>
      <c r="U38" s="23"/>
      <c r="W38" s="86"/>
      <c r="X38" s="87"/>
      <c r="Y38" s="88"/>
      <c r="Z38" s="92"/>
      <c r="AA38" s="93"/>
      <c r="AB38" s="94"/>
    </row>
    <row r="39" spans="1:32" ht="12" customHeight="1" x14ac:dyDescent="0.4">
      <c r="A39" s="98" t="s">
        <v>2</v>
      </c>
      <c r="B39" s="98"/>
      <c r="C39" s="98"/>
      <c r="D39" s="98"/>
      <c r="E39" s="98"/>
      <c r="F39" s="99"/>
      <c r="G39" s="100"/>
      <c r="H39" s="100"/>
      <c r="I39" s="99"/>
      <c r="J39" s="100"/>
      <c r="K39" s="100"/>
      <c r="L39" s="99"/>
      <c r="M39" s="100"/>
      <c r="N39" s="100"/>
      <c r="O39" s="4"/>
      <c r="P39" s="31"/>
      <c r="Q39" s="49"/>
      <c r="R39" s="32"/>
      <c r="S39" s="24"/>
      <c r="T39" s="25"/>
      <c r="U39" s="26"/>
      <c r="W39" s="31"/>
      <c r="X39" s="49"/>
      <c r="Y39" s="32"/>
      <c r="Z39" s="95"/>
      <c r="AA39" s="96"/>
      <c r="AB39" s="97"/>
    </row>
    <row r="40" spans="1:32" ht="12" customHeight="1" x14ac:dyDescent="0.4">
      <c r="Z40" s="52" t="s">
        <v>44</v>
      </c>
      <c r="AA40" s="52"/>
      <c r="AB40" s="52"/>
    </row>
    <row r="41" spans="1:32" ht="12" customHeight="1" x14ac:dyDescent="0.4">
      <c r="A41" s="2" t="s">
        <v>18</v>
      </c>
    </row>
    <row r="42" spans="1:32" ht="13.9" customHeight="1" x14ac:dyDescent="0.4">
      <c r="A42" s="40" t="s">
        <v>19</v>
      </c>
      <c r="B42" s="41"/>
      <c r="C42" s="41"/>
      <c r="D42" s="29" t="s">
        <v>20</v>
      </c>
      <c r="E42" s="30"/>
      <c r="F42" s="38" t="s">
        <v>40</v>
      </c>
      <c r="G42" s="30"/>
      <c r="H42" s="56" t="s">
        <v>45</v>
      </c>
      <c r="I42" s="57"/>
      <c r="J42" s="57"/>
      <c r="K42" s="57"/>
      <c r="L42" s="58"/>
    </row>
    <row r="43" spans="1:32" ht="13.9" customHeight="1" x14ac:dyDescent="0.4">
      <c r="A43" s="42"/>
      <c r="B43" s="42"/>
      <c r="C43" s="42"/>
      <c r="D43" s="31"/>
      <c r="E43" s="32"/>
      <c r="F43" s="31"/>
      <c r="G43" s="32"/>
      <c r="H43" s="59"/>
      <c r="I43" s="57"/>
      <c r="J43" s="57"/>
      <c r="K43" s="57"/>
      <c r="L43" s="58"/>
      <c r="M43" s="27" t="s">
        <v>55</v>
      </c>
      <c r="N43" s="28"/>
      <c r="O43" s="28"/>
      <c r="P43" s="28"/>
      <c r="Q43" s="12"/>
      <c r="R43" s="15"/>
      <c r="S43" s="15"/>
      <c r="T43" s="15"/>
      <c r="AD43" s="6" t="s">
        <v>28</v>
      </c>
      <c r="AE43" s="1"/>
      <c r="AF43" s="1"/>
    </row>
    <row r="44" spans="1:32" ht="13.9" customHeight="1" x14ac:dyDescent="0.4">
      <c r="A44" s="39">
        <v>44332</v>
      </c>
      <c r="B44" s="73"/>
      <c r="C44" s="73"/>
      <c r="D44" s="74"/>
      <c r="E44" s="83"/>
      <c r="F44" s="53" t="str">
        <f>IF(D44="","",IF(D44="対応なし","支給しない",(VLOOKUP(D44,$W$17:$AB$39,4,FALSE))))</f>
        <v/>
      </c>
      <c r="G44" s="54"/>
      <c r="H44" s="70" t="str">
        <f>IF(F44="","",IF(F44="支給しない","対象外",IF(F44="要請時間内","要請時間内",ROUNDUP($W$14*F44,-3))))</f>
        <v/>
      </c>
      <c r="I44" s="75"/>
      <c r="J44" s="75"/>
      <c r="K44" s="75"/>
      <c r="L44" s="76"/>
      <c r="M44" s="70" t="str">
        <f>H44</f>
        <v/>
      </c>
      <c r="N44" s="71"/>
      <c r="O44" s="71"/>
      <c r="P44" s="85"/>
      <c r="Q44" s="16"/>
      <c r="R44" s="17"/>
      <c r="S44" s="17"/>
      <c r="T44" s="17"/>
      <c r="AD44" s="6" t="s">
        <v>29</v>
      </c>
      <c r="AE44" s="1"/>
      <c r="AF44" s="1"/>
    </row>
    <row r="45" spans="1:32" ht="13.9" customHeight="1" x14ac:dyDescent="0.4">
      <c r="A45" s="39">
        <v>44333</v>
      </c>
      <c r="B45" s="73"/>
      <c r="C45" s="73"/>
      <c r="D45" s="74"/>
      <c r="E45" s="83"/>
      <c r="F45" s="53" t="str">
        <f t="shared" ref="F45:F59" si="0">IF(D45="","",IF(D45="対応なし","支給しない",(VLOOKUP(D45,$W$17:$AB$39,4,FALSE))))</f>
        <v/>
      </c>
      <c r="G45" s="84"/>
      <c r="H45" s="70" t="str">
        <f t="shared" ref="H45:H59" si="1">IF(F45="","",IF(F45="支給しない","対象外",IF(F45="要請時間内","要請時間内",ROUNDUP($W$14*F45,-3))))</f>
        <v/>
      </c>
      <c r="I45" s="75"/>
      <c r="J45" s="75"/>
      <c r="K45" s="75"/>
      <c r="L45" s="76"/>
      <c r="M45" s="70" t="str">
        <f t="shared" ref="M45:M59" si="2">H45</f>
        <v/>
      </c>
      <c r="N45" s="71"/>
      <c r="O45" s="71"/>
      <c r="P45" s="85"/>
      <c r="Q45" s="16"/>
      <c r="R45" s="17"/>
      <c r="S45" s="17"/>
      <c r="T45" s="17"/>
      <c r="AD45" s="6" t="s">
        <v>22</v>
      </c>
      <c r="AE45" s="1"/>
      <c r="AF45" s="1"/>
    </row>
    <row r="46" spans="1:32" ht="13.9" customHeight="1" x14ac:dyDescent="0.4">
      <c r="A46" s="39">
        <v>44334</v>
      </c>
      <c r="B46" s="73"/>
      <c r="C46" s="73"/>
      <c r="D46" s="74"/>
      <c r="E46" s="83"/>
      <c r="F46" s="53" t="str">
        <f t="shared" si="0"/>
        <v/>
      </c>
      <c r="G46" s="84"/>
      <c r="H46" s="70" t="str">
        <f t="shared" si="1"/>
        <v/>
      </c>
      <c r="I46" s="75"/>
      <c r="J46" s="75"/>
      <c r="K46" s="75"/>
      <c r="L46" s="76"/>
      <c r="M46" s="70" t="str">
        <f t="shared" si="2"/>
        <v/>
      </c>
      <c r="N46" s="71"/>
      <c r="O46" s="71"/>
      <c r="P46" s="85"/>
      <c r="Q46" s="16"/>
      <c r="R46" s="17"/>
      <c r="S46" s="17"/>
      <c r="T46" s="17"/>
      <c r="AD46" s="6" t="s">
        <v>23</v>
      </c>
      <c r="AE46" s="1"/>
      <c r="AF46" s="1"/>
    </row>
    <row r="47" spans="1:32" ht="13.9" customHeight="1" x14ac:dyDescent="0.4">
      <c r="A47" s="39">
        <v>44335</v>
      </c>
      <c r="B47" s="73"/>
      <c r="C47" s="73"/>
      <c r="D47" s="74"/>
      <c r="E47" s="83"/>
      <c r="F47" s="53" t="str">
        <f t="shared" si="0"/>
        <v/>
      </c>
      <c r="G47" s="84"/>
      <c r="H47" s="70" t="str">
        <f t="shared" si="1"/>
        <v/>
      </c>
      <c r="I47" s="75"/>
      <c r="J47" s="75"/>
      <c r="K47" s="75"/>
      <c r="L47" s="76"/>
      <c r="M47" s="70" t="str">
        <f t="shared" si="2"/>
        <v/>
      </c>
      <c r="N47" s="71"/>
      <c r="O47" s="71"/>
      <c r="P47" s="85"/>
      <c r="Q47" s="16"/>
      <c r="R47" s="17"/>
      <c r="S47" s="17"/>
      <c r="T47" s="17"/>
      <c r="AD47" s="6" t="s">
        <v>30</v>
      </c>
      <c r="AE47" s="1"/>
      <c r="AF47" s="1"/>
    </row>
    <row r="48" spans="1:32" ht="13.9" customHeight="1" x14ac:dyDescent="0.4">
      <c r="A48" s="39">
        <v>44336</v>
      </c>
      <c r="B48" s="73"/>
      <c r="C48" s="73"/>
      <c r="D48" s="74"/>
      <c r="E48" s="83"/>
      <c r="F48" s="53" t="str">
        <f t="shared" si="0"/>
        <v/>
      </c>
      <c r="G48" s="84"/>
      <c r="H48" s="70" t="str">
        <f t="shared" si="1"/>
        <v/>
      </c>
      <c r="I48" s="75"/>
      <c r="J48" s="75"/>
      <c r="K48" s="75"/>
      <c r="L48" s="76"/>
      <c r="M48" s="70" t="str">
        <f t="shared" si="2"/>
        <v/>
      </c>
      <c r="N48" s="71"/>
      <c r="O48" s="71"/>
      <c r="P48" s="85"/>
      <c r="Q48" s="16"/>
      <c r="R48" s="17"/>
      <c r="S48" s="17"/>
      <c r="T48" s="17"/>
      <c r="AD48" s="6" t="s">
        <v>24</v>
      </c>
      <c r="AE48" s="1"/>
      <c r="AF48" s="1"/>
    </row>
    <row r="49" spans="1:32" ht="13.9" customHeight="1" x14ac:dyDescent="0.4">
      <c r="A49" s="39">
        <v>44337</v>
      </c>
      <c r="B49" s="73"/>
      <c r="C49" s="73"/>
      <c r="D49" s="74"/>
      <c r="E49" s="83"/>
      <c r="F49" s="53" t="str">
        <f t="shared" si="0"/>
        <v/>
      </c>
      <c r="G49" s="84"/>
      <c r="H49" s="70" t="str">
        <f t="shared" si="1"/>
        <v/>
      </c>
      <c r="I49" s="75"/>
      <c r="J49" s="75"/>
      <c r="K49" s="75"/>
      <c r="L49" s="76"/>
      <c r="M49" s="70" t="str">
        <f t="shared" si="2"/>
        <v/>
      </c>
      <c r="N49" s="71"/>
      <c r="O49" s="71"/>
      <c r="P49" s="85"/>
      <c r="Q49" s="16"/>
      <c r="R49" s="17"/>
      <c r="S49" s="17"/>
      <c r="T49" s="17"/>
      <c r="AD49" s="6" t="s">
        <v>43</v>
      </c>
      <c r="AE49" s="1"/>
      <c r="AF49" s="1"/>
    </row>
    <row r="50" spans="1:32" ht="13.9" customHeight="1" x14ac:dyDescent="0.4">
      <c r="A50" s="39">
        <v>44338</v>
      </c>
      <c r="B50" s="73"/>
      <c r="C50" s="73"/>
      <c r="D50" s="74"/>
      <c r="E50" s="83"/>
      <c r="F50" s="53" t="str">
        <f t="shared" si="0"/>
        <v/>
      </c>
      <c r="G50" s="84"/>
      <c r="H50" s="70" t="str">
        <f t="shared" si="1"/>
        <v/>
      </c>
      <c r="I50" s="75"/>
      <c r="J50" s="75"/>
      <c r="K50" s="75"/>
      <c r="L50" s="76"/>
      <c r="M50" s="70" t="str">
        <f t="shared" si="2"/>
        <v/>
      </c>
      <c r="N50" s="71"/>
      <c r="O50" s="71"/>
      <c r="P50" s="85"/>
      <c r="Q50" s="16"/>
      <c r="R50" s="17"/>
      <c r="S50" s="17"/>
      <c r="T50" s="17"/>
    </row>
    <row r="51" spans="1:32" ht="13.9" customHeight="1" x14ac:dyDescent="0.4">
      <c r="A51" s="39">
        <v>44339</v>
      </c>
      <c r="B51" s="73"/>
      <c r="C51" s="73"/>
      <c r="D51" s="74"/>
      <c r="E51" s="83"/>
      <c r="F51" s="53" t="str">
        <f t="shared" si="0"/>
        <v/>
      </c>
      <c r="G51" s="84"/>
      <c r="H51" s="70" t="str">
        <f t="shared" si="1"/>
        <v/>
      </c>
      <c r="I51" s="75"/>
      <c r="J51" s="75"/>
      <c r="K51" s="75"/>
      <c r="L51" s="76"/>
      <c r="M51" s="70" t="str">
        <f t="shared" si="2"/>
        <v/>
      </c>
      <c r="N51" s="71"/>
      <c r="O51" s="71"/>
      <c r="P51" s="85"/>
      <c r="Q51" s="16"/>
      <c r="R51" s="17"/>
      <c r="S51" s="17"/>
      <c r="T51" s="17"/>
    </row>
    <row r="52" spans="1:32" ht="13.9" customHeight="1" x14ac:dyDescent="0.4">
      <c r="A52" s="39">
        <v>44340</v>
      </c>
      <c r="B52" s="73"/>
      <c r="C52" s="73"/>
      <c r="D52" s="74"/>
      <c r="E52" s="83"/>
      <c r="F52" s="53" t="str">
        <f t="shared" si="0"/>
        <v/>
      </c>
      <c r="G52" s="84"/>
      <c r="H52" s="70" t="str">
        <f t="shared" si="1"/>
        <v/>
      </c>
      <c r="I52" s="75"/>
      <c r="J52" s="75"/>
      <c r="K52" s="75"/>
      <c r="L52" s="76"/>
      <c r="M52" s="70" t="str">
        <f t="shared" si="2"/>
        <v/>
      </c>
      <c r="N52" s="71"/>
      <c r="O52" s="71"/>
      <c r="P52" s="85"/>
      <c r="Q52" s="16"/>
      <c r="R52" s="17"/>
      <c r="S52" s="17"/>
      <c r="T52" s="17"/>
    </row>
    <row r="53" spans="1:32" ht="13.9" customHeight="1" x14ac:dyDescent="0.4">
      <c r="A53" s="39">
        <v>44341</v>
      </c>
      <c r="B53" s="73"/>
      <c r="C53" s="73"/>
      <c r="D53" s="74"/>
      <c r="E53" s="83"/>
      <c r="F53" s="53" t="str">
        <f t="shared" si="0"/>
        <v/>
      </c>
      <c r="G53" s="84"/>
      <c r="H53" s="70" t="str">
        <f t="shared" si="1"/>
        <v/>
      </c>
      <c r="I53" s="75"/>
      <c r="J53" s="75"/>
      <c r="K53" s="75"/>
      <c r="L53" s="76"/>
      <c r="M53" s="70" t="str">
        <f t="shared" si="2"/>
        <v/>
      </c>
      <c r="N53" s="71"/>
      <c r="O53" s="71"/>
      <c r="P53" s="85"/>
      <c r="Q53" s="16"/>
      <c r="R53" s="17"/>
      <c r="S53" s="17"/>
      <c r="T53" s="17"/>
    </row>
    <row r="54" spans="1:32" ht="13.9" customHeight="1" x14ac:dyDescent="0.4">
      <c r="A54" s="39">
        <v>44342</v>
      </c>
      <c r="B54" s="73"/>
      <c r="C54" s="73"/>
      <c r="D54" s="74"/>
      <c r="E54" s="83"/>
      <c r="F54" s="53" t="str">
        <f t="shared" si="0"/>
        <v/>
      </c>
      <c r="G54" s="84"/>
      <c r="H54" s="70" t="str">
        <f t="shared" si="1"/>
        <v/>
      </c>
      <c r="I54" s="75"/>
      <c r="J54" s="75"/>
      <c r="K54" s="75"/>
      <c r="L54" s="76"/>
      <c r="M54" s="70" t="str">
        <f t="shared" si="2"/>
        <v/>
      </c>
      <c r="N54" s="71"/>
      <c r="O54" s="71"/>
      <c r="P54" s="85"/>
      <c r="Q54" s="16"/>
      <c r="R54" s="17"/>
      <c r="S54" s="17"/>
      <c r="T54" s="17"/>
    </row>
    <row r="55" spans="1:32" ht="13.9" customHeight="1" x14ac:dyDescent="0.4">
      <c r="A55" s="39">
        <v>44343</v>
      </c>
      <c r="B55" s="73"/>
      <c r="C55" s="73"/>
      <c r="D55" s="74"/>
      <c r="E55" s="83"/>
      <c r="F55" s="53" t="str">
        <f t="shared" si="0"/>
        <v/>
      </c>
      <c r="G55" s="84"/>
      <c r="H55" s="70" t="str">
        <f t="shared" si="1"/>
        <v/>
      </c>
      <c r="I55" s="75"/>
      <c r="J55" s="75"/>
      <c r="K55" s="75"/>
      <c r="L55" s="76"/>
      <c r="M55" s="70" t="str">
        <f t="shared" si="2"/>
        <v/>
      </c>
      <c r="N55" s="71"/>
      <c r="O55" s="71"/>
      <c r="P55" s="85"/>
      <c r="Q55" s="16"/>
      <c r="R55" s="17"/>
      <c r="S55" s="17"/>
      <c r="T55" s="17"/>
    </row>
    <row r="56" spans="1:32" ht="13.9" customHeight="1" x14ac:dyDescent="0.4">
      <c r="A56" s="39">
        <v>44344</v>
      </c>
      <c r="B56" s="73"/>
      <c r="C56" s="73"/>
      <c r="D56" s="74"/>
      <c r="E56" s="83"/>
      <c r="F56" s="53" t="str">
        <f t="shared" si="0"/>
        <v/>
      </c>
      <c r="G56" s="84"/>
      <c r="H56" s="70" t="str">
        <f t="shared" si="1"/>
        <v/>
      </c>
      <c r="I56" s="75"/>
      <c r="J56" s="75"/>
      <c r="K56" s="75"/>
      <c r="L56" s="76"/>
      <c r="M56" s="70" t="str">
        <f t="shared" si="2"/>
        <v/>
      </c>
      <c r="N56" s="71"/>
      <c r="O56" s="71"/>
      <c r="P56" s="85"/>
      <c r="Q56" s="16"/>
      <c r="R56" s="17"/>
      <c r="S56" s="17"/>
      <c r="T56" s="17"/>
    </row>
    <row r="57" spans="1:32" ht="13.9" customHeight="1" x14ac:dyDescent="0.4">
      <c r="A57" s="39">
        <v>44345</v>
      </c>
      <c r="B57" s="73"/>
      <c r="C57" s="73"/>
      <c r="D57" s="74"/>
      <c r="E57" s="83"/>
      <c r="F57" s="53" t="str">
        <f t="shared" si="0"/>
        <v/>
      </c>
      <c r="G57" s="84"/>
      <c r="H57" s="70" t="str">
        <f t="shared" si="1"/>
        <v/>
      </c>
      <c r="I57" s="75"/>
      <c r="J57" s="75"/>
      <c r="K57" s="75"/>
      <c r="L57" s="76"/>
      <c r="M57" s="70" t="str">
        <f t="shared" si="2"/>
        <v/>
      </c>
      <c r="N57" s="71"/>
      <c r="O57" s="71"/>
      <c r="P57" s="85"/>
      <c r="Q57" s="16"/>
      <c r="R57" s="17"/>
      <c r="S57" s="17"/>
      <c r="T57" s="17"/>
    </row>
    <row r="58" spans="1:32" ht="13.9" customHeight="1" x14ac:dyDescent="0.4">
      <c r="A58" s="39">
        <v>44346</v>
      </c>
      <c r="B58" s="73"/>
      <c r="C58" s="73"/>
      <c r="D58" s="74"/>
      <c r="E58" s="83"/>
      <c r="F58" s="53" t="str">
        <f t="shared" si="0"/>
        <v/>
      </c>
      <c r="G58" s="84"/>
      <c r="H58" s="70" t="str">
        <f t="shared" si="1"/>
        <v/>
      </c>
      <c r="I58" s="75"/>
      <c r="J58" s="75"/>
      <c r="K58" s="75"/>
      <c r="L58" s="76"/>
      <c r="M58" s="70" t="str">
        <f t="shared" si="2"/>
        <v/>
      </c>
      <c r="N58" s="71"/>
      <c r="O58" s="71"/>
      <c r="P58" s="85"/>
      <c r="Q58" s="16"/>
      <c r="R58" s="17"/>
      <c r="S58" s="17"/>
      <c r="T58" s="17"/>
    </row>
    <row r="59" spans="1:32" ht="13.9" customHeight="1" thickBot="1" x14ac:dyDescent="0.45">
      <c r="A59" s="39">
        <v>44347</v>
      </c>
      <c r="B59" s="73"/>
      <c r="C59" s="73"/>
      <c r="D59" s="74"/>
      <c r="E59" s="83"/>
      <c r="F59" s="53" t="str">
        <f t="shared" si="0"/>
        <v/>
      </c>
      <c r="G59" s="84"/>
      <c r="H59" s="70" t="str">
        <f t="shared" si="1"/>
        <v/>
      </c>
      <c r="I59" s="75"/>
      <c r="J59" s="75"/>
      <c r="K59" s="75"/>
      <c r="L59" s="76"/>
      <c r="M59" s="70" t="str">
        <f t="shared" si="2"/>
        <v/>
      </c>
      <c r="N59" s="71"/>
      <c r="O59" s="71"/>
      <c r="P59" s="85"/>
      <c r="Q59" s="16"/>
      <c r="R59" s="17"/>
      <c r="S59" s="17"/>
      <c r="T59" s="17"/>
    </row>
    <row r="60" spans="1:32" ht="19.149999999999999" customHeight="1" thickTop="1" thickBot="1" x14ac:dyDescent="0.45">
      <c r="A60" s="72" t="s">
        <v>25</v>
      </c>
      <c r="B60" s="33"/>
      <c r="C60" s="33"/>
      <c r="D60" s="33"/>
      <c r="E60" s="33"/>
      <c r="F60" s="33"/>
      <c r="G60" s="82"/>
      <c r="H60" s="77">
        <f>IF(COUNTIF(H46:L59,"対象外"),0,SUM(H44:L59))</f>
        <v>0</v>
      </c>
      <c r="I60" s="78"/>
      <c r="J60" s="78"/>
      <c r="K60" s="78"/>
      <c r="L60" s="79"/>
      <c r="M60" s="80">
        <f>IF(H60=0,0,(SUM(M44:P59)))</f>
        <v>0</v>
      </c>
      <c r="N60" s="81"/>
      <c r="O60" s="81"/>
      <c r="P60" s="81"/>
      <c r="Q60" s="16"/>
      <c r="R60" s="15"/>
      <c r="S60" s="15"/>
      <c r="T60" s="15"/>
    </row>
    <row r="61" spans="1:32" ht="15" customHeight="1" thickTop="1" x14ac:dyDescent="0.4">
      <c r="H61" s="50" t="s">
        <v>41</v>
      </c>
      <c r="I61" s="50"/>
      <c r="J61" s="50"/>
      <c r="K61" s="50"/>
      <c r="L61" s="50"/>
      <c r="M61" s="22" t="s">
        <v>42</v>
      </c>
      <c r="N61" s="51"/>
      <c r="O61" s="51"/>
      <c r="P61" s="51"/>
      <c r="Q61" s="13"/>
      <c r="R61" s="14"/>
      <c r="S61" s="14"/>
      <c r="T61" s="14"/>
    </row>
  </sheetData>
  <sheetProtection algorithmName="SHA-512" hashValue="ErU2Wu7itw805onw/YauJxprrZrbX1uWQjl+BdrKyQew6Ql5Y5AuzBg6H4Oh5VtLfqCuzfwgLfHdgEgTtQt2oQ==" saltValue="T8mcs2fGQ8mJLJ+1NWVqxA==" spinCount="100000" sheet="1" objects="1" scenarios="1"/>
  <mergeCells count="217">
    <mergeCell ref="Z16:AB16"/>
    <mergeCell ref="Z40:AB40"/>
    <mergeCell ref="H61:L61"/>
    <mergeCell ref="M61:P61"/>
    <mergeCell ref="C8:AB8"/>
    <mergeCell ref="A7:L7"/>
    <mergeCell ref="C9:AB11"/>
    <mergeCell ref="B9:B11"/>
    <mergeCell ref="B14:F14"/>
    <mergeCell ref="G14:I14"/>
    <mergeCell ref="S14:V14"/>
    <mergeCell ref="W14:Y14"/>
    <mergeCell ref="Z14:AA14"/>
    <mergeCell ref="W16:Y16"/>
    <mergeCell ref="A17:E17"/>
    <mergeCell ref="F17:H17"/>
    <mergeCell ref="I17:K17"/>
    <mergeCell ref="L17:N17"/>
    <mergeCell ref="P17:R17"/>
    <mergeCell ref="S17:U17"/>
    <mergeCell ref="W17:Y19"/>
    <mergeCell ref="Z17:AB19"/>
    <mergeCell ref="S25:U25"/>
    <mergeCell ref="Z21:AB23"/>
    <mergeCell ref="A1:W1"/>
    <mergeCell ref="O2:T2"/>
    <mergeCell ref="A3:C3"/>
    <mergeCell ref="D3:K3"/>
    <mergeCell ref="O3:T3"/>
    <mergeCell ref="L19:N19"/>
    <mergeCell ref="A5:I5"/>
    <mergeCell ref="C6:W6"/>
    <mergeCell ref="A21:E21"/>
    <mergeCell ref="F21:H21"/>
    <mergeCell ref="I21:K21"/>
    <mergeCell ref="L21:N21"/>
    <mergeCell ref="P21:R21"/>
    <mergeCell ref="A18:E18"/>
    <mergeCell ref="F18:H18"/>
    <mergeCell ref="I18:K18"/>
    <mergeCell ref="L18:N18"/>
    <mergeCell ref="P18:R19"/>
    <mergeCell ref="S18:U19"/>
    <mergeCell ref="A19:E19"/>
    <mergeCell ref="F19:H19"/>
    <mergeCell ref="I19:K19"/>
    <mergeCell ref="W21:Y23"/>
    <mergeCell ref="A22:E22"/>
    <mergeCell ref="Z25:AB27"/>
    <mergeCell ref="A26:E26"/>
    <mergeCell ref="F26:H26"/>
    <mergeCell ref="I26:K26"/>
    <mergeCell ref="L26:N26"/>
    <mergeCell ref="P26:R27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I31:K31"/>
    <mergeCell ref="L31:N31"/>
    <mergeCell ref="S26:U27"/>
    <mergeCell ref="A27:E27"/>
    <mergeCell ref="F27:H27"/>
    <mergeCell ref="I27:K27"/>
    <mergeCell ref="P29:R29"/>
    <mergeCell ref="L27:N27"/>
    <mergeCell ref="A25:E25"/>
    <mergeCell ref="A29:E29"/>
    <mergeCell ref="F29:H29"/>
    <mergeCell ref="I29:K29"/>
    <mergeCell ref="L29:N29"/>
    <mergeCell ref="S29:U29"/>
    <mergeCell ref="W29:Y31"/>
    <mergeCell ref="W25:Y27"/>
    <mergeCell ref="S21:U21"/>
    <mergeCell ref="P25:R25"/>
    <mergeCell ref="F22:H22"/>
    <mergeCell ref="I22:K22"/>
    <mergeCell ref="L22:N22"/>
    <mergeCell ref="P22:R23"/>
    <mergeCell ref="S22:U23"/>
    <mergeCell ref="A23:E23"/>
    <mergeCell ref="F23:H23"/>
    <mergeCell ref="I23:K23"/>
    <mergeCell ref="L23:N23"/>
    <mergeCell ref="F25:H25"/>
    <mergeCell ref="I25:K25"/>
    <mergeCell ref="L25:N2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P33:R33"/>
    <mergeCell ref="A33:E33"/>
    <mergeCell ref="F33:H33"/>
    <mergeCell ref="I33:K33"/>
    <mergeCell ref="L33:N33"/>
    <mergeCell ref="S33:U33"/>
    <mergeCell ref="W33:Y35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P37:R37"/>
    <mergeCell ref="A37:E37"/>
    <mergeCell ref="F37:H37"/>
    <mergeCell ref="I37:K37"/>
    <mergeCell ref="L37:N37"/>
    <mergeCell ref="A44:C44"/>
    <mergeCell ref="D44:E44"/>
    <mergeCell ref="F44:G44"/>
    <mergeCell ref="H44:L44"/>
    <mergeCell ref="M44:P44"/>
    <mergeCell ref="A42:C43"/>
    <mergeCell ref="D42:E43"/>
    <mergeCell ref="F42:G43"/>
    <mergeCell ref="H42:L43"/>
    <mergeCell ref="M43:P43"/>
    <mergeCell ref="A46:C46"/>
    <mergeCell ref="D46:E46"/>
    <mergeCell ref="F46:G46"/>
    <mergeCell ref="H46:L46"/>
    <mergeCell ref="M46:P46"/>
    <mergeCell ref="A45:C45"/>
    <mergeCell ref="D45:E45"/>
    <mergeCell ref="F45:G45"/>
    <mergeCell ref="H45:L45"/>
    <mergeCell ref="M45:P45"/>
    <mergeCell ref="A48:C48"/>
    <mergeCell ref="D48:E48"/>
    <mergeCell ref="F48:G48"/>
    <mergeCell ref="H48:L48"/>
    <mergeCell ref="M48:P48"/>
    <mergeCell ref="A47:C47"/>
    <mergeCell ref="D47:E47"/>
    <mergeCell ref="F47:G47"/>
    <mergeCell ref="H47:L47"/>
    <mergeCell ref="M47:P47"/>
    <mergeCell ref="A50:C50"/>
    <mergeCell ref="D50:E50"/>
    <mergeCell ref="F50:G50"/>
    <mergeCell ref="H50:L50"/>
    <mergeCell ref="M50:P50"/>
    <mergeCell ref="A49:C49"/>
    <mergeCell ref="D49:E49"/>
    <mergeCell ref="F49:G49"/>
    <mergeCell ref="H49:L49"/>
    <mergeCell ref="M49:P49"/>
    <mergeCell ref="A52:C52"/>
    <mergeCell ref="D52:E52"/>
    <mergeCell ref="F52:G52"/>
    <mergeCell ref="H52:L52"/>
    <mergeCell ref="M52:P52"/>
    <mergeCell ref="A51:C51"/>
    <mergeCell ref="D51:E51"/>
    <mergeCell ref="F51:G51"/>
    <mergeCell ref="H51:L51"/>
    <mergeCell ref="M51:P51"/>
    <mergeCell ref="A54:C54"/>
    <mergeCell ref="D54:E54"/>
    <mergeCell ref="F54:G54"/>
    <mergeCell ref="H54:L54"/>
    <mergeCell ref="M54:P54"/>
    <mergeCell ref="A53:C53"/>
    <mergeCell ref="D53:E53"/>
    <mergeCell ref="F53:G53"/>
    <mergeCell ref="H53:L53"/>
    <mergeCell ref="M53:P53"/>
    <mergeCell ref="A56:C56"/>
    <mergeCell ref="D56:E56"/>
    <mergeCell ref="F56:G56"/>
    <mergeCell ref="H56:L56"/>
    <mergeCell ref="M56:P56"/>
    <mergeCell ref="A55:C55"/>
    <mergeCell ref="D55:E55"/>
    <mergeCell ref="F55:G55"/>
    <mergeCell ref="H55:L55"/>
    <mergeCell ref="M55:P55"/>
    <mergeCell ref="A57:C57"/>
    <mergeCell ref="D57:E57"/>
    <mergeCell ref="F57:G57"/>
    <mergeCell ref="H57:L57"/>
    <mergeCell ref="M57:P57"/>
    <mergeCell ref="A60:G60"/>
    <mergeCell ref="H60:L60"/>
    <mergeCell ref="M60:P60"/>
    <mergeCell ref="A59:C59"/>
    <mergeCell ref="D59:E59"/>
    <mergeCell ref="F59:G59"/>
    <mergeCell ref="H59:L59"/>
    <mergeCell ref="M59:P59"/>
    <mergeCell ref="A58:C58"/>
    <mergeCell ref="D58:E58"/>
    <mergeCell ref="F58:G58"/>
    <mergeCell ref="H58:L58"/>
    <mergeCell ref="M58:P58"/>
  </mergeCells>
  <phoneticPr fontId="1"/>
  <dataValidations count="1">
    <dataValidation type="list" allowBlank="1" showInputMessage="1" showErrorMessage="1" sqref="D44:E59">
      <formula1>$AD$43:$AD$49</formula1>
    </dataValidation>
  </dataValidations>
  <pageMargins left="0.51181102362204722" right="0.51181102362204722" top="0.74803149606299213" bottom="0.35433070866141736" header="0.31496062992125984" footer="0.31496062992125984"/>
  <pageSetup paperSize="9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5" r:id="rId4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4</xdr:row>
                    <xdr:rowOff>104775</xdr:rowOff>
                  </from>
                  <to>
                    <xdr:col>2</xdr:col>
                    <xdr:colOff>38100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5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104775</xdr:rowOff>
                  </from>
                  <to>
                    <xdr:col>2</xdr:col>
                    <xdr:colOff>38100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6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57150</xdr:rowOff>
                  </from>
                  <to>
                    <xdr:col>2</xdr:col>
                    <xdr:colOff>38100</xdr:colOff>
                    <xdr:row>10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カラオケ</vt:lpstr>
      <vt:lpstr>カラオケ!Print_Area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奥　康弘</cp:lastModifiedBy>
  <cp:lastPrinted>2021-06-17T02:53:49Z</cp:lastPrinted>
  <dcterms:created xsi:type="dcterms:W3CDTF">2021-05-31T01:24:43Z</dcterms:created>
  <dcterms:modified xsi:type="dcterms:W3CDTF">2021-06-21T12:42:12Z</dcterms:modified>
</cp:coreProperties>
</file>