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1013総務2\財政\14　財政状況資料集（3月上旬報告）\平成30年度財政状況資料集\"/>
    </mc:Choice>
  </mc:AlternateContent>
  <bookViews>
    <workbookView xWindow="0" yWindow="0" windowWidth="23040" windowHeight="964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AA44" i="12" l="1"/>
  <c r="AA43" i="12"/>
  <c r="AA42" i="12"/>
  <c r="AA41" i="12"/>
  <c r="AA40" i="12"/>
  <c r="AA39" i="12"/>
  <c r="AA38" i="12"/>
  <c r="AA37" i="12"/>
  <c r="AA36" i="12"/>
  <c r="AA35" i="12"/>
  <c r="AA34" i="12"/>
  <c r="AA33" i="12"/>
  <c r="AA32" i="12"/>
  <c r="AA31" i="12"/>
  <c r="AA30" i="12"/>
  <c r="AA29" i="12"/>
  <c r="AA28" i="12"/>
  <c r="AA12" i="12"/>
  <c r="AA11" i="12"/>
  <c r="AA10" i="12"/>
  <c r="AA9" i="12"/>
  <c r="AA8" i="12"/>
  <c r="AA7" i="12"/>
  <c r="BG43" i="10" l="1"/>
  <c r="BG42" i="10"/>
  <c r="BG41" i="10"/>
  <c r="BG40" i="10"/>
  <c r="BG39" i="10"/>
  <c r="BG38" i="10"/>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<sst xmlns="http://schemas.openxmlformats.org/spreadsheetml/2006/main" count="1287" uniqueCount="643">
  <si>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</si>
  <si>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</si>
  <si>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</si>
  <si>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</si>
  <si>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</si>
  <si>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</si>
  <si>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</si>
  <si>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</si>
  <si>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</si>
  <si>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</si>
  <si>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</si>
  <si>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</si>
  <si>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</si>
  <si>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</si>
  <si>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</si>
  <si>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</si>
  <si>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</si>
  <si>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</si>
  <si>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</si>
  <si>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</si>
  <si>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</si>
  <si>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</si>
  <si>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</si>
  <si>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</si>
  <si>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</si>
  <si>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</si>
  <si>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</si>
  <si>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</si>
  <si>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</si>
  <si>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</si>
  <si>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</si>
  <si>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</si>
  <si>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</si>
  <si>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</si>
  <si>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</si>
  <si>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</si>
  <si>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</si>
  <si>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</si>
  <si>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</si>
  <si>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</si>
  <si>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</si>
  <si>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</si>
  <si>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</si>
  <si>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</si>
  <si>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</si>
  <si>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</si>
  <si>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</si>
  <si>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</si>
  <si>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</si>
  <si>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</si>
  <si>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</si>
  <si>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</si>
  <si>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</si>
  <si>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</si>
  <si>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</si>
  <si>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</si>
  <si>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</si>
  <si>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</si>
  <si>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</si>
  <si>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</si>
  <si>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</si>
  <si>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</si>
  <si>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</si>
  <si>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</si>
  <si>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</si>
  <si>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</si>
  <si>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</si>
  <si>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</si>
  <si>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</si>
  <si>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</si>
  <si>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</si>
  <si>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</si>
  <si>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</si>
  <si>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</si>
  <si>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</si>
  <si>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</si>
  <si>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</si>
  <si>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</si>
  <si>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</si>
  <si>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</si>
  <si>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</si>
  <si>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</si>
  <si>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</si>
  <si>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</si>
  <si>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</si>
  <si>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</si>
  <si>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</si>
  <si>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</si>
  <si>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</si>
  <si>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</si>
  <si>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</si>
  <si>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</si>
  <si>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</si>
  <si>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</si>
  <si>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</si>
  <si>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</si>
  <si>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</si>
  <si>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</si>
  <si>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</si>
  <si>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</si>
  <si>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</si>
  <si>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</si>
  <si>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</si>
  <si>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</si>
  <si>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</si>
  <si>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</si>
  <si>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</si>
  <si>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</si>
  <si>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</si>
  <si>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</si>
  <si>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</si>
  <si>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</si>
  <si>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</si>
  <si>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</si>
  <si>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</si>
  <si>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</si>
  <si>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</si>
  <si>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</si>
  <si>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</si>
  <si>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</si>
  <si>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</si>
  <si>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</si>
  <si>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</si>
  <si>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</si>
  <si>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</si>
  <si>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</si>
  <si>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</si>
  <si>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</si>
  <si>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</si>
  <si>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</si>
  <si>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</si>
  <si>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</si>
  <si>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</si>
  <si>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</si>
  <si>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</si>
  <si>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</si>
  <si>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</si>
  <si>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</si>
  <si>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</si>
  <si>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</si>
  <si>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</si>
  <si>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</si>
  <si>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</si>
  <si>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</si>
  <si>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</si>
  <si>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</si>
  <si>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</si>
  <si>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</si>
  <si>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</si>
  <si>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</si>
  <si>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</si>
  <si>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</si>
  <si>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</si>
  <si>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</si>
  <si>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</si>
  <si>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</si>
  <si>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</si>
  <si>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</si>
  <si>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</si>
  <si>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</si>
  <si>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</si>
  <si>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</si>
  <si>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</si>
  <si>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</si>
  <si>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</si>
  <si>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</si>
  <si>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</si>
  <si>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</si>
  <si>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</si>
  <si>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</si>
  <si>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</si>
  <si>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</si>
  <si>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</si>
  <si>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</si>
  <si>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</si>
  <si>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</si>
  <si>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</si>
  <si>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</si>
  <si>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</si>
  <si>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</si>
  <si>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</si>
  <si>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</si>
  <si>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</si>
  <si>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</si>
  <si>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</si>
  <si>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</si>
  <si>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</si>
  <si>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</si>
  <si>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</si>
  <si>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</si>
  <si>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</si>
  <si>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</si>
  <si>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</si>
  <si>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</si>
  <si>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</si>
  <si>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</si>
  <si>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</si>
  <si>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</si>
  <si>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</si>
  <si>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</si>
  <si>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</si>
  <si>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</si>
  <si>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</si>
  <si>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</si>
  <si>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</si>
  <si>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</si>
  <si>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</si>
  <si>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</si>
  <si>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</si>
  <si>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</si>
  <si>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</si>
  <si>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</si>
  <si>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</si>
  <si>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岡山県美咲町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</si>
  <si>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</si>
  <si>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</si>
  <si>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</si>
  <si>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</si>
  <si>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</si>
  <si>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</si>
  <si>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</si>
  <si>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</si>
  <si>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</si>
  <si>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</si>
  <si>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</si>
  <si>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</si>
  <si>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</si>
  <si>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</si>
  <si>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</si>
  <si>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</si>
  <si>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</si>
  <si>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</si>
  <si>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</si>
  <si>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</si>
  <si>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</si>
  <si>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</si>
  <si>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</si>
  <si>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</si>
  <si>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</si>
  <si>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</si>
  <si>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</si>
  <si>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</si>
  <si>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</si>
  <si>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</si>
  <si>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</si>
  <si>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</si>
  <si>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</si>
  <si>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</si>
  <si>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</si>
  <si>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</si>
  <si>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</si>
  <si>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</si>
  <si>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</si>
  <si>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</si>
  <si>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</si>
  <si>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</si>
  <si>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</si>
  <si>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</si>
  <si>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</si>
  <si>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</si>
  <si>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</si>
  <si>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</si>
  <si>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</si>
  <si>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</si>
  <si>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</si>
  <si>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</si>
  <si>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</si>
  <si>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</si>
  <si>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</si>
  <si>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</si>
  <si>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</si>
  <si>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</si>
  <si>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</si>
  <si>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</si>
  <si>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</si>
  <si>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</si>
  <si>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</si>
  <si>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</si>
  <si>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</si>
  <si>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</si>
  <si>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</si>
  <si>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</si>
  <si>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</si>
  <si>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</si>
  <si>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</si>
  <si>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</si>
  <si>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</si>
  <si>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</si>
  <si>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</si>
  <si>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</si>
  <si>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</si>
  <si>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</si>
  <si>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</si>
  <si>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</si>
  <si>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</si>
  <si>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</si>
  <si>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</si>
  <si>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</si>
  <si>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</si>
  <si>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</si>
  <si>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</si>
  <si>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</si>
  <si>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</si>
  <si>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</si>
  <si>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</si>
  <si>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</si>
  <si>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</si>
  <si>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</si>
  <si>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</si>
  <si>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</si>
  <si>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</si>
  <si>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</si>
  <si>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</si>
  <si>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</si>
  <si>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</si>
  <si>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</si>
  <si>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</si>
  <si>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</si>
  <si>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</si>
  <si>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</si>
  <si>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</si>
  <si>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</si>
  <si>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</si>
  <si>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</si>
  <si>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</si>
  <si>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</si>
  <si>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</si>
  <si>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</si>
  <si>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</si>
  <si>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</si>
  <si>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</si>
  <si>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</si>
  <si>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</si>
  <si>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</si>
  <si>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</si>
  <si>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</si>
  <si>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</si>
  <si>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</si>
  <si>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</si>
  <si>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</si>
  <si>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</si>
  <si>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</si>
  <si>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</si>
  <si>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</si>
  <si>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</si>
  <si>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</si>
  <si>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</si>
  <si>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</si>
  <si>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</si>
  <si>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</si>
  <si>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</si>
  <si>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</si>
  <si>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</si>
  <si>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</si>
  <si>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</si>
  <si>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</si>
  <si>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</si>
  <si>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</si>
  <si>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</si>
  <si>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</si>
  <si>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</si>
  <si>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</si>
  <si>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</si>
  <si>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岡山県美咲町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</si>
  <si>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</si>
  <si>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</si>
  <si>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</si>
  <si>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</si>
  <si>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</si>
  <si>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</si>
  <si>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</si>
  <si>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</si>
  <si>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</si>
  <si>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</si>
  <si>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</si>
  <si>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</si>
  <si>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</si>
  <si>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</si>
  <si>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</si>
  <si>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</si>
  <si>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</si>
  <si>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</si>
  <si>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</si>
  <si>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</si>
  <si>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</si>
  <si>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</si>
  <si>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</si>
  <si>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</si>
  <si>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</si>
  <si>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</si>
  <si>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</si>
  <si>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</si>
  <si>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</si>
  <si>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</si>
  <si>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</si>
  <si>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</si>
  <si>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</si>
  <si>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</si>
  <si>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</si>
  <si>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</si>
  <si>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</si>
  <si>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</si>
  <si>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</si>
  <si>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</si>
  <si>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</si>
  <si>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</si>
  <si>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美咲町介護サービス事業特別会計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</si>
  <si>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</si>
  <si>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</si>
  <si>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</si>
  <si>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美咲町柵原飯岡簡易水道事業特別会計</t>
    <phoneticPr fontId="5"/>
  </si>
  <si>
    <t>法非適用企業</t>
    <phoneticPr fontId="5"/>
  </si>
  <si>
    <t>美咲町柵原北部簡易水道事業特別会計</t>
    <phoneticPr fontId="5"/>
  </si>
  <si>
    <t>美咲町柵原中央簡易水道事業特別会計</t>
    <phoneticPr fontId="5"/>
  </si>
  <si>
    <t>美咲町統合簡易水道事業特別会計</t>
    <phoneticPr fontId="5"/>
  </si>
  <si>
    <t>美咲町中央簡易水道事業特別会計</t>
    <phoneticPr fontId="5"/>
  </si>
  <si>
    <t>美咲町中央北部簡易水道事業特別会計</t>
    <phoneticPr fontId="5"/>
  </si>
  <si>
    <t>美咲町中央打穴・大垪和簡易水道事業特別会計</t>
    <phoneticPr fontId="5"/>
  </si>
  <si>
    <t>美咲町下水道事業特別会計</t>
    <phoneticPr fontId="5"/>
  </si>
  <si>
    <t>美咲町柵原公共下水道事業特別会計</t>
    <phoneticPr fontId="5"/>
  </si>
  <si>
    <t>美咲町中央公共下水道事業特別会計</t>
    <phoneticPr fontId="5"/>
  </si>
  <si>
    <t>美咲町用地取得造成事業特別会計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</si>
  <si>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</si>
  <si>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</si>
  <si>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</si>
  <si>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</si>
  <si>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</si>
  <si>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</si>
  <si>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</si>
  <si>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</si>
  <si>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</si>
  <si>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</si>
  <si>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</si>
  <si>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</si>
  <si>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</si>
  <si>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</si>
  <si>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</si>
  <si>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</si>
  <si>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</si>
  <si>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</si>
  <si>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</si>
  <si>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</si>
  <si>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</si>
  <si>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</si>
  <si>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</si>
  <si>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</si>
  <si>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</si>
  <si>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</si>
  <si>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</si>
  <si>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</si>
  <si>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</si>
  <si>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</si>
  <si>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</si>
  <si>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</si>
  <si>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</si>
  <si>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</si>
  <si>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</si>
  <si>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</si>
  <si>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</si>
  <si>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</si>
  <si>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</si>
  <si>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</si>
  <si>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</si>
  <si>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</si>
  <si>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</si>
  <si>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</si>
  <si>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</si>
  <si>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</si>
  <si>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</si>
  <si>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</si>
  <si>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</si>
  <si>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</si>
  <si>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</si>
  <si>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</si>
  <si>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</si>
  <si>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</si>
  <si>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</si>
  <si>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</si>
  <si>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</si>
  <si>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</si>
  <si>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</si>
  <si>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</si>
  <si>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</si>
  <si>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</si>
  <si>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</si>
  <si>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</si>
  <si>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</si>
  <si>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美咲町中央公共下水道事業特別会計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</si>
  <si>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</si>
  <si>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</si>
  <si>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美咲町柵原公共下水道事業特別会計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</si>
  <si>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</si>
  <si>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美咲町統合簡易水道事業特別会計</t>
    <phoneticPr fontId="5"/>
  </si>
  <si>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</si>
  <si>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</si>
  <si>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</si>
  <si>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</si>
  <si>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</si>
  <si>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</si>
  <si>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</si>
  <si>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</si>
  <si>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</si>
  <si>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</si>
  <si>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</si>
  <si>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</si>
  <si>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</si>
  <si>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</si>
  <si>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</si>
  <si>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</si>
  <si>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</si>
  <si>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</si>
  <si>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</si>
  <si>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</si>
  <si>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</si>
  <si>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</si>
  <si>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</si>
  <si>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</si>
  <si>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</si>
  <si>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</si>
  <si>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</si>
  <si>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</si>
  <si>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</si>
  <si>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</si>
  <si>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</si>
  <si>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</si>
  <si>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</si>
  <si>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</si>
  <si>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</si>
  <si>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</si>
  <si>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</si>
  <si>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</si>
  <si>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</si>
  <si>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</si>
  <si>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</si>
  <si>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</si>
  <si>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</si>
  <si>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</si>
  <si>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</si>
  <si>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</si>
  <si>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</si>
  <si>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</si>
  <si>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</si>
  <si>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</si>
  <si>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</si>
  <si>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</si>
  <si>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</si>
  <si>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</si>
  <si>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</si>
  <si>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</si>
  <si>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</si>
  <si>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</si>
  <si>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</si>
  <si>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</si>
  <si>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</si>
  <si>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</si>
  <si>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</si>
  <si>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</si>
  <si>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</si>
  <si>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</si>
  <si>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</si>
  <si>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</si>
  <si>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</si>
  <si>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</si>
  <si>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</si>
  <si>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</si>
  <si>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</si>
  <si>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</si>
  <si>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</si>
  <si>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</si>
  <si>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</si>
  <si>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</si>
  <si>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</si>
  <si>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</si>
  <si>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</si>
  <si>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</si>
  <si>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</si>
  <si>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</si>
  <si>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</si>
  <si>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</si>
  <si>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t>
  </si>
  <si>
    <t>▲ 0.31</t>
  </si>
  <si>
    <t>美咲町住宅新築資金等貸付事業特別会計</t>
  </si>
  <si>
    <t>▲ 0.37</t>
  </si>
  <si>
    <t>▲ 0.36</t>
  </si>
  <si>
    <t>▲ 0.39</t>
  </si>
  <si>
    <t>一般会計</t>
  </si>
  <si>
    <t>美咲町介護保険事業特別会計</t>
  </si>
  <si>
    <t>美咲町国民健康保険事業特別会計</t>
  </si>
  <si>
    <t>美咲町柵原北部簡易水道事業特別会計</t>
  </si>
  <si>
    <t>美咲町柵原中央簡易水道事業特別会計</t>
  </si>
  <si>
    <t>美咲町中央公共下水道事業特別会計</t>
  </si>
  <si>
    <t>美咲町柵原公共下水道事業特別会計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</si>
  <si>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</si>
  <si>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</si>
  <si>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</si>
  <si>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</si>
  <si>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</si>
  <si>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</si>
  <si>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</si>
  <si>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</si>
  <si>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久米郡土地開発公社</t>
  </si>
  <si>
    <t>財団法人　美咲町農業公社</t>
  </si>
  <si>
    <t>株式会社　美咲物産</t>
  </si>
  <si>
    <t>久米老人ホーム組合一般会計</t>
    <rPh sb="0" eb="2">
      <t>クメ</t>
    </rPh>
    <rPh sb="2" eb="4">
      <t>ロウジン</t>
    </rPh>
    <rPh sb="7" eb="9">
      <t>クミアイ</t>
    </rPh>
    <rPh sb="9" eb="11">
      <t>イッパン</t>
    </rPh>
    <rPh sb="11" eb="13">
      <t>カイケイ</t>
    </rPh>
    <phoneticPr fontId="5"/>
  </si>
  <si>
    <t>久米老人ホーム組合指定訪問介護事業特別会計</t>
    <rPh sb="0" eb="2">
      <t>クメ</t>
    </rPh>
    <rPh sb="2" eb="4">
      <t>ロウジン</t>
    </rPh>
    <rPh sb="7" eb="9">
      <t>クミアイ</t>
    </rPh>
    <rPh sb="9" eb="11">
      <t>シテイ</t>
    </rPh>
    <rPh sb="11" eb="13">
      <t>ホウモン</t>
    </rPh>
    <rPh sb="13" eb="15">
      <t>カイゴ</t>
    </rPh>
    <rPh sb="15" eb="17">
      <t>ジギョウ</t>
    </rPh>
    <rPh sb="17" eb="19">
      <t>トクベツ</t>
    </rPh>
    <rPh sb="19" eb="21">
      <t>カイケイ</t>
    </rPh>
    <phoneticPr fontId="5"/>
  </si>
  <si>
    <t>柵原・吉井特別養護老人ホーム組合</t>
    <rPh sb="0" eb="2">
      <t>ヤナハラ</t>
    </rPh>
    <rPh sb="3" eb="5">
      <t>ヨシイ</t>
    </rPh>
    <rPh sb="5" eb="6">
      <t>トク</t>
    </rPh>
    <rPh sb="6" eb="7">
      <t>ベツ</t>
    </rPh>
    <rPh sb="7" eb="9">
      <t>ヨウゴ</t>
    </rPh>
    <rPh sb="9" eb="11">
      <t>ロウジン</t>
    </rPh>
    <rPh sb="14" eb="16">
      <t>クミアイ</t>
    </rPh>
    <phoneticPr fontId="5"/>
  </si>
  <si>
    <t>柵原・吉井・英田火葬場組合</t>
    <rPh sb="0" eb="2">
      <t>ヤナハラ</t>
    </rPh>
    <rPh sb="3" eb="5">
      <t>ヨシイ</t>
    </rPh>
    <rPh sb="6" eb="8">
      <t>アイダ</t>
    </rPh>
    <rPh sb="8" eb="11">
      <t>カソウバ</t>
    </rPh>
    <rPh sb="11" eb="13">
      <t>クミアイ</t>
    </rPh>
    <phoneticPr fontId="5"/>
  </si>
  <si>
    <t>津山広域事務組合（一般会計）</t>
    <rPh sb="9" eb="11">
      <t>イッパン</t>
    </rPh>
    <rPh sb="11" eb="13">
      <t>カイケイ</t>
    </rPh>
    <phoneticPr fontId="2"/>
  </si>
  <si>
    <t>津山広域事務組合（ふるさと振興事業特別会計含む）</t>
  </si>
  <si>
    <t>津山圏域資源循環施設組合　一般会計</t>
  </si>
  <si>
    <t>津山圏域衛生処理組合　一般会計</t>
  </si>
  <si>
    <t>津山圏域消防組合　一般会計</t>
  </si>
  <si>
    <t>津山地区農業共済事務組合　農業共済事業会計</t>
  </si>
  <si>
    <t>勝英衛生施設組合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</si>
  <si>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</si>
  <si>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</si>
  <si>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</si>
  <si>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</si>
  <si>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</si>
  <si>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</si>
  <si>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</si>
  <si>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</si>
  <si>
    <t>岡山県中部環境施設組合</t>
  </si>
  <si>
    <t>法適用</t>
    <rPh sb="0" eb="1">
      <t>ホウ</t>
    </rPh>
    <rPh sb="1" eb="3">
      <t>テキヨウ</t>
    </rPh>
    <phoneticPr fontId="2"/>
  </si>
  <si>
    <t>-</t>
    <phoneticPr fontId="2"/>
  </si>
  <si>
    <t>-</t>
    <phoneticPr fontId="2"/>
  </si>
  <si>
    <t>(元気なまちづくり基金(H30年度末現在))</t>
    <phoneticPr fontId="2"/>
  </si>
  <si>
    <t>(長期振興町づくり基金(H30年度末現在))</t>
    <phoneticPr fontId="2"/>
  </si>
  <si>
    <t>(教育施設整備基金(H30年度末現在))</t>
    <phoneticPr fontId="2"/>
  </si>
  <si>
    <t>(庁舎建設基金(H30年度末現在))</t>
    <phoneticPr fontId="2"/>
  </si>
  <si>
    <t>(美咲町青木正美・静恵ふるさと応援基金(H30年度末現在))</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</si>
  <si>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</si>
  <si>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</si>
  <si>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</si>
  <si>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</si>
  <si>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</si>
  <si>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１０．1％と依然として類似団体と比較して高いものの、年々と減少傾向にある。これは、毎年の地方債の新規発行を抑制してきたためであり、将来負担比率が低下傾向にあるため、実質公債費比率についても、今後は低下してくるものと想定さ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</si>
  <si>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</si>
  <si>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</si>
  <si>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</si>
  <si>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は２１．８％と低下している。一方で、有形固定資産減価償却率は類似団体との比較においては、低い数値を示しているが上昇傾向にはある。数値の上昇については資産の老朽化がより進んでいることを示している。今後の公共施設に係る更新時期や更新費用について、具体的な個別施設設計の策定が求められ、今後、一層の老朽化対策に積極的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</si>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</sst>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177" fontId="33" fillId="6" borderId="125" xfId="12" applyNumberFormat="1" applyFont="1" applyFill="1" applyBorder="1" applyAlignment="1" applyProtection="1">
      <alignment horizontal="right" vertical="center" shrinkToFit="1"/>
      <protection locked="0"/>
    </xf>
    <xf numFmtId="177" fontId="33" fillId="6" borderId="146" xfId="12" applyNumberFormat="1" applyFont="1" applyFill="1" applyBorder="1" applyAlignment="1" applyProtection="1">
      <alignment horizontal="right" vertical="center" shrinkToFit="1"/>
      <protection locked="0"/>
    </xf>
    <xf numFmtId="177" fontId="33" fillId="6" borderId="126"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FFE0-437F-832E-87B0CA0A25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55546</c:v>
                </c:pt>
                <c:pt idx="1">
                  <c:v>66572</c:v>
                </c:pt>
                <c:pt idx="2">
                  <c:v>76575</c:v>
                </c:pt>
                <c:pt idx="3">
                  <c:v>76908</c:v>
                </c:pt>
                <c:pt idx="4">
                  <c:v>101692</c:v>
                </c:pt>
              </c:numCache>
            </c:numRef>
          </c:val>
          <c:smooth val="0"/>
          <c:extLst>
            <c:ext xmlns:c16="http://schemas.microsoft.com/office/drawing/2014/chart" uri="{C3380CC4-5D6E-409C-BE32-E72D297353CC}">
              <c16:uniqueId val="{00000001-FFE0-437F-832E-87B0CA0A25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11.58</c:v>
                </c:pt>
                <c:pt idx="1">
                  <c:v>10.47</c:v>
                </c:pt>
                <c:pt idx="2">
                  <c:v>10.3</c:v>
                </c:pt>
                <c:pt idx="3">
                  <c:v>9.52</c:v>
                </c:pt>
                <c:pt idx="4">
                  <c:v>10.23</c:v>
                </c:pt>
              </c:numCache>
            </c:numRef>
          </c:val>
          <c:extLst>
            <c:ext xmlns:c16="http://schemas.microsoft.com/office/drawing/2014/chart" uri="{C3380CC4-5D6E-409C-BE32-E72D297353CC}">
              <c16:uniqueId val="{00000000-A963-4CF9-9302-743AFAB725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43.1</c:v>
                </c:pt>
                <c:pt idx="1">
                  <c:v>43.78</c:v>
                </c:pt>
                <c:pt idx="2">
                  <c:v>46.11</c:v>
                </c:pt>
                <c:pt idx="3">
                  <c:v>47.49</c:v>
                </c:pt>
                <c:pt idx="4">
                  <c:v>48.54</c:v>
                </c:pt>
              </c:numCache>
            </c:numRef>
          </c:val>
          <c:extLst>
            <c:ext xmlns:c16="http://schemas.microsoft.com/office/drawing/2014/chart" uri="{C3380CC4-5D6E-409C-BE32-E72D297353CC}">
              <c16:uniqueId val="{00000001-A963-4CF9-9302-743AFAB725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4.78</c:v>
                </c:pt>
                <c:pt idx="1">
                  <c:v>2.02</c:v>
                </c:pt>
                <c:pt idx="2">
                  <c:v>0.19</c:v>
                </c:pt>
                <c:pt idx="3">
                  <c:v>-1.02</c:v>
                </c:pt>
                <c:pt idx="4">
                  <c:v>-0.31</c:v>
                </c:pt>
              </c:numCache>
            </c:numRef>
          </c:val>
          <c:smooth val="0"/>
          <c:extLst>
            <c:ext xmlns:c16="http://schemas.microsoft.com/office/drawing/2014/chart" uri="{C3380CC4-5D6E-409C-BE32-E72D297353CC}">
              <c16:uniqueId val="{00000002-A963-4CF9-9302-743AFAB725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1.2</c:v>
                </c:pt>
                <c:pt idx="2">
                  <c:v>#N/A</c:v>
                </c:pt>
                <c:pt idx="3">
                  <c:v>1.03</c:v>
                </c:pt>
                <c:pt idx="4">
                  <c:v>#N/A</c:v>
                </c:pt>
                <c:pt idx="5">
                  <c:v>0.9</c:v>
                </c:pt>
                <c:pt idx="6">
                  <c:v>#N/A</c:v>
                </c:pt>
                <c:pt idx="7">
                  <c:v>0.83</c:v>
                </c:pt>
                <c:pt idx="8">
                  <c:v>#N/A</c:v>
                </c:pt>
                <c:pt idx="9">
                  <c:v>0.75</c:v>
                </c:pt>
              </c:numCache>
            </c:numRef>
          </c:val>
          <c:extLst>
            <c:ext xmlns:c16="http://schemas.microsoft.com/office/drawing/2014/chart" uri="{C3380CC4-5D6E-409C-BE32-E72D297353CC}">
              <c16:uniqueId val="{00000000-4D86-48DD-A7B6-F9601110CF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86-48DD-A7B6-F9601110CF29}"/>
            </c:ext>
          </c:extLst>
        </c:ser>
        <c:ser>
          <c:idx val="2"/>
          <c:order val="2"/>
          <c:tx>
            <c:strRef>
              <c:f>データシート!$A$29</c:f>
              <c:strCache>
                <c:ptCount val="1"/>
                <c:pt idx="0">
                  <c:v>美咲町柵原公共下水道事業特別会計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0.33</c:v>
                </c:pt>
                <c:pt idx="2">
                  <c:v>#N/A</c:v>
                </c:pt>
                <c:pt idx="3">
                  <c:v>0.39</c:v>
                </c:pt>
                <c:pt idx="4">
                  <c:v>#N/A</c:v>
                </c:pt>
                <c:pt idx="5">
                  <c:v>0.17</c:v>
                </c:pt>
                <c:pt idx="6">
                  <c:v>#N/A</c:v>
                </c:pt>
                <c:pt idx="7">
                  <c:v>0.27</c:v>
                </c:pt>
                <c:pt idx="8">
                  <c:v>#N/A</c:v>
                </c:pt>
                <c:pt idx="9">
                  <c:v>0.27</c:v>
                </c:pt>
              </c:numCache>
            </c:numRef>
          </c:val>
          <c:extLst>
            <c:ext xmlns:c16="http://schemas.microsoft.com/office/drawing/2014/chart" uri="{C3380CC4-5D6E-409C-BE32-E72D297353CC}">
              <c16:uniqueId val="{00000002-4D86-48DD-A7B6-F9601110CF29}"/>
            </c:ext>
          </c:extLst>
        </c:ser>
        <c:ser>
          <c:idx val="3"/>
          <c:order val="3"/>
          <c:tx>
            <c:strRef>
              <c:f>データシート!$A$30</c:f>
              <c:strCache>
                <c:ptCount val="1"/>
                <c:pt idx="0">
                  <c:v>美咲町中央公共下水道事業特別会計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0.21</c:v>
                </c:pt>
                <c:pt idx="4">
                  <c:v>#N/A</c:v>
                </c:pt>
                <c:pt idx="5">
                  <c:v>0.21</c:v>
                </c:pt>
                <c:pt idx="6">
                  <c:v>#N/A</c:v>
                </c:pt>
                <c:pt idx="7">
                  <c:v>0.23</c:v>
                </c:pt>
                <c:pt idx="8">
                  <c:v>#N/A</c:v>
                </c:pt>
                <c:pt idx="9">
                  <c:v>0.33</c:v>
                </c:pt>
              </c:numCache>
            </c:numRef>
          </c:val>
          <c:extLst>
            <c:ext xmlns:c16="http://schemas.microsoft.com/office/drawing/2014/chart" uri="{C3380CC4-5D6E-409C-BE32-E72D297353CC}">
              <c16:uniqueId val="{00000003-4D86-48DD-A7B6-F9601110CF29}"/>
            </c:ext>
          </c:extLst>
        </c:ser>
        <c:ser>
          <c:idx val="4"/>
          <c:order val="4"/>
          <c:tx>
            <c:strRef>
              <c:f>データシート!$A$31</c:f>
              <c:strCache>
                <c:ptCount val="1"/>
                <c:pt idx="0">
                  <c:v>美咲町柵原中央簡易水道事業特別会計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0.24</c:v>
                </c:pt>
                <c:pt idx="2">
                  <c:v>#N/A</c:v>
                </c:pt>
                <c:pt idx="3">
                  <c:v>0.24</c:v>
                </c:pt>
                <c:pt idx="4">
                  <c:v>#N/A</c:v>
                </c:pt>
                <c:pt idx="5">
                  <c:v>0.18</c:v>
                </c:pt>
                <c:pt idx="6">
                  <c:v>#N/A</c:v>
                </c:pt>
                <c:pt idx="7">
                  <c:v>0.28000000000000003</c:v>
                </c:pt>
                <c:pt idx="8">
                  <c:v>#N/A</c:v>
                </c:pt>
                <c:pt idx="9">
                  <c:v>0.36</c:v>
                </c:pt>
              </c:numCache>
            </c:numRef>
          </c:val>
          <c:extLst>
            <c:ext xmlns:c16="http://schemas.microsoft.com/office/drawing/2014/chart" uri="{C3380CC4-5D6E-409C-BE32-E72D297353CC}">
              <c16:uniqueId val="{00000004-4D86-48DD-A7B6-F9601110CF29}"/>
            </c:ext>
          </c:extLst>
        </c:ser>
        <c:ser>
          <c:idx val="5"/>
          <c:order val="5"/>
          <c:tx>
            <c:strRef>
              <c:f>データシート!$A$32</c:f>
              <c:strCache>
                <c:ptCount val="1"/>
                <c:pt idx="0">
                  <c:v>美咲町柵原北部簡易水道事業特別会計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c:v>
                </c:pt>
                <c:pt idx="4">
                  <c:v>#N/A</c:v>
                </c:pt>
                <c:pt idx="5">
                  <c:v>0.1</c:v>
                </c:pt>
                <c:pt idx="6">
                  <c:v>#N/A</c:v>
                </c:pt>
                <c:pt idx="7">
                  <c:v>0.1</c:v>
                </c:pt>
                <c:pt idx="8">
                  <c:v>#N/A</c:v>
                </c:pt>
                <c:pt idx="9">
                  <c:v>0.52</c:v>
                </c:pt>
              </c:numCache>
            </c:numRef>
          </c:val>
          <c:extLst>
            <c:ext xmlns:c16="http://schemas.microsoft.com/office/drawing/2014/chart" uri="{C3380CC4-5D6E-409C-BE32-E72D297353CC}">
              <c16:uniqueId val="{00000005-4D86-48DD-A7B6-F9601110CF29}"/>
            </c:ext>
          </c:extLst>
        </c:ser>
        <c:ser>
          <c:idx val="6"/>
          <c:order val="6"/>
          <c:tx>
            <c:strRef>
              <c:f>データシート!$A$33</c:f>
              <c:strCache>
                <c:ptCount val="1"/>
                <c:pt idx="0">
                  <c:v>美咲町国民健康保険事業特別会計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1.0900000000000001</c:v>
                </c:pt>
                <c:pt idx="2">
                  <c:v>#N/A</c:v>
                </c:pt>
                <c:pt idx="3">
                  <c:v>0.57999999999999996</c:v>
                </c:pt>
                <c:pt idx="4">
                  <c:v>#N/A</c:v>
                </c:pt>
                <c:pt idx="5">
                  <c:v>1.45</c:v>
                </c:pt>
                <c:pt idx="6">
                  <c:v>#N/A</c:v>
                </c:pt>
                <c:pt idx="7">
                  <c:v>1</c:v>
                </c:pt>
                <c:pt idx="8">
                  <c:v>#N/A</c:v>
                </c:pt>
                <c:pt idx="9">
                  <c:v>1.64</c:v>
                </c:pt>
              </c:numCache>
            </c:numRef>
          </c:val>
          <c:extLst>
            <c:ext xmlns:c16="http://schemas.microsoft.com/office/drawing/2014/chart" uri="{C3380CC4-5D6E-409C-BE32-E72D297353CC}">
              <c16:uniqueId val="{00000006-4D86-48DD-A7B6-F9601110CF29}"/>
            </c:ext>
          </c:extLst>
        </c:ser>
        <c:ser>
          <c:idx val="7"/>
          <c:order val="7"/>
          <c:tx>
            <c:strRef>
              <c:f>データシート!$A$34</c:f>
              <c:strCache>
                <c:ptCount val="1"/>
                <c:pt idx="0">
                  <c:v>美咲町介護保険事業特別会計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0.42</c:v>
                </c:pt>
                <c:pt idx="2">
                  <c:v>#N/A</c:v>
                </c:pt>
                <c:pt idx="3">
                  <c:v>1.1499999999999999</c:v>
                </c:pt>
                <c:pt idx="4">
                  <c:v>#N/A</c:v>
                </c:pt>
                <c:pt idx="5">
                  <c:v>1.05</c:v>
                </c:pt>
                <c:pt idx="6">
                  <c:v>#N/A</c:v>
                </c:pt>
                <c:pt idx="7">
                  <c:v>1.28</c:v>
                </c:pt>
                <c:pt idx="8">
                  <c:v>#N/A</c:v>
                </c:pt>
                <c:pt idx="9">
                  <c:v>1.89</c:v>
                </c:pt>
              </c:numCache>
            </c:numRef>
          </c:val>
          <c:extLst>
            <c:ext xmlns:c16="http://schemas.microsoft.com/office/drawing/2014/chart" uri="{C3380CC4-5D6E-409C-BE32-E72D297353CC}">
              <c16:uniqueId val="{00000007-4D86-48DD-A7B6-F9601110CF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11.68</c:v>
                </c:pt>
                <c:pt idx="2">
                  <c:v>#N/A</c:v>
                </c:pt>
                <c:pt idx="3">
                  <c:v>10.62</c:v>
                </c:pt>
                <c:pt idx="4">
                  <c:v>#N/A</c:v>
                </c:pt>
                <c:pt idx="5">
                  <c:v>10.55</c:v>
                </c:pt>
                <c:pt idx="6">
                  <c:v>#N/A</c:v>
                </c:pt>
                <c:pt idx="7">
                  <c:v>9.82</c:v>
                </c:pt>
                <c:pt idx="8">
                  <c:v>#N/A</c:v>
                </c:pt>
                <c:pt idx="9">
                  <c:v>10.47</c:v>
                </c:pt>
              </c:numCache>
            </c:numRef>
          </c:val>
          <c:extLst>
            <c:ext xmlns:c16="http://schemas.microsoft.com/office/drawing/2014/chart" uri="{C3380CC4-5D6E-409C-BE32-E72D297353CC}">
              <c16:uniqueId val="{00000008-4D86-48DD-A7B6-F9601110CF29}"/>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0.37</c:v>
                </c:pt>
                <c:pt idx="1">
                  <c:v>#N/A</c:v>
                </c:pt>
                <c:pt idx="2">
                  <c:v>0.36</c:v>
                </c:pt>
                <c:pt idx="3">
                  <c:v>#N/A</c:v>
                </c:pt>
                <c:pt idx="4">
                  <c:v>0.39</c:v>
                </c:pt>
                <c:pt idx="5">
                  <c:v>#N/A</c:v>
                </c:pt>
                <c:pt idx="6">
                  <c:v>0.37</c:v>
                </c:pt>
                <c:pt idx="7">
                  <c:v>#N/A</c:v>
                </c:pt>
                <c:pt idx="8">
                  <c:v>0.36</c:v>
                </c:pt>
                <c:pt idx="9">
                  <c:v>#N/A</c:v>
                </c:pt>
              </c:numCache>
            </c:numRef>
          </c:val>
          <c:extLst>
            <c:ext xmlns:c16="http://schemas.microsoft.com/office/drawing/2014/chart" uri="{C3380CC4-5D6E-409C-BE32-E72D297353CC}">
              <c16:uniqueId val="{00000009-4D86-48DD-A7B6-F9601110CF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1806</c:v>
                </c:pt>
                <c:pt idx="5">
                  <c:v>1777</c:v>
                </c:pt>
                <c:pt idx="8">
                  <c:v>1738</c:v>
                </c:pt>
                <c:pt idx="11">
                  <c:v>1520</c:v>
                </c:pt>
                <c:pt idx="14">
                  <c:v>1354</c:v>
                </c:pt>
              </c:numCache>
            </c:numRef>
          </c:val>
          <c:extLst>
            <c:ext xmlns:c16="http://schemas.microsoft.com/office/drawing/2014/chart" uri="{C3380CC4-5D6E-409C-BE32-E72D297353CC}">
              <c16:uniqueId val="{00000000-80C9-4241-AA29-558057DA5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C9-4241-AA29-558057DA5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11</c:v>
                </c:pt>
                <c:pt idx="6">
                  <c:v>9</c:v>
                </c:pt>
                <c:pt idx="9">
                  <c:v>7</c:v>
                </c:pt>
                <c:pt idx="12">
                  <c:v>7</c:v>
                </c:pt>
              </c:numCache>
            </c:numRef>
          </c:val>
          <c:extLst>
            <c:ext xmlns:c16="http://schemas.microsoft.com/office/drawing/2014/chart" uri="{C3380CC4-5D6E-409C-BE32-E72D297353CC}">
              <c16:uniqueId val="{00000002-80C9-4241-AA29-558057DA5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39</c:v>
                </c:pt>
                <c:pt idx="3">
                  <c:v>37</c:v>
                </c:pt>
                <c:pt idx="6">
                  <c:v>38</c:v>
                </c:pt>
                <c:pt idx="9">
                  <c:v>40</c:v>
                </c:pt>
                <c:pt idx="12">
                  <c:v>68</c:v>
                </c:pt>
              </c:numCache>
            </c:numRef>
          </c:val>
          <c:extLst>
            <c:ext xmlns:c16="http://schemas.microsoft.com/office/drawing/2014/chart" uri="{C3380CC4-5D6E-409C-BE32-E72D297353CC}">
              <c16:uniqueId val="{00000003-80C9-4241-AA29-558057DA5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437</c:v>
                </c:pt>
                <c:pt idx="3">
                  <c:v>440</c:v>
                </c:pt>
                <c:pt idx="6">
                  <c:v>491</c:v>
                </c:pt>
                <c:pt idx="9">
                  <c:v>472</c:v>
                </c:pt>
                <c:pt idx="12">
                  <c:v>485</c:v>
                </c:pt>
              </c:numCache>
            </c:numRef>
          </c:val>
          <c:extLst>
            <c:ext xmlns:c16="http://schemas.microsoft.com/office/drawing/2014/chart" uri="{C3380CC4-5D6E-409C-BE32-E72D297353CC}">
              <c16:uniqueId val="{00000004-80C9-4241-AA29-558057DA5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C9-4241-AA29-558057DA5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C9-4241-AA29-558057DA5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2023</c:v>
                </c:pt>
                <c:pt idx="3">
                  <c:v>1912</c:v>
                </c:pt>
                <c:pt idx="6">
                  <c:v>1863</c:v>
                </c:pt>
                <c:pt idx="9">
                  <c:v>1534</c:v>
                </c:pt>
                <c:pt idx="12">
                  <c:v>1301</c:v>
                </c:pt>
              </c:numCache>
            </c:numRef>
          </c:val>
          <c:extLst>
            <c:ext xmlns:c16="http://schemas.microsoft.com/office/drawing/2014/chart" uri="{C3380CC4-5D6E-409C-BE32-E72D297353CC}">
              <c16:uniqueId val="{00000007-80C9-4241-AA29-558057DA5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711</c:v>
                </c:pt>
                <c:pt idx="2">
                  <c:v>#N/A</c:v>
                </c:pt>
                <c:pt idx="3">
                  <c:v>#N/A</c:v>
                </c:pt>
                <c:pt idx="4">
                  <c:v>623</c:v>
                </c:pt>
                <c:pt idx="5">
                  <c:v>#N/A</c:v>
                </c:pt>
                <c:pt idx="6">
                  <c:v>#N/A</c:v>
                </c:pt>
                <c:pt idx="7">
                  <c:v>663</c:v>
                </c:pt>
                <c:pt idx="8">
                  <c:v>#N/A</c:v>
                </c:pt>
                <c:pt idx="9">
                  <c:v>#N/A</c:v>
                </c:pt>
                <c:pt idx="10">
                  <c:v>533</c:v>
                </c:pt>
                <c:pt idx="11">
                  <c:v>#N/A</c:v>
                </c:pt>
                <c:pt idx="12">
                  <c:v>#N/A</c:v>
                </c:pt>
                <c:pt idx="13">
                  <c:v>507</c:v>
                </c:pt>
                <c:pt idx="14">
                  <c:v>#N/A</c:v>
                </c:pt>
              </c:numCache>
            </c:numRef>
          </c:val>
          <c:smooth val="0"/>
          <c:extLst>
            <c:ext xmlns:c16="http://schemas.microsoft.com/office/drawing/2014/chart" uri="{C3380CC4-5D6E-409C-BE32-E72D297353CC}">
              <c16:uniqueId val="{00000008-80C9-4241-AA29-558057DA5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13434</c:v>
                </c:pt>
                <c:pt idx="5">
                  <c:v>12656</c:v>
                </c:pt>
                <c:pt idx="8">
                  <c:v>11855</c:v>
                </c:pt>
                <c:pt idx="11">
                  <c:v>11412</c:v>
                </c:pt>
                <c:pt idx="14">
                  <c:v>11139</c:v>
                </c:pt>
              </c:numCache>
            </c:numRef>
          </c:val>
          <c:extLst>
            <c:ext xmlns:c16="http://schemas.microsoft.com/office/drawing/2014/chart" uri="{C3380CC4-5D6E-409C-BE32-E72D297353CC}">
              <c16:uniqueId val="{00000000-D1A0-45AD-B658-A5921DC197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231</c:v>
                </c:pt>
                <c:pt idx="5">
                  <c:v>185</c:v>
                </c:pt>
                <c:pt idx="8">
                  <c:v>98</c:v>
                </c:pt>
                <c:pt idx="11">
                  <c:v>76</c:v>
                </c:pt>
                <c:pt idx="14">
                  <c:v>61</c:v>
                </c:pt>
              </c:numCache>
            </c:numRef>
          </c:val>
          <c:extLst>
            <c:ext xmlns:c16="http://schemas.microsoft.com/office/drawing/2014/chart" uri="{C3380CC4-5D6E-409C-BE32-E72D297353CC}">
              <c16:uniqueId val="{00000001-D1A0-45AD-B658-A5921DC197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4828</c:v>
                </c:pt>
                <c:pt idx="5">
                  <c:v>5074</c:v>
                </c:pt>
                <c:pt idx="8">
                  <c:v>5309</c:v>
                </c:pt>
                <c:pt idx="11">
                  <c:v>5679</c:v>
                </c:pt>
                <c:pt idx="14">
                  <c:v>5884</c:v>
                </c:pt>
              </c:numCache>
            </c:numRef>
          </c:val>
          <c:extLst>
            <c:ext xmlns:c16="http://schemas.microsoft.com/office/drawing/2014/chart" uri="{C3380CC4-5D6E-409C-BE32-E72D297353CC}">
              <c16:uniqueId val="{00000002-D1A0-45AD-B658-A5921DC197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A0-45AD-B658-A5921DC197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A0-45AD-B658-A5921DC197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A0-45AD-B658-A5921DC197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2369</c:v>
                </c:pt>
                <c:pt idx="3">
                  <c:v>2441</c:v>
                </c:pt>
                <c:pt idx="6">
                  <c:v>2337</c:v>
                </c:pt>
                <c:pt idx="9">
                  <c:v>2345</c:v>
                </c:pt>
                <c:pt idx="12">
                  <c:v>1229</c:v>
                </c:pt>
              </c:numCache>
            </c:numRef>
          </c:val>
          <c:extLst>
            <c:ext xmlns:c16="http://schemas.microsoft.com/office/drawing/2014/chart" uri="{C3380CC4-5D6E-409C-BE32-E72D297353CC}">
              <c16:uniqueId val="{00000006-D1A0-45AD-B658-A5921DC197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805</c:v>
                </c:pt>
                <c:pt idx="3">
                  <c:v>1206</c:v>
                </c:pt>
                <c:pt idx="6">
                  <c:v>1160</c:v>
                </c:pt>
                <c:pt idx="9">
                  <c:v>1182</c:v>
                </c:pt>
                <c:pt idx="12">
                  <c:v>1194</c:v>
                </c:pt>
              </c:numCache>
            </c:numRef>
          </c:val>
          <c:extLst>
            <c:ext xmlns:c16="http://schemas.microsoft.com/office/drawing/2014/chart" uri="{C3380CC4-5D6E-409C-BE32-E72D297353CC}">
              <c16:uniqueId val="{00000007-D1A0-45AD-B658-A5921DC197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5048</c:v>
                </c:pt>
                <c:pt idx="3">
                  <c:v>4932</c:v>
                </c:pt>
                <c:pt idx="6">
                  <c:v>4796</c:v>
                </c:pt>
                <c:pt idx="9">
                  <c:v>4718</c:v>
                </c:pt>
                <c:pt idx="12">
                  <c:v>4586</c:v>
                </c:pt>
              </c:numCache>
            </c:numRef>
          </c:val>
          <c:extLst>
            <c:ext xmlns:c16="http://schemas.microsoft.com/office/drawing/2014/chart" uri="{C3380CC4-5D6E-409C-BE32-E72D297353CC}">
              <c16:uniqueId val="{00000008-D1A0-45AD-B658-A5921DC197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153</c:v>
                </c:pt>
                <c:pt idx="3">
                  <c:v>129</c:v>
                </c:pt>
                <c:pt idx="6">
                  <c:v>107</c:v>
                </c:pt>
                <c:pt idx="9">
                  <c:v>88</c:v>
                </c:pt>
                <c:pt idx="12">
                  <c:v>71</c:v>
                </c:pt>
              </c:numCache>
            </c:numRef>
          </c:val>
          <c:extLst>
            <c:ext xmlns:c16="http://schemas.microsoft.com/office/drawing/2014/chart" uri="{C3380CC4-5D6E-409C-BE32-E72D297353CC}">
              <c16:uniqueId val="{00000009-D1A0-45AD-B658-A5921DC197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13264</c:v>
                </c:pt>
                <c:pt idx="3">
                  <c:v>12169</c:v>
                </c:pt>
                <c:pt idx="6">
                  <c:v>11144</c:v>
                </c:pt>
                <c:pt idx="9">
                  <c:v>10701</c:v>
                </c:pt>
                <c:pt idx="12">
                  <c:v>11219</c:v>
                </c:pt>
              </c:numCache>
            </c:numRef>
          </c:val>
          <c:extLst>
            <c:ext xmlns:c16="http://schemas.microsoft.com/office/drawing/2014/chart" uri="{C3380CC4-5D6E-409C-BE32-E72D297353CC}">
              <c16:uniqueId val="{0000000A-D1A0-45AD-B658-A5921DC197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3148</c:v>
                </c:pt>
                <c:pt idx="2">
                  <c:v>#N/A</c:v>
                </c:pt>
                <c:pt idx="3">
                  <c:v>#N/A</c:v>
                </c:pt>
                <c:pt idx="4">
                  <c:v>2962</c:v>
                </c:pt>
                <c:pt idx="5">
                  <c:v>#N/A</c:v>
                </c:pt>
                <c:pt idx="6">
                  <c:v>#N/A</c:v>
                </c:pt>
                <c:pt idx="7">
                  <c:v>2281</c:v>
                </c:pt>
                <c:pt idx="8">
                  <c:v>#N/A</c:v>
                </c:pt>
                <c:pt idx="9">
                  <c:v>#N/A</c:v>
                </c:pt>
                <c:pt idx="10">
                  <c:v>1867</c:v>
                </c:pt>
                <c:pt idx="11">
                  <c:v>#N/A</c:v>
                </c:pt>
                <c:pt idx="12">
                  <c:v>#N/A</c:v>
                </c:pt>
                <c:pt idx="13">
                  <c:v>1216</c:v>
                </c:pt>
                <c:pt idx="14">
                  <c:v>#N/A</c:v>
                </c:pt>
              </c:numCache>
            </c:numRef>
          </c:val>
          <c:smooth val="0"/>
          <c:extLst>
            <c:ext xmlns:c16="http://schemas.microsoft.com/office/drawing/2014/chart" uri="{C3380CC4-5D6E-409C-BE32-E72D297353CC}">
              <c16:uniqueId val="{0000000B-D1A0-45AD-B658-A5921DC197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3382</c:v>
                </c:pt>
                <c:pt idx="1">
                  <c:v>3386</c:v>
                </c:pt>
                <c:pt idx="2">
                  <c:v>3340</c:v>
                </c:pt>
              </c:numCache>
            </c:numRef>
          </c:val>
          <c:extLst>
            <c:ext xmlns:c16="http://schemas.microsoft.com/office/drawing/2014/chart" uri="{C3380CC4-5D6E-409C-BE32-E72D297353CC}">
              <c16:uniqueId val="{00000000-4CED-4639-92A5-9F72AE19F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4CED-4639-92A5-9F72AE19F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2981</c:v>
                </c:pt>
                <c:pt idx="1">
                  <c:v>3309</c:v>
                </c:pt>
                <c:pt idx="2">
                  <c:v>3590</c:v>
                </c:pt>
              </c:numCache>
            </c:numRef>
          </c:val>
          <c:extLst>
            <c:ext xmlns:c16="http://schemas.microsoft.com/office/drawing/2014/chart" uri="{C3380CC4-5D6E-409C-BE32-E72D297353CC}">
              <c16:uniqueId val="{00000002-4CED-4639-92A5-9F72AE19FA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{B95CF890-2EFC-46C5-8C7D-B4CE02AA2E71}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B31-4C3B-95C1-2F16EF3A60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{2F0CCA2A-48EC-49AC-A16A-B066C0608CF8}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31-4C3B-95C1-2F16EF3A60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{36741C6A-421F-4F47-A019-B10629C194AD}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31-4C3B-95C1-2F16EF3A60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{86ED1CB0-C13C-49C9-93B4-86C18B1EB367}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31-4C3B-95C1-2F16EF3A60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{A71F323F-6744-47CD-92FE-0AFB6F2E0D22}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31-4C3B-95C1-2F16EF3A601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{2BDA1F36-1750-4AB1-A344-474A270D819B}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B31-4C3B-95C1-2F16EF3A601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{0CC72B47-6D07-4102-A228-06E43A632A85}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B31-4C3B-95C1-2F16EF3A601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{69DC4186-EF0D-468F-B383-E5E569FC8769}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B31-4C3B-95C1-2F16EF3A601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{831C52C5-1B88-4941-B9D2-CB37FBDAF713}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B31-4C3B-95C1-2F16EF3A60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c:v>
                </c:pt>
                <c:pt idx="16">
                  <c:v>43.6</c:v>
                </c:pt>
                <c:pt idx="24">
                  <c:v>46.4</c:v>
                </c:pt>
                <c:pt idx="32">
                  <c:v>44.1</c:v>
                </c:pt>
              </c:numCache>
            </c:numRef>
          </c:xVal>
          <c:yVal>
            <c:numRef>
              <c:f>公会計指標分析・財政指標組合せ分析表!$BP$51:$DC$51</c:f>
              <c:numCache>
                <c:formatCode>#,##0.0;"▲ "#,##0.0</c:formatCode>
                <c:ptCount val="40"/>
                <c:pt idx="8">
                  <c:v>50.4</c:v>
                </c:pt>
                <c:pt idx="16">
                  <c:v>40.4</c:v>
                </c:pt>
                <c:pt idx="24">
                  <c:v>33</c:v>
                </c:pt>
                <c:pt idx="32">
                  <c:v>21.8</c:v>
                </c:pt>
              </c:numCache>
            </c:numRef>
          </c:yVal>
          <c:smooth val="0"/>
          <c:extLst>
            <c:ext xmlns:c16="http://schemas.microsoft.com/office/drawing/2014/chart" uri="{C3380CC4-5D6E-409C-BE32-E72D297353CC}">
              <c16:uniqueId val="{00000009-0B31-4C3B-95C1-2F16EF3A60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{FD80E7B9-D2F0-4719-A63B-4AA22F26BBCC}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B31-4C3B-95C1-2F16EF3A60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{50ECCCDA-6963-4C6B-AA65-D13AAA5809BE}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31-4C3B-95C1-2F16EF3A60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{F5876D2F-3405-425F-88C7-1080ACE45BBB}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31-4C3B-95C1-2F16EF3A60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{B4AA93E9-E2BA-4067-BF5C-0A8F13A98922}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31-4C3B-95C1-2F16EF3A60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{69DFDCBC-6154-4904-9276-DBBA0F36B799}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31-4C3B-95C1-2F16EF3A601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{A5044435-3A43-48C2-AEA4-25A49FFFFE7F}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B31-4C3B-95C1-2F16EF3A601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{2B0FDCAF-7A0F-43F3-9858-B0A2B5C420BF}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B31-4C3B-95C1-2F16EF3A601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{8597954A-A482-47E8-8B2C-CBD8AFCFEA2A}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B31-4C3B-95C1-2F16EF3A601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{9B9EA57A-E3BC-4F3B-B7AC-AADDD9E9A8CE}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B31-4C3B-95C1-2F16EF3A60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0B31-4C3B-95C1-2F16EF3A6018}"/>
            </c:ext>
          </c:extLst>
        </c:ser>
        <c:dLbls>
          <c:showLegendKey val="0"/>
          <c:showVal val="1"/>
          <c:showCatName val="0"/>
          <c:showSerName val="0"/>
          <c:showPercent val="0"/>
          <c:showBubbleSize val="0"/>
        </c:dLbls>
        <c:axId val="46179840"/>
        <c:axId val="46181760"/>
      </c:scatterChart>
      <c:valAx>
        <c:axId val="46179840"/>
        <c:scaling>
          <c:orientation val="minMax"/>
          <c:max val="62"/>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{4645A17C-5ADE-410B-84BA-06DEEB38CD3F}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2A-4C60-B380-98AEDDCE71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{08ABE6E4-22A0-4069-B483-5CEE04C27AD9}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2A-4C60-B380-98AEDDCE71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{0D913F8D-63B5-4AD6-88C5-E71C19BFB881}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2A-4C60-B380-98AEDDCE71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{7A03D7D1-2A14-4F4B-9824-A3C4EC199B23}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2A-4C60-B380-98AEDDCE71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{41BCECD6-7C57-43BA-AD6C-6210FA74D5A1}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2A-4C60-B380-98AEDDCE710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{3E55F08E-0599-4448-A19D-8877735A8FDC}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2A-4C60-B380-98AEDDCE710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{3730A07F-09CB-41BF-B93B-ED0BDEB481A2}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2A-4C60-B380-98AEDDCE710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{483E901D-1674-4E30-9116-0CAA61075472}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2A-4C60-B380-98AEDDCE710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{5902A295-C634-48A7-9DE2-A98942BE8EED}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2A-4C60-B380-98AEDDCE71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12.1</c:v>
                </c:pt>
                <c:pt idx="16">
                  <c:v>11.5</c:v>
                </c:pt>
                <c:pt idx="24">
                  <c:v>10.5</c:v>
                </c:pt>
                <c:pt idx="32">
                  <c:v>10.1</c:v>
                </c:pt>
              </c:numCache>
            </c:numRef>
          </c:xVal>
          <c:yVal>
            <c:numRef>
              <c:f>公会計指標分析・財政指標組合せ分析表!$BP$73:$DC$73</c:f>
              <c:numCache>
                <c:formatCode>#,##0.0;"▲ "#,##0.0</c:formatCode>
                <c:ptCount val="40"/>
                <c:pt idx="0">
                  <c:v>53.9</c:v>
                </c:pt>
                <c:pt idx="8">
                  <c:v>50.4</c:v>
                </c:pt>
                <c:pt idx="16">
                  <c:v>40.4</c:v>
                </c:pt>
                <c:pt idx="24">
                  <c:v>33</c:v>
                </c:pt>
                <c:pt idx="32">
                  <c:v>21.8</c:v>
                </c:pt>
              </c:numCache>
            </c:numRef>
          </c:yVal>
          <c:smooth val="0"/>
          <c:extLst>
            <c:ext xmlns:c16="http://schemas.microsoft.com/office/drawing/2014/chart" uri="{C3380CC4-5D6E-409C-BE32-E72D297353CC}">
              <c16:uniqueId val="{00000009-912A-4C60-B380-98AEDDCE71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{2C84ED09-41E0-455C-A8BE-7B00B60FCE1D}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2A-4C60-B380-98AEDDCE71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{34D08FE5-CC79-4ABC-98C4-9E8474BA3C54}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2A-4C60-B380-98AEDDCE71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{DB704B9A-0210-4993-97DA-F87D96CD4B12}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2A-4C60-B380-98AEDDCE71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{40B09D63-11E8-4845-B5F1-D30E3DEC577F}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2A-4C60-B380-98AEDDCE71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{32181812-E9AA-4BEA-82C3-FCB75EE0E10B}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2A-4C60-B380-98AEDDCE710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{4E9869A8-67D4-4A85-978F-B664C742B986}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2A-4C60-B380-98AEDDCE7105}"/>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{95E2DA49-2C3D-4DE6-A27B-99B4A94FFAA8}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2A-4C60-B380-98AEDDCE7105}"/>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{A555650D-F082-48DF-B000-135C483E081D}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2A-4C60-B380-98AEDDCE7105}"/>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{F426EDFD-F687-40FA-87D2-AC83C75D6497}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2A-4C60-B380-98AEDDCE71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912A-4C60-B380-98AEDDCE7105}"/>
            </c:ext>
          </c:extLst>
        </c:ser>
        <c:dLbls>
          <c:showLegendKey val="0"/>
          <c:showVal val="1"/>
          <c:showCatName val="0"/>
          <c:showSerName val="0"/>
          <c:showPercent val="0"/>
          <c:showBubbleSize val="0"/>
        </c:dLbls>
        <c:axId val="84219776"/>
        <c:axId val="84234240"/>
      </c:scatterChart>
      <c:valAx>
        <c:axId val="84219776"/>
        <c:scaling>
          <c:orientation val="minMax"/>
          <c:max val="14"/>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年国勢調査</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類似団体の平均より下回っているが、公債費の占めるウェートが大きい。償還額のピークは過ぎ、年々公債費の占める割合は縮小しているが、今後も新発債の抑制や繰上償還を計画的に行い抑制に努める。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また、公営企業会計や保険会計への繰出金は年々増加しているため、経費の削減や独立採算の原則に立ち返った料金の値上げ、保険税（料）の適正化を図るなど、繰出金を減らすように努める。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107188</xdr:rowOff>
    </xdr:to>
    <xdr:cxnSp macro="">
      <xdr:nvCxnSpPr>
        <xdr:cNvPr id="129" name="直線コネクタ 128"/>
        <xdr:cNvCxnSpPr/>
      </xdr:nvCxnSpPr>
      <xdr:spPr>
        <a:xfrm flipV="1">
          <a:off x="4114800" y="1070330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62</xdr:row>
      <xdr:rowOff>112014</xdr:rowOff>
    </xdr:to>
    <xdr:cxnSp macro="">
      <xdr:nvCxnSpPr>
        <xdr:cNvPr id="132" name="直線コネクタ 131"/>
        <xdr:cNvCxnSpPr/>
      </xdr:nvCxnSpPr>
      <xdr:spPr>
        <a:xfrm flipV="1">
          <a:off x="3225800" y="107370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112014</xdr:rowOff>
    </xdr:to>
    <xdr:cxnSp macro="">
      <xdr:nvCxnSpPr>
        <xdr:cNvPr id="135" name="直線コネクタ 134"/>
        <xdr:cNvCxnSpPr/>
      </xdr:nvCxnSpPr>
      <xdr:spPr>
        <a:xfrm>
          <a:off x="2336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49276</xdr:rowOff>
    </xdr:to>
    <xdr:cxnSp macro="">
      <xdr:nvCxnSpPr>
        <xdr:cNvPr id="138" name="直線コネクタ 137"/>
        <xdr:cNvCxnSpPr/>
      </xdr:nvCxnSpPr>
      <xdr:spPr>
        <a:xfrm flipV="1">
          <a:off x="1447800" y="106646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8" name="楕円 147"/>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49"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0" name="楕円 149"/>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168165</xdr:rowOff>
    </xdr:from>
    <xdr:ext cx="736600" cy="259045"/>
    <xdr:sp macro="" textlink="">
      <xdr:nvSpPr>
        <xdr:cNvPr id="151" name="テキスト ボックス 150"/>
        <xdr:cNvSpPr txBox="1"/>
      </xdr:nvSpPr>
      <xdr:spPr>
        <a:xfrm>
          <a:off x="3733800" y="1045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2" name="楕円 151"/>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3" name="テキスト ボックス 152"/>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4" name="楕円 153"/>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5" name="テキスト ボックス 154"/>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6" name="楕円 155"/>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7" name="テキスト ボックス 156"/>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のは、職員数が多いこと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109699</xdr:rowOff>
    </xdr:from>
    <xdr:to>
      <xdr:col>23</xdr:col>
      <xdr:colOff>133350</xdr:colOff>
      <xdr:row>84</xdr:row>
      <xdr:rowOff>1505</xdr:rowOff>
    </xdr:to>
    <xdr:cxnSp macro="">
      <xdr:nvCxnSpPr>
        <xdr:cNvPr id="192" name="直線コネクタ 191"/>
        <xdr:cNvCxnSpPr/>
      </xdr:nvCxnSpPr>
      <xdr:spPr>
        <a:xfrm>
          <a:off x="4114800" y="14340049"/>
          <a:ext cx="838200" cy="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75245</xdr:rowOff>
    </xdr:from>
    <xdr:to>
      <xdr:col>19</xdr:col>
      <xdr:colOff>133350</xdr:colOff>
      <xdr:row>83</xdr:row>
      <xdr:rowOff>109699</xdr:rowOff>
    </xdr:to>
    <xdr:cxnSp macro="">
      <xdr:nvCxnSpPr>
        <xdr:cNvPr id="195" name="直線コネクタ 194"/>
        <xdr:cNvCxnSpPr/>
      </xdr:nvCxnSpPr>
      <xdr:spPr>
        <a:xfrm>
          <a:off x="3225800" y="14305595"/>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34603</xdr:rowOff>
    </xdr:from>
    <xdr:to>
      <xdr:col>15</xdr:col>
      <xdr:colOff>82550</xdr:colOff>
      <xdr:row>83</xdr:row>
      <xdr:rowOff>75245</xdr:rowOff>
    </xdr:to>
    <xdr:cxnSp macro="">
      <xdr:nvCxnSpPr>
        <xdr:cNvPr id="198" name="直線コネクタ 197"/>
        <xdr:cNvCxnSpPr/>
      </xdr:nvCxnSpPr>
      <xdr:spPr>
        <a:xfrm>
          <a:off x="2336800" y="14264953"/>
          <a:ext cx="889000" cy="4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170762</xdr:rowOff>
    </xdr:from>
    <xdr:to>
      <xdr:col>11</xdr:col>
      <xdr:colOff>31750</xdr:colOff>
      <xdr:row>83</xdr:row>
      <xdr:rowOff>34603</xdr:rowOff>
    </xdr:to>
    <xdr:cxnSp macro="">
      <xdr:nvCxnSpPr>
        <xdr:cNvPr id="201" name="直線コネクタ 200"/>
        <xdr:cNvCxnSpPr/>
      </xdr:nvCxnSpPr>
      <xdr:spPr>
        <a:xfrm>
          <a:off x="1447800" y="14229662"/>
          <a:ext cx="8890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104650</xdr:rowOff>
    </xdr:from>
    <xdr:ext cx="762000" cy="259045"/>
    <xdr:sp macro="" textlink="">
      <xdr:nvSpPr>
        <xdr:cNvPr id="203" name="テキスト ボックス 202"/>
        <xdr:cNvSpPr txBox="1"/>
      </xdr:nvSpPr>
      <xdr:spPr>
        <a:xfrm>
          <a:off x="1955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122155</xdr:rowOff>
    </xdr:from>
    <xdr:to>
      <xdr:col>23</xdr:col>
      <xdr:colOff>184150</xdr:colOff>
      <xdr:row>84</xdr:row>
      <xdr:rowOff>52305</xdr:rowOff>
    </xdr:to>
    <xdr:sp macro="" textlink="">
      <xdr:nvSpPr>
        <xdr:cNvPr id="211" name="楕円 210"/>
        <xdr:cNvSpPr/>
      </xdr:nvSpPr>
      <xdr:spPr>
        <a:xfrm>
          <a:off x="4902200" y="143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94232</xdr:rowOff>
    </xdr:from>
    <xdr:ext cx="762000" cy="259045"/>
    <xdr:sp macro="" textlink="">
      <xdr:nvSpPr>
        <xdr:cNvPr id="212" name="人件費・物件費等の状況該当値テキスト"/>
        <xdr:cNvSpPr txBox="1"/>
      </xdr:nvSpPr>
      <xdr:spPr>
        <a:xfrm>
          <a:off x="5041900" y="1432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58899</xdr:rowOff>
    </xdr:from>
    <xdr:to>
      <xdr:col>19</xdr:col>
      <xdr:colOff>184150</xdr:colOff>
      <xdr:row>83</xdr:row>
      <xdr:rowOff>160499</xdr:rowOff>
    </xdr:to>
    <xdr:sp macro="" textlink="">
      <xdr:nvSpPr>
        <xdr:cNvPr id="213" name="楕円 212"/>
        <xdr:cNvSpPr/>
      </xdr:nvSpPr>
      <xdr:spPr>
        <a:xfrm>
          <a:off x="4064000" y="142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145276</xdr:rowOff>
    </xdr:from>
    <xdr:ext cx="736600" cy="259045"/>
    <xdr:sp macro="" textlink="">
      <xdr:nvSpPr>
        <xdr:cNvPr id="214" name="テキスト ボックス 213"/>
        <xdr:cNvSpPr txBox="1"/>
      </xdr:nvSpPr>
      <xdr:spPr>
        <a:xfrm>
          <a:off x="3733800" y="1437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24445</xdr:rowOff>
    </xdr:from>
    <xdr:to>
      <xdr:col>15</xdr:col>
      <xdr:colOff>133350</xdr:colOff>
      <xdr:row>83</xdr:row>
      <xdr:rowOff>126045</xdr:rowOff>
    </xdr:to>
    <xdr:sp macro="" textlink="">
      <xdr:nvSpPr>
        <xdr:cNvPr id="215" name="楕円 214"/>
        <xdr:cNvSpPr/>
      </xdr:nvSpPr>
      <xdr:spPr>
        <a:xfrm>
          <a:off x="3175000" y="142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110822</xdr:rowOff>
    </xdr:from>
    <xdr:ext cx="762000" cy="259045"/>
    <xdr:sp macro="" textlink="">
      <xdr:nvSpPr>
        <xdr:cNvPr id="216" name="テキスト ボックス 215"/>
        <xdr:cNvSpPr txBox="1"/>
      </xdr:nvSpPr>
      <xdr:spPr>
        <a:xfrm>
          <a:off x="2844800" y="1434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155253</xdr:rowOff>
    </xdr:from>
    <xdr:to>
      <xdr:col>11</xdr:col>
      <xdr:colOff>82550</xdr:colOff>
      <xdr:row>83</xdr:row>
      <xdr:rowOff>85403</xdr:rowOff>
    </xdr:to>
    <xdr:sp macro="" textlink="">
      <xdr:nvSpPr>
        <xdr:cNvPr id="217" name="楕円 216"/>
        <xdr:cNvSpPr/>
      </xdr:nvSpPr>
      <xdr:spPr>
        <a:xfrm>
          <a:off x="2286000" y="142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70180</xdr:rowOff>
    </xdr:from>
    <xdr:ext cx="762000" cy="259045"/>
    <xdr:sp macro="" textlink="">
      <xdr:nvSpPr>
        <xdr:cNvPr id="218" name="テキスト ボックス 217"/>
        <xdr:cNvSpPr txBox="1"/>
      </xdr:nvSpPr>
      <xdr:spPr>
        <a:xfrm>
          <a:off x="1955800" y="1430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119962</xdr:rowOff>
    </xdr:from>
    <xdr:to>
      <xdr:col>7</xdr:col>
      <xdr:colOff>31750</xdr:colOff>
      <xdr:row>83</xdr:row>
      <xdr:rowOff>50112</xdr:rowOff>
    </xdr:to>
    <xdr:sp macro="" textlink="">
      <xdr:nvSpPr>
        <xdr:cNvPr id="219" name="楕円 218"/>
        <xdr:cNvSpPr/>
      </xdr:nvSpPr>
      <xdr:spPr>
        <a:xfrm>
          <a:off x="1397000" y="14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60289</xdr:rowOff>
    </xdr:from>
    <xdr:ext cx="762000" cy="259045"/>
    <xdr:sp macro="" textlink="">
      <xdr:nvSpPr>
        <xdr:cNvPr id="220" name="テキスト ボックス 219"/>
        <xdr:cNvSpPr txBox="1"/>
      </xdr:nvSpPr>
      <xdr:spPr>
        <a:xfrm>
          <a:off x="1066800" y="139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なお、</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数値については、当該資料作成時点において、</a:t>
          </a:r>
          <a:r>
            <a:rPr lang="ja-JP" altLang="en-US" sz="1100">
              <a:solidFill>
                <a:schemeClr val="dk1"/>
              </a:solidFill>
              <a:effectLst/>
              <a:latin typeface="+mn-lt"/>
              <a:ea typeface="+mn-ea"/>
              <a:cs typeface="+mn-cs"/>
            </a:rPr>
            <a:t>令和元</a:t>
          </a:r>
          <a:r>
            <a:rPr lang="ja-JP" altLang="ja-JP" sz="1100">
              <a:solidFill>
                <a:schemeClr val="dk1"/>
              </a:solidFill>
              <a:effectLst/>
              <a:latin typeface="+mn-lt"/>
              <a:ea typeface="+mn-ea"/>
              <a:cs typeface="+mn-cs"/>
            </a:rPr>
            <a:t>年調査結果が未公表のため、前年度数値を引用している。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67129</xdr:rowOff>
    </xdr:to>
    <xdr:cxnSp macro="">
      <xdr:nvCxnSpPr>
        <xdr:cNvPr id="256" name="直線コネクタ 255"/>
        <xdr:cNvCxnSpPr/>
      </xdr:nvCxnSpPr>
      <xdr:spPr>
        <a:xfrm>
          <a:off x="16179800" y="147888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44148</xdr:rowOff>
    </xdr:to>
    <xdr:cxnSp macro="">
      <xdr:nvCxnSpPr>
        <xdr:cNvPr id="259" name="直線コネクタ 258"/>
        <xdr:cNvCxnSpPr/>
      </xdr:nvCxnSpPr>
      <xdr:spPr>
        <a:xfrm>
          <a:off x="15290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2" name="直線コネクタ 261"/>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65" name="直線コネクタ 264"/>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69" name="テキスト ボックス 268"/>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5" name="楕円 274"/>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6"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7" name="楕円 276"/>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78" name="テキスト ボックス 277"/>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9" name="楕円 278"/>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0" name="テキスト ボックス 279"/>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1" name="楕円 280"/>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2" name="テキスト ボックス 28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3" name="楕円 282"/>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4" name="テキスト ボックス 28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大きく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9864</xdr:rowOff>
    </xdr:from>
    <xdr:to>
      <xdr:col>81</xdr:col>
      <xdr:colOff>44450</xdr:colOff>
      <xdr:row>62</xdr:row>
      <xdr:rowOff>20320</xdr:rowOff>
    </xdr:to>
    <xdr:cxnSp macro="">
      <xdr:nvCxnSpPr>
        <xdr:cNvPr id="319" name="直線コネクタ 318"/>
        <xdr:cNvCxnSpPr/>
      </xdr:nvCxnSpPr>
      <xdr:spPr>
        <a:xfrm flipV="1">
          <a:off x="16179800" y="1063976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141097</xdr:rowOff>
    </xdr:from>
    <xdr:to>
      <xdr:col>77</xdr:col>
      <xdr:colOff>44450</xdr:colOff>
      <xdr:row>62</xdr:row>
      <xdr:rowOff>20320</xdr:rowOff>
    </xdr:to>
    <xdr:cxnSp macro="">
      <xdr:nvCxnSpPr>
        <xdr:cNvPr id="322" name="直線コネクタ 321"/>
        <xdr:cNvCxnSpPr/>
      </xdr:nvCxnSpPr>
      <xdr:spPr>
        <a:xfrm>
          <a:off x="15290800" y="1059954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124206</xdr:rowOff>
    </xdr:from>
    <xdr:to>
      <xdr:col>72</xdr:col>
      <xdr:colOff>203200</xdr:colOff>
      <xdr:row>61</xdr:row>
      <xdr:rowOff>141097</xdr:rowOff>
    </xdr:to>
    <xdr:cxnSp macro="">
      <xdr:nvCxnSpPr>
        <xdr:cNvPr id="325" name="直線コネクタ 324"/>
        <xdr:cNvCxnSpPr/>
      </xdr:nvCxnSpPr>
      <xdr:spPr>
        <a:xfrm>
          <a:off x="14401800" y="1058265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86402</xdr:rowOff>
    </xdr:from>
    <xdr:to>
      <xdr:col>68</xdr:col>
      <xdr:colOff>152400</xdr:colOff>
      <xdr:row>61</xdr:row>
      <xdr:rowOff>124206</xdr:rowOff>
    </xdr:to>
    <xdr:cxnSp macro="">
      <xdr:nvCxnSpPr>
        <xdr:cNvPr id="328" name="直線コネクタ 327"/>
        <xdr:cNvCxnSpPr/>
      </xdr:nvCxnSpPr>
      <xdr:spPr>
        <a:xfrm>
          <a:off x="13512800" y="10544852"/>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49378</xdr:rowOff>
    </xdr:from>
    <xdr:ext cx="762000" cy="259045"/>
    <xdr:sp macro="" textlink="">
      <xdr:nvSpPr>
        <xdr:cNvPr id="332" name="テキスト ボックス 331"/>
        <xdr:cNvSpPr txBox="1"/>
      </xdr:nvSpPr>
      <xdr:spPr>
        <a:xfrm>
          <a:off x="13131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130514</xdr:rowOff>
    </xdr:from>
    <xdr:to>
      <xdr:col>81</xdr:col>
      <xdr:colOff>95250</xdr:colOff>
      <xdr:row>62</xdr:row>
      <xdr:rowOff>60664</xdr:rowOff>
    </xdr:to>
    <xdr:sp macro="" textlink="">
      <xdr:nvSpPr>
        <xdr:cNvPr id="338" name="楕円 337"/>
        <xdr:cNvSpPr/>
      </xdr:nvSpPr>
      <xdr:spPr>
        <a:xfrm>
          <a:off x="16967200" y="105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102591</xdr:rowOff>
    </xdr:from>
    <xdr:ext cx="762000" cy="259045"/>
    <xdr:sp macro="" textlink="">
      <xdr:nvSpPr>
        <xdr:cNvPr id="339" name="定員管理の状況該当値テキスト"/>
        <xdr:cNvSpPr txBox="1"/>
      </xdr:nvSpPr>
      <xdr:spPr>
        <a:xfrm>
          <a:off x="17106900" y="105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0" name="楕円 339"/>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1" name="テキスト ボックス 34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90297</xdr:rowOff>
    </xdr:from>
    <xdr:to>
      <xdr:col>73</xdr:col>
      <xdr:colOff>44450</xdr:colOff>
      <xdr:row>62</xdr:row>
      <xdr:rowOff>20447</xdr:rowOff>
    </xdr:to>
    <xdr:sp macro="" textlink="">
      <xdr:nvSpPr>
        <xdr:cNvPr id="342" name="楕円 341"/>
        <xdr:cNvSpPr/>
      </xdr:nvSpPr>
      <xdr:spPr>
        <a:xfrm>
          <a:off x="15240000" y="105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5224</xdr:rowOff>
    </xdr:from>
    <xdr:ext cx="762000" cy="259045"/>
    <xdr:sp macro="" textlink="">
      <xdr:nvSpPr>
        <xdr:cNvPr id="343" name="テキスト ボックス 342"/>
        <xdr:cNvSpPr txBox="1"/>
      </xdr:nvSpPr>
      <xdr:spPr>
        <a:xfrm>
          <a:off x="14909800" y="1063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73406</xdr:rowOff>
    </xdr:from>
    <xdr:to>
      <xdr:col>68</xdr:col>
      <xdr:colOff>203200</xdr:colOff>
      <xdr:row>62</xdr:row>
      <xdr:rowOff>3556</xdr:rowOff>
    </xdr:to>
    <xdr:sp macro="" textlink="">
      <xdr:nvSpPr>
        <xdr:cNvPr id="344" name="楕円 343"/>
        <xdr:cNvSpPr/>
      </xdr:nvSpPr>
      <xdr:spPr>
        <a:xfrm>
          <a:off x="14351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159783</xdr:rowOff>
    </xdr:from>
    <xdr:ext cx="762000" cy="259045"/>
    <xdr:sp macro="" textlink="">
      <xdr:nvSpPr>
        <xdr:cNvPr id="345" name="テキスト ボックス 344"/>
        <xdr:cNvSpPr txBox="1"/>
      </xdr:nvSpPr>
      <xdr:spPr>
        <a:xfrm>
          <a:off x="14020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35602</xdr:rowOff>
    </xdr:from>
    <xdr:to>
      <xdr:col>64</xdr:col>
      <xdr:colOff>152400</xdr:colOff>
      <xdr:row>61</xdr:row>
      <xdr:rowOff>137202</xdr:rowOff>
    </xdr:to>
    <xdr:sp macro="" textlink="">
      <xdr:nvSpPr>
        <xdr:cNvPr id="346" name="楕円 345"/>
        <xdr:cNvSpPr/>
      </xdr:nvSpPr>
      <xdr:spPr>
        <a:xfrm>
          <a:off x="134620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121979</xdr:rowOff>
    </xdr:from>
    <xdr:ext cx="762000" cy="259045"/>
    <xdr:sp macro="" textlink="">
      <xdr:nvSpPr>
        <xdr:cNvPr id="347" name="テキスト ボックス 346"/>
        <xdr:cNvSpPr txBox="1"/>
      </xdr:nvSpPr>
      <xdr:spPr>
        <a:xfrm>
          <a:off x="13131800" y="105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lang="ja-JP" altLang="ja-JP" sz="1100" b="0" i="0" baseline="0">
              <a:solidFill>
                <a:schemeClr val="dk1"/>
              </a:solidFill>
              <a:effectLst/>
              <a:latin typeface="+mn-lt"/>
              <a:ea typeface="+mn-ea"/>
              <a:cs typeface="+mn-cs"/>
            </a:rPr>
            <a:t>ほぼ同じ水準で推移している</a:t>
          </a:r>
          <a:r>
            <a:rPr kumimoji="1" lang="ja-JP" altLang="ja-JP" sz="1100">
              <a:solidFill>
                <a:schemeClr val="dk1"/>
              </a:solidFill>
              <a:effectLst/>
              <a:latin typeface="+mn-lt"/>
              <a:ea typeface="+mn-ea"/>
              <a:cs typeface="+mn-cs"/>
            </a:rPr>
            <a:t>が、合併前後に実施した大型プロジェクト事業等による起債の償還もほぼ終了し通常償還に加え繰上償還の実施、基金積立金の増加などにより比率は年々改善されてた。今後も後世への負担を少しでも軽減するよう、新規事業の実施等について総点検を図り、財政の健全化を図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127000</xdr:rowOff>
    </xdr:to>
    <xdr:cxnSp macro="">
      <xdr:nvCxnSpPr>
        <xdr:cNvPr id="384" name="直線コネクタ 383"/>
        <xdr:cNvCxnSpPr/>
      </xdr:nvCxnSpPr>
      <xdr:spPr>
        <a:xfrm flipV="1">
          <a:off x="16179800" y="69390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70455</xdr:rowOff>
    </xdr:to>
    <xdr:cxnSp macro="">
      <xdr:nvCxnSpPr>
        <xdr:cNvPr id="387" name="直線コネクタ 386"/>
        <xdr:cNvCxnSpPr/>
      </xdr:nvCxnSpPr>
      <xdr:spPr>
        <a:xfrm flipV="1">
          <a:off x="15290800" y="698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41</xdr:row>
      <xdr:rowOff>139398</xdr:rowOff>
    </xdr:to>
    <xdr:cxnSp macro="">
      <xdr:nvCxnSpPr>
        <xdr:cNvPr id="390" name="直線コネクタ 389"/>
        <xdr:cNvCxnSpPr/>
      </xdr:nvCxnSpPr>
      <xdr:spPr>
        <a:xfrm flipV="1">
          <a:off x="14401800" y="709990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139398</xdr:rowOff>
    </xdr:from>
    <xdr:to>
      <xdr:col>68</xdr:col>
      <xdr:colOff>152400</xdr:colOff>
      <xdr:row>42</xdr:row>
      <xdr:rowOff>140305</xdr:rowOff>
    </xdr:to>
    <xdr:cxnSp macro="">
      <xdr:nvCxnSpPr>
        <xdr:cNvPr id="393" name="直線コネクタ 392"/>
        <xdr:cNvCxnSpPr/>
      </xdr:nvCxnSpPr>
      <xdr:spPr>
        <a:xfrm flipV="1">
          <a:off x="13512800" y="716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97" name="テキスト ボックス 396"/>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3" name="楕円 402"/>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4" name="公債費負担の状況該当値テキスト"/>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7" name="楕円 406"/>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08" name="テキスト ボックス 407"/>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09" name="楕円 408"/>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0" name="テキスト ボックス 409"/>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1" name="楕円 410"/>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2" name="テキスト ボックス 411"/>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a:t>
          </a:r>
          <a:r>
            <a:rPr lang="ja-JP" altLang="ja-JP" sz="1100" b="0" i="0" baseline="0">
              <a:solidFill>
                <a:schemeClr val="dk1"/>
              </a:solidFill>
              <a:effectLst/>
              <a:latin typeface="+mn-lt"/>
              <a:ea typeface="+mn-ea"/>
              <a:cs typeface="+mn-cs"/>
            </a:rPr>
            <a:t>ほぼ同じ水準で推移している</a:t>
          </a:r>
          <a:r>
            <a:rPr kumimoji="1" lang="ja-JP" altLang="ja-JP" sz="1100">
              <a:solidFill>
                <a:schemeClr val="dk1"/>
              </a:solidFill>
              <a:effectLst/>
              <a:latin typeface="+mn-lt"/>
              <a:ea typeface="+mn-ea"/>
              <a:cs typeface="+mn-cs"/>
            </a:rPr>
            <a:t>が、合併前後に実施した大型プロジェクト事業等による</a:t>
          </a:r>
          <a:r>
            <a:rPr kumimoji="1" lang="ja-JP" altLang="en-US" sz="1100">
              <a:solidFill>
                <a:schemeClr val="dk1"/>
              </a:solidFill>
              <a:effectLst/>
              <a:latin typeface="+mn-lt"/>
              <a:ea typeface="+mn-ea"/>
              <a:cs typeface="+mn-cs"/>
            </a:rPr>
            <a:t>起債の償還もほぼ終了し</a:t>
          </a:r>
          <a:r>
            <a:rPr kumimoji="1" lang="ja-JP" altLang="ja-JP" sz="1100">
              <a:solidFill>
                <a:schemeClr val="dk1"/>
              </a:solidFill>
              <a:effectLst/>
              <a:latin typeface="+mn-lt"/>
              <a:ea typeface="+mn-ea"/>
              <a:cs typeface="+mn-cs"/>
            </a:rPr>
            <a:t>通常償還に加え繰上償還の実施、基金積立金の増加などにより比率は年々改善されて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120650</xdr:rowOff>
    </xdr:to>
    <xdr:cxnSp macro="">
      <xdr:nvCxnSpPr>
        <xdr:cNvPr id="448" name="直線コネクタ 447"/>
        <xdr:cNvCxnSpPr/>
      </xdr:nvCxnSpPr>
      <xdr:spPr>
        <a:xfrm flipV="1">
          <a:off x="16179800" y="256370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34229</xdr:rowOff>
    </xdr:to>
    <xdr:cxnSp macro="">
      <xdr:nvCxnSpPr>
        <xdr:cNvPr id="451" name="直線コネクタ 450"/>
        <xdr:cNvCxnSpPr/>
      </xdr:nvCxnSpPr>
      <xdr:spPr>
        <a:xfrm flipV="1">
          <a:off x="15290800" y="269240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34229</xdr:rowOff>
    </xdr:from>
    <xdr:to>
      <xdr:col>72</xdr:col>
      <xdr:colOff>203200</xdr:colOff>
      <xdr:row>16</xdr:row>
      <xdr:rowOff>149134</xdr:rowOff>
    </xdr:to>
    <xdr:cxnSp macro="">
      <xdr:nvCxnSpPr>
        <xdr:cNvPr id="454" name="直線コネクタ 453"/>
        <xdr:cNvCxnSpPr/>
      </xdr:nvCxnSpPr>
      <xdr:spPr>
        <a:xfrm flipV="1">
          <a:off x="14401800" y="27774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149134</xdr:rowOff>
    </xdr:from>
    <xdr:to>
      <xdr:col>68</xdr:col>
      <xdr:colOff>152400</xdr:colOff>
      <xdr:row>17</xdr:row>
      <xdr:rowOff>17901</xdr:rowOff>
    </xdr:to>
    <xdr:cxnSp macro="">
      <xdr:nvCxnSpPr>
        <xdr:cNvPr id="457" name="直線コネクタ 456"/>
        <xdr:cNvCxnSpPr/>
      </xdr:nvCxnSpPr>
      <xdr:spPr>
        <a:xfrm flipV="1">
          <a:off x="13512800" y="289233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0" name="フローチャート: 判断 459"/>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1" name="テキスト ボックス 460"/>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67" name="楕円 466"/>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84684</xdr:rowOff>
    </xdr:from>
    <xdr:ext cx="762000" cy="259045"/>
    <xdr:sp macro="" textlink="">
      <xdr:nvSpPr>
        <xdr:cNvPr id="468" name="将来負担の状況該当値テキスト"/>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9" name="楕円 468"/>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70" name="テキスト ボックス 469"/>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154879</xdr:rowOff>
    </xdr:from>
    <xdr:to>
      <xdr:col>73</xdr:col>
      <xdr:colOff>44450</xdr:colOff>
      <xdr:row>16</xdr:row>
      <xdr:rowOff>85029</xdr:rowOff>
    </xdr:to>
    <xdr:sp macro="" textlink="">
      <xdr:nvSpPr>
        <xdr:cNvPr id="471" name="楕円 470"/>
        <xdr:cNvSpPr/>
      </xdr:nvSpPr>
      <xdr:spPr>
        <a:xfrm>
          <a:off x="15240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69806</xdr:rowOff>
    </xdr:from>
    <xdr:ext cx="762000" cy="259045"/>
    <xdr:sp macro="" textlink="">
      <xdr:nvSpPr>
        <xdr:cNvPr id="472" name="テキスト ボックス 471"/>
        <xdr:cNvSpPr txBox="1"/>
      </xdr:nvSpPr>
      <xdr:spPr>
        <a:xfrm>
          <a:off x="14909800" y="281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98334</xdr:rowOff>
    </xdr:from>
    <xdr:to>
      <xdr:col>68</xdr:col>
      <xdr:colOff>203200</xdr:colOff>
      <xdr:row>17</xdr:row>
      <xdr:rowOff>28484</xdr:rowOff>
    </xdr:to>
    <xdr:sp macro="" textlink="">
      <xdr:nvSpPr>
        <xdr:cNvPr id="473" name="楕円 472"/>
        <xdr:cNvSpPr/>
      </xdr:nvSpPr>
      <xdr:spPr>
        <a:xfrm>
          <a:off x="14351000" y="28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13261</xdr:rowOff>
    </xdr:from>
    <xdr:ext cx="762000" cy="259045"/>
    <xdr:sp macro="" textlink="">
      <xdr:nvSpPr>
        <xdr:cNvPr id="474" name="テキスト ボックス 473"/>
        <xdr:cNvSpPr txBox="1"/>
      </xdr:nvSpPr>
      <xdr:spPr>
        <a:xfrm>
          <a:off x="14020800" y="29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138551</xdr:rowOff>
    </xdr:from>
    <xdr:to>
      <xdr:col>64</xdr:col>
      <xdr:colOff>152400</xdr:colOff>
      <xdr:row>17</xdr:row>
      <xdr:rowOff>68701</xdr:rowOff>
    </xdr:to>
    <xdr:sp macro="" textlink="">
      <xdr:nvSpPr>
        <xdr:cNvPr id="475" name="楕円 474"/>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53478</xdr:rowOff>
    </xdr:from>
    <xdr:ext cx="762000" cy="259045"/>
    <xdr:sp macro="" textlink="">
      <xdr:nvSpPr>
        <xdr:cNvPr id="476" name="テキスト ボックス 475"/>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類似団体の平均を下回っているが、支所機能の充実や保育園を直営で行っているため職員数が多く、人口１人当たり決算額では類似団体の平均を上回っている。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今後は施設の運営体制の見直しや指定管理者制度の導入等により委託化を進め、引き続き人件費関係経費全体について抑制していく必要がある。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36</xdr:row>
      <xdr:rowOff>5080</xdr:rowOff>
    </xdr:to>
    <xdr:cxnSp macro="">
      <xdr:nvCxnSpPr>
        <xdr:cNvPr id="66" name="直線コネクタ 65"/>
        <xdr:cNvCxnSpPr/>
      </xdr:nvCxnSpPr>
      <xdr:spPr>
        <a:xfrm>
          <a:off x="3987800" y="608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85090</xdr:rowOff>
    </xdr:to>
    <xdr:cxnSp macro="">
      <xdr:nvCxnSpPr>
        <xdr:cNvPr id="69" name="直線コネクタ 68"/>
        <xdr:cNvCxnSpPr/>
      </xdr:nvCxnSpPr>
      <xdr:spPr>
        <a:xfrm>
          <a:off x="3098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xdr:cNvCxnSpPr/>
      </xdr:nvCxnSpPr>
      <xdr:spPr>
        <a:xfrm>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類似団体の平均を上回ってはいるが、毎年度ほぼ同じ水準で推移している。今後も事務事業の効率化により内部管理経費の削減などに努める。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16</xdr:row>
      <xdr:rowOff>154214</xdr:rowOff>
    </xdr:to>
    <xdr:cxnSp macro="">
      <xdr:nvCxnSpPr>
        <xdr:cNvPr id="129" name="直線コネクタ 128"/>
        <xdr:cNvCxnSpPr/>
      </xdr:nvCxnSpPr>
      <xdr:spPr>
        <a:xfrm>
          <a:off x="15671800" y="2875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132443</xdr:rowOff>
    </xdr:to>
    <xdr:cxnSp macro="">
      <xdr:nvCxnSpPr>
        <xdr:cNvPr id="132" name="直線コネクタ 131"/>
        <xdr:cNvCxnSpPr/>
      </xdr:nvCxnSpPr>
      <xdr:spPr>
        <a:xfrm>
          <a:off x="14782800" y="26143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15</xdr:row>
      <xdr:rowOff>42636</xdr:rowOff>
    </xdr:to>
    <xdr:cxnSp macro="">
      <xdr:nvCxnSpPr>
        <xdr:cNvPr id="135" name="直線コネクタ 134"/>
        <xdr:cNvCxnSpPr/>
      </xdr:nvCxnSpPr>
      <xdr:spPr>
        <a:xfrm>
          <a:off x="13893800" y="240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7257</xdr:rowOff>
    </xdr:to>
    <xdr:cxnSp macro="">
      <xdr:nvCxnSpPr>
        <xdr:cNvPr id="138" name="直線コネクタ 137"/>
        <xdr:cNvCxnSpPr/>
      </xdr:nvCxnSpPr>
      <xdr:spPr>
        <a:xfrm>
          <a:off x="13004800" y="2407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0" name="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年々増加傾向にあるが、要因としては、障害福祉サービス費等給付費、児童手当や生活保護費の増額が挙げ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25400</xdr:rowOff>
    </xdr:to>
    <xdr:cxnSp macro="">
      <xdr:nvCxnSpPr>
        <xdr:cNvPr id="189" name="直線コネクタ 188"/>
        <xdr:cNvCxnSpPr/>
      </xdr:nvCxnSpPr>
      <xdr:spPr>
        <a:xfrm flipV="1">
          <a:off x="3987800" y="960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2" name="直線コネクタ 191"/>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12700</xdr:rowOff>
    </xdr:to>
    <xdr:cxnSp macro="">
      <xdr:nvCxnSpPr>
        <xdr:cNvPr id="195" name="直線コネクタ 194"/>
        <xdr:cNvCxnSpPr/>
      </xdr:nvCxnSpPr>
      <xdr:spPr>
        <a:xfrm>
          <a:off x="2209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50800</xdr:rowOff>
    </xdr:to>
    <xdr:cxnSp macro="">
      <xdr:nvCxnSpPr>
        <xdr:cNvPr id="198" name="直線コネクタ 197"/>
        <xdr:cNvCxnSpPr/>
      </xdr:nvCxnSpPr>
      <xdr:spPr>
        <a:xfrm flipV="1">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8" name="楕円 207"/>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9"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0" name="楕円 209"/>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1" name="テキスト ボックス 210"/>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4" name="楕円 213"/>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5" name="テキスト ボックス 214"/>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6" name="楕円 215"/>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7" name="テキスト ボックス 21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下回っているが、今後も、簡易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84546</xdr:rowOff>
    </xdr:to>
    <xdr:cxnSp macro="">
      <xdr:nvCxnSpPr>
        <xdr:cNvPr id="252" name="直線コネクタ 251"/>
        <xdr:cNvCxnSpPr/>
      </xdr:nvCxnSpPr>
      <xdr:spPr>
        <a:xfrm flipV="1">
          <a:off x="15671800" y="9679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84546</xdr:rowOff>
    </xdr:to>
    <xdr:cxnSp macro="">
      <xdr:nvCxnSpPr>
        <xdr:cNvPr id="255" name="直線コネクタ 254"/>
        <xdr:cNvCxnSpPr/>
      </xdr:nvCxnSpPr>
      <xdr:spPr>
        <a:xfrm>
          <a:off x="14782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71483</xdr:rowOff>
    </xdr:to>
    <xdr:cxnSp macro="">
      <xdr:nvCxnSpPr>
        <xdr:cNvPr id="258" name="直線コネクタ 257"/>
        <xdr:cNvCxnSpPr/>
      </xdr:nvCxnSpPr>
      <xdr:spPr>
        <a:xfrm>
          <a:off x="13893800" y="9640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38826</xdr:rowOff>
    </xdr:to>
    <xdr:cxnSp macro="">
      <xdr:nvCxnSpPr>
        <xdr:cNvPr id="261" name="直線コネクタ 260"/>
        <xdr:cNvCxnSpPr/>
      </xdr:nvCxnSpPr>
      <xdr:spPr>
        <a:xfrm>
          <a:off x="13004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1" name="楕円 270"/>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2"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3" name="楕円 272"/>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4" name="テキスト ボックス 273"/>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5" name="楕円 274"/>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6" name="テキスト ボックス 275"/>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7" name="楕円 276"/>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8" name="テキスト ボックス 277"/>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9" name="楕円 278"/>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80" name="テキスト ボックス 279"/>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101854</xdr:rowOff>
    </xdr:to>
    <xdr:cxnSp macro="">
      <xdr:nvCxnSpPr>
        <xdr:cNvPr id="310" name="直線コネクタ 309"/>
        <xdr:cNvCxnSpPr/>
      </xdr:nvCxnSpPr>
      <xdr:spPr>
        <a:xfrm>
          <a:off x="15671800" y="60706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78994</xdr:rowOff>
    </xdr:to>
    <xdr:cxnSp macro="">
      <xdr:nvCxnSpPr>
        <xdr:cNvPr id="313" name="直線コネクタ 312"/>
        <xdr:cNvCxnSpPr/>
      </xdr:nvCxnSpPr>
      <xdr:spPr>
        <a:xfrm flipV="1">
          <a:off x="14782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115570</xdr:rowOff>
    </xdr:to>
    <xdr:cxnSp macro="">
      <xdr:nvCxnSpPr>
        <xdr:cNvPr id="316" name="直線コネクタ 315"/>
        <xdr:cNvCxnSpPr/>
      </xdr:nvCxnSpPr>
      <xdr:spPr>
        <a:xfrm flipV="1">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115570</xdr:rowOff>
    </xdr:to>
    <xdr:cxnSp macro="">
      <xdr:nvCxnSpPr>
        <xdr:cNvPr id="319" name="直線コネクタ 318"/>
        <xdr:cNvCxnSpPr/>
      </xdr:nvCxnSpPr>
      <xdr:spPr>
        <a:xfrm>
          <a:off x="13004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3" name="テキスト ボックス 32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9" name="楕円 328"/>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0"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3" name="楕円 332"/>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4" name="テキスト ボックス 333"/>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5" name="楕円 334"/>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6" name="テキスト ボックス 335"/>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7" name="楕円 336"/>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8" name="テキスト ボックス 337"/>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類似団体内で高い水準となっている。公債費の償還のピークは過ぎ年々改善傾向にはあるが、今後も非常に重い負担になる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159004</xdr:rowOff>
    </xdr:to>
    <xdr:cxnSp macro="">
      <xdr:nvCxnSpPr>
        <xdr:cNvPr id="368" name="直線コネクタ 367"/>
        <xdr:cNvCxnSpPr/>
      </xdr:nvCxnSpPr>
      <xdr:spPr>
        <a:xfrm flipV="1">
          <a:off x="3987800" y="1341780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156718</xdr:rowOff>
    </xdr:to>
    <xdr:cxnSp macro="">
      <xdr:nvCxnSpPr>
        <xdr:cNvPr id="371" name="直線コネクタ 370"/>
        <xdr:cNvCxnSpPr/>
      </xdr:nvCxnSpPr>
      <xdr:spPr>
        <a:xfrm flipV="1">
          <a:off x="3098800" y="135321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79</xdr:row>
      <xdr:rowOff>170435</xdr:rowOff>
    </xdr:to>
    <xdr:cxnSp macro="">
      <xdr:nvCxnSpPr>
        <xdr:cNvPr id="374" name="直線コネクタ 373"/>
        <xdr:cNvCxnSpPr/>
      </xdr:nvCxnSpPr>
      <xdr:spPr>
        <a:xfrm flipV="1">
          <a:off x="2209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170435</xdr:rowOff>
    </xdr:from>
    <xdr:to>
      <xdr:col>11</xdr:col>
      <xdr:colOff>9525</xdr:colOff>
      <xdr:row>80</xdr:row>
      <xdr:rowOff>49276</xdr:rowOff>
    </xdr:to>
    <xdr:cxnSp macro="">
      <xdr:nvCxnSpPr>
        <xdr:cNvPr id="377" name="直線コネクタ 376"/>
        <xdr:cNvCxnSpPr/>
      </xdr:nvCxnSpPr>
      <xdr:spPr>
        <a:xfrm flipV="1">
          <a:off x="1320800" y="137149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1" name="テキスト ボックス 380"/>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9" name="楕円 388"/>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0" name="テキスト ボックス 389"/>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91" name="楕円 390"/>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92" name="テキスト ボックス 391"/>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119635</xdr:rowOff>
    </xdr:from>
    <xdr:to>
      <xdr:col>11</xdr:col>
      <xdr:colOff>60325</xdr:colOff>
      <xdr:row>80</xdr:row>
      <xdr:rowOff>49785</xdr:rowOff>
    </xdr:to>
    <xdr:sp macro="" textlink="">
      <xdr:nvSpPr>
        <xdr:cNvPr id="393" name="楕円 392"/>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34562</xdr:rowOff>
    </xdr:from>
    <xdr:ext cx="762000" cy="259045"/>
    <xdr:sp macro="" textlink="">
      <xdr:nvSpPr>
        <xdr:cNvPr id="394" name="テキスト ボックス 393"/>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169926</xdr:rowOff>
    </xdr:from>
    <xdr:to>
      <xdr:col>6</xdr:col>
      <xdr:colOff>171450</xdr:colOff>
      <xdr:row>80</xdr:row>
      <xdr:rowOff>100076</xdr:rowOff>
    </xdr:to>
    <xdr:sp macro="" textlink="">
      <xdr:nvSpPr>
        <xdr:cNvPr id="395" name="楕円 394"/>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84853</xdr:rowOff>
    </xdr:from>
    <xdr:ext cx="762000" cy="259045"/>
    <xdr:sp macro="" textlink="">
      <xdr:nvSpPr>
        <xdr:cNvPr id="396" name="テキスト ボックス 395"/>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54610</xdr:rowOff>
    </xdr:from>
    <xdr:to>
      <xdr:col>82</xdr:col>
      <xdr:colOff>107950</xdr:colOff>
      <xdr:row>80</xdr:row>
      <xdr:rowOff>165100</xdr:rowOff>
    </xdr:to>
    <xdr:cxnSp macro="">
      <xdr:nvCxnSpPr>
        <xdr:cNvPr id="424" name="直線コネクタ 423"/>
        <xdr:cNvCxnSpPr/>
      </xdr:nvCxnSpPr>
      <xdr:spPr>
        <a:xfrm flipV="1">
          <a:off x="16510000" y="1291336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5"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26" name="直線コネクタ 425"/>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140987</xdr:rowOff>
    </xdr:from>
    <xdr:ext cx="762000" cy="259045"/>
    <xdr:sp macro="" textlink="">
      <xdr:nvSpPr>
        <xdr:cNvPr id="427" name="公債費以外最大値テキスト"/>
        <xdr:cNvSpPr txBox="1"/>
      </xdr:nvSpPr>
      <xdr:spPr>
        <a:xfrm>
          <a:off x="16598900" y="1265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54610</xdr:rowOff>
    </xdr:from>
    <xdr:to>
      <xdr:col>82</xdr:col>
      <xdr:colOff>196850</xdr:colOff>
      <xdr:row>75</xdr:row>
      <xdr:rowOff>54610</xdr:rowOff>
    </xdr:to>
    <xdr:cxnSp macro="">
      <xdr:nvCxnSpPr>
        <xdr:cNvPr id="428" name="直線コネクタ 427"/>
        <xdr:cNvCxnSpPr/>
      </xdr:nvCxnSpPr>
      <xdr:spPr>
        <a:xfrm>
          <a:off x="16421100" y="1291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149861</xdr:rowOff>
    </xdr:from>
    <xdr:to>
      <xdr:col>82</xdr:col>
      <xdr:colOff>107950</xdr:colOff>
      <xdr:row>76</xdr:row>
      <xdr:rowOff>46989</xdr:rowOff>
    </xdr:to>
    <xdr:cxnSp macro="">
      <xdr:nvCxnSpPr>
        <xdr:cNvPr id="429" name="直線コネクタ 428"/>
        <xdr:cNvCxnSpPr/>
      </xdr:nvCxnSpPr>
      <xdr:spPr>
        <a:xfrm>
          <a:off x="15671800" y="130086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0"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1" name="フローチャート: 判断 430"/>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149861</xdr:rowOff>
    </xdr:to>
    <xdr:cxnSp macro="">
      <xdr:nvCxnSpPr>
        <xdr:cNvPr id="432" name="直線コネクタ 431"/>
        <xdr:cNvCxnSpPr/>
      </xdr:nvCxnSpPr>
      <xdr:spPr>
        <a:xfrm>
          <a:off x="14782800" y="128714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3" name="フローチャート: 判断 432"/>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34" name="テキスト ボックス 43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12700</xdr:rowOff>
    </xdr:to>
    <xdr:cxnSp macro="">
      <xdr:nvCxnSpPr>
        <xdr:cNvPr id="435" name="直線コネクタ 434"/>
        <xdr:cNvCxnSpPr/>
      </xdr:nvCxnSpPr>
      <xdr:spPr>
        <a:xfrm>
          <a:off x="13893800" y="127990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30480</xdr:rowOff>
    </xdr:from>
    <xdr:to>
      <xdr:col>74</xdr:col>
      <xdr:colOff>31750</xdr:colOff>
      <xdr:row>77</xdr:row>
      <xdr:rowOff>132080</xdr:rowOff>
    </xdr:to>
    <xdr:sp macro="" textlink="">
      <xdr:nvSpPr>
        <xdr:cNvPr id="436" name="フローチャート: 判断 435"/>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37" name="テキスト ボックス 436"/>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111760</xdr:rowOff>
    </xdr:to>
    <xdr:cxnSp macro="">
      <xdr:nvCxnSpPr>
        <xdr:cNvPr id="438" name="直線コネクタ 437"/>
        <xdr:cNvCxnSpPr/>
      </xdr:nvCxnSpPr>
      <xdr:spPr>
        <a:xfrm>
          <a:off x="13004800" y="12768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163830</xdr:rowOff>
    </xdr:from>
    <xdr:to>
      <xdr:col>69</xdr:col>
      <xdr:colOff>142875</xdr:colOff>
      <xdr:row>77</xdr:row>
      <xdr:rowOff>93980</xdr:rowOff>
    </xdr:to>
    <xdr:sp macro="" textlink="">
      <xdr:nvSpPr>
        <xdr:cNvPr id="439" name="フローチャート: 判断 438"/>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78757</xdr:rowOff>
    </xdr:from>
    <xdr:ext cx="762000" cy="259045"/>
    <xdr:sp macro="" textlink="">
      <xdr:nvSpPr>
        <xdr:cNvPr id="440" name="テキスト ボックス 439"/>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1" name="フローチャート: 判断 440"/>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2" name="テキスト ボックス 441"/>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8" name="楕円 447"/>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9" name="公債費以外該当値テキスト"/>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50" name="楕円 449"/>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51" name="テキスト ボックス 45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52" name="楕円 451"/>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53" name="テキスト ボックス 452"/>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60960</xdr:rowOff>
    </xdr:from>
    <xdr:to>
      <xdr:col>69</xdr:col>
      <xdr:colOff>142875</xdr:colOff>
      <xdr:row>74</xdr:row>
      <xdr:rowOff>162560</xdr:rowOff>
    </xdr:to>
    <xdr:sp macro="" textlink="">
      <xdr:nvSpPr>
        <xdr:cNvPr id="454" name="楕円 453"/>
        <xdr:cNvSpPr/>
      </xdr:nvSpPr>
      <xdr:spPr>
        <a:xfrm>
          <a:off x="13843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1287</xdr:rowOff>
    </xdr:from>
    <xdr:ext cx="762000" cy="259045"/>
    <xdr:sp macro="" textlink="">
      <xdr:nvSpPr>
        <xdr:cNvPr id="455" name="テキスト ボックス 454"/>
        <xdr:cNvSpPr txBox="1"/>
      </xdr:nvSpPr>
      <xdr:spPr>
        <a:xfrm>
          <a:off x="13512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6" name="楕円 455"/>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7" name="テキスト ボックス 456"/>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42570</xdr:rowOff>
    </xdr:from>
    <xdr:to>
      <xdr:col>29</xdr:col>
      <xdr:colOff>127000</xdr:colOff>
      <xdr:row>16</xdr:row>
      <xdr:rowOff>72060</xdr:rowOff>
    </xdr:to>
    <xdr:cxnSp macro="">
      <xdr:nvCxnSpPr>
        <xdr:cNvPr id="50" name="直線コネクタ 49"/>
        <xdr:cNvCxnSpPr/>
      </xdr:nvCxnSpPr>
      <xdr:spPr bwMode="auto">
        <a:xfrm flipV="1">
          <a:off x="5003800" y="2833395"/>
          <a:ext cx="6477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72060</xdr:rowOff>
    </xdr:from>
    <xdr:to>
      <xdr:col>26</xdr:col>
      <xdr:colOff>50800</xdr:colOff>
      <xdr:row>16</xdr:row>
      <xdr:rowOff>117673</xdr:rowOff>
    </xdr:to>
    <xdr:cxnSp macro="">
      <xdr:nvCxnSpPr>
        <xdr:cNvPr id="53" name="直線コネクタ 52"/>
        <xdr:cNvCxnSpPr/>
      </xdr:nvCxnSpPr>
      <xdr:spPr bwMode="auto">
        <a:xfrm flipV="1">
          <a:off x="4305300" y="2862885"/>
          <a:ext cx="698500" cy="4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117673</xdr:rowOff>
    </xdr:from>
    <xdr:to>
      <xdr:col>22</xdr:col>
      <xdr:colOff>114300</xdr:colOff>
      <xdr:row>16</xdr:row>
      <xdr:rowOff>121666</xdr:rowOff>
    </xdr:to>
    <xdr:cxnSp macro="">
      <xdr:nvCxnSpPr>
        <xdr:cNvPr id="56" name="直線コネクタ 55"/>
        <xdr:cNvCxnSpPr/>
      </xdr:nvCxnSpPr>
      <xdr:spPr bwMode="auto">
        <a:xfrm flipV="1">
          <a:off x="3606800" y="2908498"/>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121666</xdr:rowOff>
    </xdr:from>
    <xdr:to>
      <xdr:col>18</xdr:col>
      <xdr:colOff>177800</xdr:colOff>
      <xdr:row>16</xdr:row>
      <xdr:rowOff>151003</xdr:rowOff>
    </xdr:to>
    <xdr:cxnSp macro="">
      <xdr:nvCxnSpPr>
        <xdr:cNvPr id="59" name="直線コネクタ 58"/>
        <xdr:cNvCxnSpPr/>
      </xdr:nvCxnSpPr>
      <xdr:spPr bwMode="auto">
        <a:xfrm flipV="1">
          <a:off x="2908300" y="291249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111172</xdr:rowOff>
    </xdr:from>
    <xdr:ext cx="762000" cy="259045"/>
    <xdr:sp macro="" textlink="">
      <xdr:nvSpPr>
        <xdr:cNvPr id="63" name="テキスト ボックス 62"/>
        <xdr:cNvSpPr txBox="1"/>
      </xdr:nvSpPr>
      <xdr:spPr>
        <a:xfrm>
          <a:off x="2527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163220</xdr:rowOff>
    </xdr:from>
    <xdr:to>
      <xdr:col>29</xdr:col>
      <xdr:colOff>177800</xdr:colOff>
      <xdr:row>16</xdr:row>
      <xdr:rowOff>93370</xdr:rowOff>
    </xdr:to>
    <xdr:sp macro="" textlink="">
      <xdr:nvSpPr>
        <xdr:cNvPr id="69" name="楕円 68"/>
        <xdr:cNvSpPr/>
      </xdr:nvSpPr>
      <xdr:spPr bwMode="auto">
        <a:xfrm>
          <a:off x="56007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8297</xdr:rowOff>
    </xdr:from>
    <xdr:ext cx="762000" cy="259045"/>
    <xdr:sp macro="" textlink="">
      <xdr:nvSpPr>
        <xdr:cNvPr id="70" name="人口1人当たり決算額の推移該当値テキスト130"/>
        <xdr:cNvSpPr txBox="1"/>
      </xdr:nvSpPr>
      <xdr:spPr>
        <a:xfrm>
          <a:off x="5740400" y="262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21260</xdr:rowOff>
    </xdr:from>
    <xdr:to>
      <xdr:col>26</xdr:col>
      <xdr:colOff>101600</xdr:colOff>
      <xdr:row>16</xdr:row>
      <xdr:rowOff>122860</xdr:rowOff>
    </xdr:to>
    <xdr:sp macro="" textlink="">
      <xdr:nvSpPr>
        <xdr:cNvPr id="71" name="楕円 70"/>
        <xdr:cNvSpPr/>
      </xdr:nvSpPr>
      <xdr:spPr bwMode="auto">
        <a:xfrm>
          <a:off x="4953000" y="28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133037</xdr:rowOff>
    </xdr:from>
    <xdr:ext cx="736600" cy="259045"/>
    <xdr:sp macro="" textlink="">
      <xdr:nvSpPr>
        <xdr:cNvPr id="72" name="テキスト ボックス 71"/>
        <xdr:cNvSpPr txBox="1"/>
      </xdr:nvSpPr>
      <xdr:spPr>
        <a:xfrm>
          <a:off x="4622800" y="25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66873</xdr:rowOff>
    </xdr:from>
    <xdr:to>
      <xdr:col>22</xdr:col>
      <xdr:colOff>165100</xdr:colOff>
      <xdr:row>16</xdr:row>
      <xdr:rowOff>168473</xdr:rowOff>
    </xdr:to>
    <xdr:sp macro="" textlink="">
      <xdr:nvSpPr>
        <xdr:cNvPr id="73" name="楕円 72"/>
        <xdr:cNvSpPr/>
      </xdr:nvSpPr>
      <xdr:spPr bwMode="auto">
        <a:xfrm>
          <a:off x="4254500" y="285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7200</xdr:rowOff>
    </xdr:from>
    <xdr:ext cx="762000" cy="259045"/>
    <xdr:sp macro="" textlink="">
      <xdr:nvSpPr>
        <xdr:cNvPr id="74" name="テキスト ボックス 73"/>
        <xdr:cNvSpPr txBox="1"/>
      </xdr:nvSpPr>
      <xdr:spPr>
        <a:xfrm>
          <a:off x="3924300" y="262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70866</xdr:rowOff>
    </xdr:from>
    <xdr:to>
      <xdr:col>19</xdr:col>
      <xdr:colOff>38100</xdr:colOff>
      <xdr:row>17</xdr:row>
      <xdr:rowOff>1016</xdr:rowOff>
    </xdr:to>
    <xdr:sp macro="" textlink="">
      <xdr:nvSpPr>
        <xdr:cNvPr id="75" name="楕円 74"/>
        <xdr:cNvSpPr/>
      </xdr:nvSpPr>
      <xdr:spPr bwMode="auto">
        <a:xfrm>
          <a:off x="3556000" y="28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11193</xdr:rowOff>
    </xdr:from>
    <xdr:ext cx="762000" cy="259045"/>
    <xdr:sp macro="" textlink="">
      <xdr:nvSpPr>
        <xdr:cNvPr id="76" name="テキスト ボックス 75"/>
        <xdr:cNvSpPr txBox="1"/>
      </xdr:nvSpPr>
      <xdr:spPr>
        <a:xfrm>
          <a:off x="3225800" y="26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100203</xdr:rowOff>
    </xdr:from>
    <xdr:to>
      <xdr:col>15</xdr:col>
      <xdr:colOff>101600</xdr:colOff>
      <xdr:row>17</xdr:row>
      <xdr:rowOff>30353</xdr:rowOff>
    </xdr:to>
    <xdr:sp macro="" textlink="">
      <xdr:nvSpPr>
        <xdr:cNvPr id="77" name="楕円 76"/>
        <xdr:cNvSpPr/>
      </xdr:nvSpPr>
      <xdr:spPr bwMode="auto">
        <a:xfrm>
          <a:off x="28575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40530</xdr:rowOff>
    </xdr:from>
    <xdr:ext cx="762000" cy="259045"/>
    <xdr:sp macro="" textlink="">
      <xdr:nvSpPr>
        <xdr:cNvPr id="78" name="テキスト ボックス 77"/>
        <xdr:cNvSpPr txBox="1"/>
      </xdr:nvSpPr>
      <xdr:spPr>
        <a:xfrm>
          <a:off x="25273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253435</xdr:rowOff>
    </xdr:from>
    <xdr:to>
      <xdr:col>29</xdr:col>
      <xdr:colOff>127000</xdr:colOff>
      <xdr:row>35</xdr:row>
      <xdr:rowOff>274218</xdr:rowOff>
    </xdr:to>
    <xdr:cxnSp macro="">
      <xdr:nvCxnSpPr>
        <xdr:cNvPr id="112" name="直線コネクタ 111"/>
        <xdr:cNvCxnSpPr/>
      </xdr:nvCxnSpPr>
      <xdr:spPr bwMode="auto">
        <a:xfrm>
          <a:off x="5003800" y="6863785"/>
          <a:ext cx="647700" cy="20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101035</xdr:rowOff>
    </xdr:from>
    <xdr:to>
      <xdr:col>26</xdr:col>
      <xdr:colOff>50800</xdr:colOff>
      <xdr:row>35</xdr:row>
      <xdr:rowOff>253435</xdr:rowOff>
    </xdr:to>
    <xdr:cxnSp macro="">
      <xdr:nvCxnSpPr>
        <xdr:cNvPr id="115" name="直線コネクタ 114"/>
        <xdr:cNvCxnSpPr/>
      </xdr:nvCxnSpPr>
      <xdr:spPr bwMode="auto">
        <a:xfrm>
          <a:off x="4305300" y="6711385"/>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101035</xdr:rowOff>
    </xdr:from>
    <xdr:to>
      <xdr:col>22</xdr:col>
      <xdr:colOff>114300</xdr:colOff>
      <xdr:row>35</xdr:row>
      <xdr:rowOff>166624</xdr:rowOff>
    </xdr:to>
    <xdr:cxnSp macro="">
      <xdr:nvCxnSpPr>
        <xdr:cNvPr id="118" name="直線コネクタ 117"/>
        <xdr:cNvCxnSpPr/>
      </xdr:nvCxnSpPr>
      <xdr:spPr bwMode="auto">
        <a:xfrm flipV="1">
          <a:off x="3606800" y="6711385"/>
          <a:ext cx="6985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72307</xdr:rowOff>
    </xdr:from>
    <xdr:to>
      <xdr:col>18</xdr:col>
      <xdr:colOff>177800</xdr:colOff>
      <xdr:row>35</xdr:row>
      <xdr:rowOff>166624</xdr:rowOff>
    </xdr:to>
    <xdr:cxnSp macro="">
      <xdr:nvCxnSpPr>
        <xdr:cNvPr id="121" name="直線コネクタ 120"/>
        <xdr:cNvCxnSpPr/>
      </xdr:nvCxnSpPr>
      <xdr:spPr bwMode="auto">
        <a:xfrm>
          <a:off x="2908300" y="6682657"/>
          <a:ext cx="698500" cy="9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34580</xdr:rowOff>
    </xdr:from>
    <xdr:ext cx="762000" cy="259045"/>
    <xdr:sp macro="" textlink="">
      <xdr:nvSpPr>
        <xdr:cNvPr id="125" name="テキスト ボックス 124"/>
        <xdr:cNvSpPr txBox="1"/>
      </xdr:nvSpPr>
      <xdr:spPr>
        <a:xfrm>
          <a:off x="2527300" y="715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223418</xdr:rowOff>
    </xdr:from>
    <xdr:to>
      <xdr:col>29</xdr:col>
      <xdr:colOff>177800</xdr:colOff>
      <xdr:row>35</xdr:row>
      <xdr:rowOff>325018</xdr:rowOff>
    </xdr:to>
    <xdr:sp macro="" textlink="">
      <xdr:nvSpPr>
        <xdr:cNvPr id="131" name="楕円 130"/>
        <xdr:cNvSpPr/>
      </xdr:nvSpPr>
      <xdr:spPr bwMode="auto">
        <a:xfrm>
          <a:off x="5600700" y="683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68495</xdr:rowOff>
    </xdr:from>
    <xdr:ext cx="762000" cy="259045"/>
    <xdr:sp macro="" textlink="">
      <xdr:nvSpPr>
        <xdr:cNvPr id="132" name="人口1人当たり決算額の推移該当値テキスト445"/>
        <xdr:cNvSpPr txBox="1"/>
      </xdr:nvSpPr>
      <xdr:spPr>
        <a:xfrm>
          <a:off x="5740400" y="66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202635</xdr:rowOff>
    </xdr:from>
    <xdr:to>
      <xdr:col>26</xdr:col>
      <xdr:colOff>101600</xdr:colOff>
      <xdr:row>35</xdr:row>
      <xdr:rowOff>304235</xdr:rowOff>
    </xdr:to>
    <xdr:sp macro="" textlink="">
      <xdr:nvSpPr>
        <xdr:cNvPr id="133" name="楕円 132"/>
        <xdr:cNvSpPr/>
      </xdr:nvSpPr>
      <xdr:spPr bwMode="auto">
        <a:xfrm>
          <a:off x="4953000" y="68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314412</xdr:rowOff>
    </xdr:from>
    <xdr:ext cx="736600" cy="259045"/>
    <xdr:sp macro="" textlink="">
      <xdr:nvSpPr>
        <xdr:cNvPr id="134" name="テキスト ボックス 133"/>
        <xdr:cNvSpPr txBox="1"/>
      </xdr:nvSpPr>
      <xdr:spPr>
        <a:xfrm>
          <a:off x="4622800" y="658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50235</xdr:rowOff>
    </xdr:from>
    <xdr:to>
      <xdr:col>22</xdr:col>
      <xdr:colOff>165100</xdr:colOff>
      <xdr:row>35</xdr:row>
      <xdr:rowOff>151835</xdr:rowOff>
    </xdr:to>
    <xdr:sp macro="" textlink="">
      <xdr:nvSpPr>
        <xdr:cNvPr id="135" name="楕円 134"/>
        <xdr:cNvSpPr/>
      </xdr:nvSpPr>
      <xdr:spPr bwMode="auto">
        <a:xfrm>
          <a:off x="4254500" y="666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162012</xdr:rowOff>
    </xdr:from>
    <xdr:ext cx="762000" cy="259045"/>
    <xdr:sp macro="" textlink="">
      <xdr:nvSpPr>
        <xdr:cNvPr id="136" name="テキスト ボックス 135"/>
        <xdr:cNvSpPr txBox="1"/>
      </xdr:nvSpPr>
      <xdr:spPr>
        <a:xfrm>
          <a:off x="3924300" y="64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115824</xdr:rowOff>
    </xdr:from>
    <xdr:to>
      <xdr:col>19</xdr:col>
      <xdr:colOff>38100</xdr:colOff>
      <xdr:row>35</xdr:row>
      <xdr:rowOff>217424</xdr:rowOff>
    </xdr:to>
    <xdr:sp macro="" textlink="">
      <xdr:nvSpPr>
        <xdr:cNvPr id="137" name="楕円 136"/>
        <xdr:cNvSpPr/>
      </xdr:nvSpPr>
      <xdr:spPr bwMode="auto">
        <a:xfrm>
          <a:off x="3556000" y="672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227601</xdr:rowOff>
    </xdr:from>
    <xdr:ext cx="762000" cy="259045"/>
    <xdr:sp macro="" textlink="">
      <xdr:nvSpPr>
        <xdr:cNvPr id="138" name="テキスト ボックス 137"/>
        <xdr:cNvSpPr txBox="1"/>
      </xdr:nvSpPr>
      <xdr:spPr>
        <a:xfrm>
          <a:off x="3225800" y="649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21507</xdr:rowOff>
    </xdr:from>
    <xdr:to>
      <xdr:col>15</xdr:col>
      <xdr:colOff>101600</xdr:colOff>
      <xdr:row>35</xdr:row>
      <xdr:rowOff>123107</xdr:rowOff>
    </xdr:to>
    <xdr:sp macro="" textlink="">
      <xdr:nvSpPr>
        <xdr:cNvPr id="139" name="楕円 138"/>
        <xdr:cNvSpPr/>
      </xdr:nvSpPr>
      <xdr:spPr bwMode="auto">
        <a:xfrm>
          <a:off x="2857500" y="6631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133285</xdr:rowOff>
    </xdr:from>
    <xdr:ext cx="762000" cy="259045"/>
    <xdr:sp macro="" textlink="">
      <xdr:nvSpPr>
        <xdr:cNvPr id="140" name="テキスト ボックス 139"/>
        <xdr:cNvSpPr txBox="1"/>
      </xdr:nvSpPr>
      <xdr:spPr>
        <a:xfrm>
          <a:off x="2527300" y="64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69657</xdr:rowOff>
    </xdr:from>
    <xdr:to>
      <xdr:col>24</xdr:col>
      <xdr:colOff>63500</xdr:colOff>
      <xdr:row>35</xdr:row>
      <xdr:rowOff>92873</xdr:rowOff>
    </xdr:to>
    <xdr:cxnSp macro="">
      <xdr:nvCxnSpPr>
        <xdr:cNvPr id="59" name="直線コネクタ 58"/>
        <xdr:cNvCxnSpPr/>
      </xdr:nvCxnSpPr>
      <xdr:spPr>
        <a:xfrm flipV="1">
          <a:off x="3797300" y="6070407"/>
          <a:ext cx="8382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92873</xdr:rowOff>
    </xdr:from>
    <xdr:to>
      <xdr:col>19</xdr:col>
      <xdr:colOff>177800</xdr:colOff>
      <xdr:row>35</xdr:row>
      <xdr:rowOff>122509</xdr:rowOff>
    </xdr:to>
    <xdr:cxnSp macro="">
      <xdr:nvCxnSpPr>
        <xdr:cNvPr id="62" name="直線コネクタ 61"/>
        <xdr:cNvCxnSpPr/>
      </xdr:nvCxnSpPr>
      <xdr:spPr>
        <a:xfrm flipV="1">
          <a:off x="2908300" y="6093623"/>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122509</xdr:rowOff>
    </xdr:from>
    <xdr:to>
      <xdr:col>15</xdr:col>
      <xdr:colOff>50800</xdr:colOff>
      <xdr:row>35</xdr:row>
      <xdr:rowOff>136655</xdr:rowOff>
    </xdr:to>
    <xdr:cxnSp macro="">
      <xdr:nvCxnSpPr>
        <xdr:cNvPr id="65" name="直線コネクタ 64"/>
        <xdr:cNvCxnSpPr/>
      </xdr:nvCxnSpPr>
      <xdr:spPr>
        <a:xfrm flipV="1">
          <a:off x="2019300" y="6123259"/>
          <a:ext cx="8890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136655</xdr:rowOff>
    </xdr:from>
    <xdr:to>
      <xdr:col>10</xdr:col>
      <xdr:colOff>114300</xdr:colOff>
      <xdr:row>35</xdr:row>
      <xdr:rowOff>163218</xdr:rowOff>
    </xdr:to>
    <xdr:cxnSp macro="">
      <xdr:nvCxnSpPr>
        <xdr:cNvPr id="68" name="直線コネクタ 67"/>
        <xdr:cNvCxnSpPr/>
      </xdr:nvCxnSpPr>
      <xdr:spPr>
        <a:xfrm flipV="1">
          <a:off x="1130300" y="6137405"/>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111136</xdr:rowOff>
    </xdr:from>
    <xdr:ext cx="534377" cy="259045"/>
    <xdr:sp macro="" textlink="">
      <xdr:nvSpPr>
        <xdr:cNvPr id="72" name="テキスト ボックス 71"/>
        <xdr:cNvSpPr txBox="1"/>
      </xdr:nvSpPr>
      <xdr:spPr>
        <a:xfrm>
          <a:off x="863111" y="6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18857</xdr:rowOff>
    </xdr:from>
    <xdr:to>
      <xdr:col>24</xdr:col>
      <xdr:colOff>114300</xdr:colOff>
      <xdr:row>35</xdr:row>
      <xdr:rowOff>120457</xdr:rowOff>
    </xdr:to>
    <xdr:sp macro="" textlink="">
      <xdr:nvSpPr>
        <xdr:cNvPr id="78" name="楕円 77"/>
        <xdr:cNvSpPr/>
      </xdr:nvSpPr>
      <xdr:spPr>
        <a:xfrm>
          <a:off x="4584700" y="60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41734</xdr:rowOff>
    </xdr:from>
    <xdr:ext cx="599010" cy="259045"/>
    <xdr:sp macro="" textlink="">
      <xdr:nvSpPr>
        <xdr:cNvPr id="79" name="人件費該当値テキスト"/>
        <xdr:cNvSpPr txBox="1"/>
      </xdr:nvSpPr>
      <xdr:spPr>
        <a:xfrm>
          <a:off x="4686300" y="58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42073</xdr:rowOff>
    </xdr:from>
    <xdr:to>
      <xdr:col>20</xdr:col>
      <xdr:colOff>38100</xdr:colOff>
      <xdr:row>35</xdr:row>
      <xdr:rowOff>143673</xdr:rowOff>
    </xdr:to>
    <xdr:sp macro="" textlink="">
      <xdr:nvSpPr>
        <xdr:cNvPr id="80" name="楕円 79"/>
        <xdr:cNvSpPr/>
      </xdr:nvSpPr>
      <xdr:spPr>
        <a:xfrm>
          <a:off x="3746500" y="60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160200</xdr:rowOff>
    </xdr:from>
    <xdr:ext cx="599010" cy="259045"/>
    <xdr:sp macro="" textlink="">
      <xdr:nvSpPr>
        <xdr:cNvPr id="81" name="テキスト ボックス 80"/>
        <xdr:cNvSpPr txBox="1"/>
      </xdr:nvSpPr>
      <xdr:spPr>
        <a:xfrm>
          <a:off x="3497795" y="581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71709</xdr:rowOff>
    </xdr:from>
    <xdr:to>
      <xdr:col>15</xdr:col>
      <xdr:colOff>101600</xdr:colOff>
      <xdr:row>36</xdr:row>
      <xdr:rowOff>1859</xdr:rowOff>
    </xdr:to>
    <xdr:sp macro="" textlink="">
      <xdr:nvSpPr>
        <xdr:cNvPr id="82" name="楕円 81"/>
        <xdr:cNvSpPr/>
      </xdr:nvSpPr>
      <xdr:spPr>
        <a:xfrm>
          <a:off x="2857500" y="60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18386</xdr:rowOff>
    </xdr:from>
    <xdr:ext cx="599010" cy="259045"/>
    <xdr:sp macro="" textlink="">
      <xdr:nvSpPr>
        <xdr:cNvPr id="83" name="テキスト ボックス 82"/>
        <xdr:cNvSpPr txBox="1"/>
      </xdr:nvSpPr>
      <xdr:spPr>
        <a:xfrm>
          <a:off x="2608795" y="584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85855</xdr:rowOff>
    </xdr:from>
    <xdr:to>
      <xdr:col>10</xdr:col>
      <xdr:colOff>165100</xdr:colOff>
      <xdr:row>36</xdr:row>
      <xdr:rowOff>16005</xdr:rowOff>
    </xdr:to>
    <xdr:sp macro="" textlink="">
      <xdr:nvSpPr>
        <xdr:cNvPr id="84" name="楕円 83"/>
        <xdr:cNvSpPr/>
      </xdr:nvSpPr>
      <xdr:spPr>
        <a:xfrm>
          <a:off x="1968500" y="60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32532</xdr:rowOff>
    </xdr:from>
    <xdr:ext cx="599010" cy="259045"/>
    <xdr:sp macro="" textlink="">
      <xdr:nvSpPr>
        <xdr:cNvPr id="85" name="テキスト ボックス 84"/>
        <xdr:cNvSpPr txBox="1"/>
      </xdr:nvSpPr>
      <xdr:spPr>
        <a:xfrm>
          <a:off x="1719795" y="58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112418</xdr:rowOff>
    </xdr:from>
    <xdr:to>
      <xdr:col>6</xdr:col>
      <xdr:colOff>38100</xdr:colOff>
      <xdr:row>36</xdr:row>
      <xdr:rowOff>42568</xdr:rowOff>
    </xdr:to>
    <xdr:sp macro="" textlink="">
      <xdr:nvSpPr>
        <xdr:cNvPr id="86" name="楕円 85"/>
        <xdr:cNvSpPr/>
      </xdr:nvSpPr>
      <xdr:spPr>
        <a:xfrm>
          <a:off x="1079500" y="61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59095</xdr:rowOff>
    </xdr:from>
    <xdr:ext cx="599010" cy="259045"/>
    <xdr:sp macro="" textlink="">
      <xdr:nvSpPr>
        <xdr:cNvPr id="87" name="テキスト ボックス 86"/>
        <xdr:cNvSpPr txBox="1"/>
      </xdr:nvSpPr>
      <xdr:spPr>
        <a:xfrm>
          <a:off x="830795" y="588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32341</xdr:rowOff>
    </xdr:from>
    <xdr:to>
      <xdr:col>24</xdr:col>
      <xdr:colOff>63500</xdr:colOff>
      <xdr:row>55</xdr:row>
      <xdr:rowOff>89486</xdr:rowOff>
    </xdr:to>
    <xdr:cxnSp macro="">
      <xdr:nvCxnSpPr>
        <xdr:cNvPr id="114" name="直線コネクタ 113"/>
        <xdr:cNvCxnSpPr/>
      </xdr:nvCxnSpPr>
      <xdr:spPr>
        <a:xfrm flipV="1">
          <a:off x="3797300" y="9462091"/>
          <a:ext cx="838200" cy="5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89486</xdr:rowOff>
    </xdr:from>
    <xdr:to>
      <xdr:col>19</xdr:col>
      <xdr:colOff>177800</xdr:colOff>
      <xdr:row>55</xdr:row>
      <xdr:rowOff>111633</xdr:rowOff>
    </xdr:to>
    <xdr:cxnSp macro="">
      <xdr:nvCxnSpPr>
        <xdr:cNvPr id="117" name="直線コネクタ 116"/>
        <xdr:cNvCxnSpPr/>
      </xdr:nvCxnSpPr>
      <xdr:spPr>
        <a:xfrm flipV="1">
          <a:off x="2908300" y="9519236"/>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111633</xdr:rowOff>
    </xdr:from>
    <xdr:to>
      <xdr:col>15</xdr:col>
      <xdr:colOff>50800</xdr:colOff>
      <xdr:row>55</xdr:row>
      <xdr:rowOff>148213</xdr:rowOff>
    </xdr:to>
    <xdr:cxnSp macro="">
      <xdr:nvCxnSpPr>
        <xdr:cNvPr id="120" name="直線コネクタ 119"/>
        <xdr:cNvCxnSpPr/>
      </xdr:nvCxnSpPr>
      <xdr:spPr>
        <a:xfrm flipV="1">
          <a:off x="2019300" y="9541383"/>
          <a:ext cx="889000" cy="3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148213</xdr:rowOff>
    </xdr:from>
    <xdr:to>
      <xdr:col>10</xdr:col>
      <xdr:colOff>114300</xdr:colOff>
      <xdr:row>56</xdr:row>
      <xdr:rowOff>5544</xdr:rowOff>
    </xdr:to>
    <xdr:cxnSp macro="">
      <xdr:nvCxnSpPr>
        <xdr:cNvPr id="123" name="直線コネクタ 122"/>
        <xdr:cNvCxnSpPr/>
      </xdr:nvCxnSpPr>
      <xdr:spPr>
        <a:xfrm flipV="1">
          <a:off x="1130300" y="9577963"/>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103436</xdr:rowOff>
    </xdr:from>
    <xdr:ext cx="534377" cy="259045"/>
    <xdr:sp macro="" textlink="">
      <xdr:nvSpPr>
        <xdr:cNvPr id="125" name="テキスト ボックス 124"/>
        <xdr:cNvSpPr txBox="1"/>
      </xdr:nvSpPr>
      <xdr:spPr>
        <a:xfrm>
          <a:off x="1752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152991</xdr:rowOff>
    </xdr:from>
    <xdr:to>
      <xdr:col>24</xdr:col>
      <xdr:colOff>114300</xdr:colOff>
      <xdr:row>55</xdr:row>
      <xdr:rowOff>83141</xdr:rowOff>
    </xdr:to>
    <xdr:sp macro="" textlink="">
      <xdr:nvSpPr>
        <xdr:cNvPr id="133" name="楕円 132"/>
        <xdr:cNvSpPr/>
      </xdr:nvSpPr>
      <xdr:spPr>
        <a:xfrm>
          <a:off x="4584700" y="94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4418</xdr:rowOff>
    </xdr:from>
    <xdr:ext cx="599010" cy="259045"/>
    <xdr:sp macro="" textlink="">
      <xdr:nvSpPr>
        <xdr:cNvPr id="134" name="物件費該当値テキスト"/>
        <xdr:cNvSpPr txBox="1"/>
      </xdr:nvSpPr>
      <xdr:spPr>
        <a:xfrm>
          <a:off x="4686300" y="92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38686</xdr:rowOff>
    </xdr:from>
    <xdr:to>
      <xdr:col>20</xdr:col>
      <xdr:colOff>38100</xdr:colOff>
      <xdr:row>55</xdr:row>
      <xdr:rowOff>140286</xdr:rowOff>
    </xdr:to>
    <xdr:sp macro="" textlink="">
      <xdr:nvSpPr>
        <xdr:cNvPr id="135" name="楕円 134"/>
        <xdr:cNvSpPr/>
      </xdr:nvSpPr>
      <xdr:spPr>
        <a:xfrm>
          <a:off x="3746500" y="94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156813</xdr:rowOff>
    </xdr:from>
    <xdr:ext cx="599010" cy="259045"/>
    <xdr:sp macro="" textlink="">
      <xdr:nvSpPr>
        <xdr:cNvPr id="136" name="テキスト ボックス 135"/>
        <xdr:cNvSpPr txBox="1"/>
      </xdr:nvSpPr>
      <xdr:spPr>
        <a:xfrm>
          <a:off x="3497795" y="924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60833</xdr:rowOff>
    </xdr:from>
    <xdr:to>
      <xdr:col>15</xdr:col>
      <xdr:colOff>101600</xdr:colOff>
      <xdr:row>55</xdr:row>
      <xdr:rowOff>162433</xdr:rowOff>
    </xdr:to>
    <xdr:sp macro="" textlink="">
      <xdr:nvSpPr>
        <xdr:cNvPr id="137" name="楕円 136"/>
        <xdr:cNvSpPr/>
      </xdr:nvSpPr>
      <xdr:spPr>
        <a:xfrm>
          <a:off x="2857500" y="9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7510</xdr:rowOff>
    </xdr:from>
    <xdr:ext cx="599010" cy="259045"/>
    <xdr:sp macro="" textlink="">
      <xdr:nvSpPr>
        <xdr:cNvPr id="138" name="テキスト ボックス 137"/>
        <xdr:cNvSpPr txBox="1"/>
      </xdr:nvSpPr>
      <xdr:spPr>
        <a:xfrm>
          <a:off x="2608795" y="926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97413</xdr:rowOff>
    </xdr:from>
    <xdr:to>
      <xdr:col>10</xdr:col>
      <xdr:colOff>165100</xdr:colOff>
      <xdr:row>56</xdr:row>
      <xdr:rowOff>27563</xdr:rowOff>
    </xdr:to>
    <xdr:sp macro="" textlink="">
      <xdr:nvSpPr>
        <xdr:cNvPr id="139" name="楕円 138"/>
        <xdr:cNvSpPr/>
      </xdr:nvSpPr>
      <xdr:spPr>
        <a:xfrm>
          <a:off x="1968500" y="9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44090</xdr:rowOff>
    </xdr:from>
    <xdr:ext cx="599010" cy="259045"/>
    <xdr:sp macro="" textlink="">
      <xdr:nvSpPr>
        <xdr:cNvPr id="140" name="テキスト ボックス 139"/>
        <xdr:cNvSpPr txBox="1"/>
      </xdr:nvSpPr>
      <xdr:spPr>
        <a:xfrm>
          <a:off x="1719795" y="930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126194</xdr:rowOff>
    </xdr:from>
    <xdr:to>
      <xdr:col>6</xdr:col>
      <xdr:colOff>38100</xdr:colOff>
      <xdr:row>56</xdr:row>
      <xdr:rowOff>56344</xdr:rowOff>
    </xdr:to>
    <xdr:sp macro="" textlink="">
      <xdr:nvSpPr>
        <xdr:cNvPr id="141" name="楕円 140"/>
        <xdr:cNvSpPr/>
      </xdr:nvSpPr>
      <xdr:spPr>
        <a:xfrm>
          <a:off x="1079500" y="95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47471</xdr:rowOff>
    </xdr:from>
    <xdr:ext cx="599010" cy="259045"/>
    <xdr:sp macro="" textlink="">
      <xdr:nvSpPr>
        <xdr:cNvPr id="142" name="テキスト ボックス 141"/>
        <xdr:cNvSpPr txBox="1"/>
      </xdr:nvSpPr>
      <xdr:spPr>
        <a:xfrm>
          <a:off x="830795" y="964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77474</xdr:rowOff>
    </xdr:from>
    <xdr:to>
      <xdr:col>24</xdr:col>
      <xdr:colOff>63500</xdr:colOff>
      <xdr:row>78</xdr:row>
      <xdr:rowOff>92311</xdr:rowOff>
    </xdr:to>
    <xdr:cxnSp macro="">
      <xdr:nvCxnSpPr>
        <xdr:cNvPr id="169" name="直線コネクタ 168"/>
        <xdr:cNvCxnSpPr/>
      </xdr:nvCxnSpPr>
      <xdr:spPr>
        <a:xfrm>
          <a:off x="3797300" y="13450574"/>
          <a:ext cx="8382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48580</xdr:rowOff>
    </xdr:from>
    <xdr:to>
      <xdr:col>19</xdr:col>
      <xdr:colOff>177800</xdr:colOff>
      <xdr:row>78</xdr:row>
      <xdr:rowOff>77474</xdr:rowOff>
    </xdr:to>
    <xdr:cxnSp macro="">
      <xdr:nvCxnSpPr>
        <xdr:cNvPr id="172" name="直線コネクタ 171"/>
        <xdr:cNvCxnSpPr/>
      </xdr:nvCxnSpPr>
      <xdr:spPr>
        <a:xfrm>
          <a:off x="2908300" y="13421680"/>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48580</xdr:rowOff>
    </xdr:from>
    <xdr:to>
      <xdr:col>15</xdr:col>
      <xdr:colOff>50800</xdr:colOff>
      <xdr:row>78</xdr:row>
      <xdr:rowOff>53518</xdr:rowOff>
    </xdr:to>
    <xdr:cxnSp macro="">
      <xdr:nvCxnSpPr>
        <xdr:cNvPr id="175" name="直線コネクタ 174"/>
        <xdr:cNvCxnSpPr/>
      </xdr:nvCxnSpPr>
      <xdr:spPr>
        <a:xfrm flipV="1">
          <a:off x="2019300" y="1342168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53518</xdr:rowOff>
    </xdr:from>
    <xdr:to>
      <xdr:col>10</xdr:col>
      <xdr:colOff>114300</xdr:colOff>
      <xdr:row>78</xdr:row>
      <xdr:rowOff>59553</xdr:rowOff>
    </xdr:to>
    <xdr:cxnSp macro="">
      <xdr:nvCxnSpPr>
        <xdr:cNvPr id="178" name="直線コネクタ 177"/>
        <xdr:cNvCxnSpPr/>
      </xdr:nvCxnSpPr>
      <xdr:spPr>
        <a:xfrm flipV="1">
          <a:off x="1130300" y="1342661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41511</xdr:rowOff>
    </xdr:from>
    <xdr:to>
      <xdr:col>24</xdr:col>
      <xdr:colOff>114300</xdr:colOff>
      <xdr:row>78</xdr:row>
      <xdr:rowOff>143111</xdr:rowOff>
    </xdr:to>
    <xdr:sp macro="" textlink="">
      <xdr:nvSpPr>
        <xdr:cNvPr id="188" name="楕円 187"/>
        <xdr:cNvSpPr/>
      </xdr:nvSpPr>
      <xdr:spPr>
        <a:xfrm>
          <a:off x="45847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127888</xdr:rowOff>
    </xdr:from>
    <xdr:ext cx="469744" cy="259045"/>
    <xdr:sp macro="" textlink="">
      <xdr:nvSpPr>
        <xdr:cNvPr id="189" name="維持補修費該当値テキスト"/>
        <xdr:cNvSpPr txBox="1"/>
      </xdr:nvSpPr>
      <xdr:spPr>
        <a:xfrm>
          <a:off x="4686300" y="1332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26674</xdr:rowOff>
    </xdr:from>
    <xdr:to>
      <xdr:col>20</xdr:col>
      <xdr:colOff>38100</xdr:colOff>
      <xdr:row>78</xdr:row>
      <xdr:rowOff>128274</xdr:rowOff>
    </xdr:to>
    <xdr:sp macro="" textlink="">
      <xdr:nvSpPr>
        <xdr:cNvPr id="190" name="楕円 189"/>
        <xdr:cNvSpPr/>
      </xdr:nvSpPr>
      <xdr:spPr>
        <a:xfrm>
          <a:off x="3746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119401</xdr:rowOff>
    </xdr:from>
    <xdr:ext cx="469744" cy="259045"/>
    <xdr:sp macro="" textlink="">
      <xdr:nvSpPr>
        <xdr:cNvPr id="191" name="テキスト ボックス 190"/>
        <xdr:cNvSpPr txBox="1"/>
      </xdr:nvSpPr>
      <xdr:spPr>
        <a:xfrm>
          <a:off x="3562428"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169230</xdr:rowOff>
    </xdr:from>
    <xdr:to>
      <xdr:col>15</xdr:col>
      <xdr:colOff>101600</xdr:colOff>
      <xdr:row>78</xdr:row>
      <xdr:rowOff>99380</xdr:rowOff>
    </xdr:to>
    <xdr:sp macro="" textlink="">
      <xdr:nvSpPr>
        <xdr:cNvPr id="192" name="楕円 191"/>
        <xdr:cNvSpPr/>
      </xdr:nvSpPr>
      <xdr:spPr>
        <a:xfrm>
          <a:off x="2857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90507</xdr:rowOff>
    </xdr:from>
    <xdr:ext cx="469744" cy="259045"/>
    <xdr:sp macro="" textlink="">
      <xdr:nvSpPr>
        <xdr:cNvPr id="193" name="テキスト ボックス 192"/>
        <xdr:cNvSpPr txBox="1"/>
      </xdr:nvSpPr>
      <xdr:spPr>
        <a:xfrm>
          <a:off x="2673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2718</xdr:rowOff>
    </xdr:from>
    <xdr:to>
      <xdr:col>10</xdr:col>
      <xdr:colOff>165100</xdr:colOff>
      <xdr:row>78</xdr:row>
      <xdr:rowOff>104318</xdr:rowOff>
    </xdr:to>
    <xdr:sp macro="" textlink="">
      <xdr:nvSpPr>
        <xdr:cNvPr id="194" name="楕円 193"/>
        <xdr:cNvSpPr/>
      </xdr:nvSpPr>
      <xdr:spPr>
        <a:xfrm>
          <a:off x="1968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95445</xdr:rowOff>
    </xdr:from>
    <xdr:ext cx="469744" cy="259045"/>
    <xdr:sp macro="" textlink="">
      <xdr:nvSpPr>
        <xdr:cNvPr id="195" name="テキスト ボックス 194"/>
        <xdr:cNvSpPr txBox="1"/>
      </xdr:nvSpPr>
      <xdr:spPr>
        <a:xfrm>
          <a:off x="1784428"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8753</xdr:rowOff>
    </xdr:from>
    <xdr:to>
      <xdr:col>6</xdr:col>
      <xdr:colOff>38100</xdr:colOff>
      <xdr:row>78</xdr:row>
      <xdr:rowOff>110353</xdr:rowOff>
    </xdr:to>
    <xdr:sp macro="" textlink="">
      <xdr:nvSpPr>
        <xdr:cNvPr id="196" name="楕円 195"/>
        <xdr:cNvSpPr/>
      </xdr:nvSpPr>
      <xdr:spPr>
        <a:xfrm>
          <a:off x="1079500" y="1338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101480</xdr:rowOff>
    </xdr:from>
    <xdr:ext cx="469744" cy="259045"/>
    <xdr:sp macro="" textlink="">
      <xdr:nvSpPr>
        <xdr:cNvPr id="197" name="テキスト ボックス 196"/>
        <xdr:cNvSpPr txBox="1"/>
      </xdr:nvSpPr>
      <xdr:spPr>
        <a:xfrm>
          <a:off x="895428" y="134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105924</xdr:rowOff>
    </xdr:from>
    <xdr:to>
      <xdr:col>24</xdr:col>
      <xdr:colOff>63500</xdr:colOff>
      <xdr:row>95</xdr:row>
      <xdr:rowOff>144901</xdr:rowOff>
    </xdr:to>
    <xdr:cxnSp macro="">
      <xdr:nvCxnSpPr>
        <xdr:cNvPr id="227" name="直線コネクタ 226"/>
        <xdr:cNvCxnSpPr/>
      </xdr:nvCxnSpPr>
      <xdr:spPr>
        <a:xfrm>
          <a:off x="3797300" y="16393674"/>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69977</xdr:rowOff>
    </xdr:from>
    <xdr:to>
      <xdr:col>19</xdr:col>
      <xdr:colOff>177800</xdr:colOff>
      <xdr:row>95</xdr:row>
      <xdr:rowOff>105924</xdr:rowOff>
    </xdr:to>
    <xdr:cxnSp macro="">
      <xdr:nvCxnSpPr>
        <xdr:cNvPr id="230" name="直線コネクタ 229"/>
        <xdr:cNvCxnSpPr/>
      </xdr:nvCxnSpPr>
      <xdr:spPr>
        <a:xfrm>
          <a:off x="2908300" y="16357727"/>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69977</xdr:rowOff>
    </xdr:from>
    <xdr:to>
      <xdr:col>15</xdr:col>
      <xdr:colOff>50800</xdr:colOff>
      <xdr:row>96</xdr:row>
      <xdr:rowOff>76112</xdr:rowOff>
    </xdr:to>
    <xdr:cxnSp macro="">
      <xdr:nvCxnSpPr>
        <xdr:cNvPr id="233" name="直線コネクタ 232"/>
        <xdr:cNvCxnSpPr/>
      </xdr:nvCxnSpPr>
      <xdr:spPr>
        <a:xfrm flipV="1">
          <a:off x="2019300" y="16357727"/>
          <a:ext cx="889000" cy="1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53194</xdr:rowOff>
    </xdr:from>
    <xdr:to>
      <xdr:col>10</xdr:col>
      <xdr:colOff>114300</xdr:colOff>
      <xdr:row>96</xdr:row>
      <xdr:rowOff>76112</xdr:rowOff>
    </xdr:to>
    <xdr:cxnSp macro="">
      <xdr:nvCxnSpPr>
        <xdr:cNvPr id="236" name="直線コネクタ 235"/>
        <xdr:cNvCxnSpPr/>
      </xdr:nvCxnSpPr>
      <xdr:spPr>
        <a:xfrm>
          <a:off x="1130300" y="16512394"/>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63059</xdr:rowOff>
    </xdr:from>
    <xdr:ext cx="534377" cy="259045"/>
    <xdr:sp macro="" textlink="">
      <xdr:nvSpPr>
        <xdr:cNvPr id="240" name="テキスト ボックス 239"/>
        <xdr:cNvSpPr txBox="1"/>
      </xdr:nvSpPr>
      <xdr:spPr>
        <a:xfrm>
          <a:off x="863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94101</xdr:rowOff>
    </xdr:from>
    <xdr:to>
      <xdr:col>24</xdr:col>
      <xdr:colOff>114300</xdr:colOff>
      <xdr:row>96</xdr:row>
      <xdr:rowOff>24251</xdr:rowOff>
    </xdr:to>
    <xdr:sp macro="" textlink="">
      <xdr:nvSpPr>
        <xdr:cNvPr id="246" name="楕円 245"/>
        <xdr:cNvSpPr/>
      </xdr:nvSpPr>
      <xdr:spPr>
        <a:xfrm>
          <a:off x="4584700" y="163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116978</xdr:rowOff>
    </xdr:from>
    <xdr:ext cx="534377" cy="259045"/>
    <xdr:sp macro="" textlink="">
      <xdr:nvSpPr>
        <xdr:cNvPr id="247" name="扶助費該当値テキスト"/>
        <xdr:cNvSpPr txBox="1"/>
      </xdr:nvSpPr>
      <xdr:spPr>
        <a:xfrm>
          <a:off x="4686300" y="162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55124</xdr:rowOff>
    </xdr:from>
    <xdr:to>
      <xdr:col>20</xdr:col>
      <xdr:colOff>38100</xdr:colOff>
      <xdr:row>95</xdr:row>
      <xdr:rowOff>156724</xdr:rowOff>
    </xdr:to>
    <xdr:sp macro="" textlink="">
      <xdr:nvSpPr>
        <xdr:cNvPr id="248" name="楕円 247"/>
        <xdr:cNvSpPr/>
      </xdr:nvSpPr>
      <xdr:spPr>
        <a:xfrm>
          <a:off x="3746500" y="163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1801</xdr:rowOff>
    </xdr:from>
    <xdr:ext cx="534377" cy="259045"/>
    <xdr:sp macro="" textlink="">
      <xdr:nvSpPr>
        <xdr:cNvPr id="249" name="テキスト ボックス 248"/>
        <xdr:cNvSpPr txBox="1"/>
      </xdr:nvSpPr>
      <xdr:spPr>
        <a:xfrm>
          <a:off x="3530111" y="161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19177</xdr:rowOff>
    </xdr:from>
    <xdr:to>
      <xdr:col>15</xdr:col>
      <xdr:colOff>101600</xdr:colOff>
      <xdr:row>95</xdr:row>
      <xdr:rowOff>120777</xdr:rowOff>
    </xdr:to>
    <xdr:sp macro="" textlink="">
      <xdr:nvSpPr>
        <xdr:cNvPr id="250" name="楕円 249"/>
        <xdr:cNvSpPr/>
      </xdr:nvSpPr>
      <xdr:spPr>
        <a:xfrm>
          <a:off x="2857500" y="163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137304</xdr:rowOff>
    </xdr:from>
    <xdr:ext cx="534377" cy="259045"/>
    <xdr:sp macro="" textlink="">
      <xdr:nvSpPr>
        <xdr:cNvPr id="251" name="テキスト ボックス 250"/>
        <xdr:cNvSpPr txBox="1"/>
      </xdr:nvSpPr>
      <xdr:spPr>
        <a:xfrm>
          <a:off x="2641111" y="160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25312</xdr:rowOff>
    </xdr:from>
    <xdr:to>
      <xdr:col>10</xdr:col>
      <xdr:colOff>165100</xdr:colOff>
      <xdr:row>96</xdr:row>
      <xdr:rowOff>126912</xdr:rowOff>
    </xdr:to>
    <xdr:sp macro="" textlink="">
      <xdr:nvSpPr>
        <xdr:cNvPr id="252" name="楕円 251"/>
        <xdr:cNvSpPr/>
      </xdr:nvSpPr>
      <xdr:spPr>
        <a:xfrm>
          <a:off x="19685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143439</xdr:rowOff>
    </xdr:from>
    <xdr:ext cx="534377" cy="259045"/>
    <xdr:sp macro="" textlink="">
      <xdr:nvSpPr>
        <xdr:cNvPr id="253" name="テキスト ボックス 252"/>
        <xdr:cNvSpPr txBox="1"/>
      </xdr:nvSpPr>
      <xdr:spPr>
        <a:xfrm>
          <a:off x="1752111" y="162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2394</xdr:rowOff>
    </xdr:from>
    <xdr:to>
      <xdr:col>6</xdr:col>
      <xdr:colOff>38100</xdr:colOff>
      <xdr:row>96</xdr:row>
      <xdr:rowOff>103994</xdr:rowOff>
    </xdr:to>
    <xdr:sp macro="" textlink="">
      <xdr:nvSpPr>
        <xdr:cNvPr id="254" name="楕円 253"/>
        <xdr:cNvSpPr/>
      </xdr:nvSpPr>
      <xdr:spPr>
        <a:xfrm>
          <a:off x="1079500" y="164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120521</xdr:rowOff>
    </xdr:from>
    <xdr:ext cx="534377" cy="259045"/>
    <xdr:sp macro="" textlink="">
      <xdr:nvSpPr>
        <xdr:cNvPr id="255" name="テキスト ボックス 254"/>
        <xdr:cNvSpPr txBox="1"/>
      </xdr:nvSpPr>
      <xdr:spPr>
        <a:xfrm>
          <a:off x="863111" y="1623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31059</xdr:rowOff>
    </xdr:from>
    <xdr:to>
      <xdr:col>55</xdr:col>
      <xdr:colOff>0</xdr:colOff>
      <xdr:row>38</xdr:row>
      <xdr:rowOff>36530</xdr:rowOff>
    </xdr:to>
    <xdr:cxnSp macro="">
      <xdr:nvCxnSpPr>
        <xdr:cNvPr id="286" name="直線コネクタ 285"/>
        <xdr:cNvCxnSpPr/>
      </xdr:nvCxnSpPr>
      <xdr:spPr>
        <a:xfrm flipV="1">
          <a:off x="9639300" y="6546159"/>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25922</xdr:rowOff>
    </xdr:from>
    <xdr:to>
      <xdr:col>50</xdr:col>
      <xdr:colOff>114300</xdr:colOff>
      <xdr:row>38</xdr:row>
      <xdr:rowOff>36530</xdr:rowOff>
    </xdr:to>
    <xdr:cxnSp macro="">
      <xdr:nvCxnSpPr>
        <xdr:cNvPr id="289" name="直線コネクタ 288"/>
        <xdr:cNvCxnSpPr/>
      </xdr:nvCxnSpPr>
      <xdr:spPr>
        <a:xfrm>
          <a:off x="8750300" y="6541022"/>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135951</xdr:rowOff>
    </xdr:from>
    <xdr:to>
      <xdr:col>45</xdr:col>
      <xdr:colOff>177800</xdr:colOff>
      <xdr:row>38</xdr:row>
      <xdr:rowOff>25922</xdr:rowOff>
    </xdr:to>
    <xdr:cxnSp macro="">
      <xdr:nvCxnSpPr>
        <xdr:cNvPr id="292" name="直線コネクタ 291"/>
        <xdr:cNvCxnSpPr/>
      </xdr:nvCxnSpPr>
      <xdr:spPr>
        <a:xfrm>
          <a:off x="7861300" y="6479601"/>
          <a:ext cx="889000" cy="6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135951</xdr:rowOff>
    </xdr:from>
    <xdr:to>
      <xdr:col>41</xdr:col>
      <xdr:colOff>50800</xdr:colOff>
      <xdr:row>38</xdr:row>
      <xdr:rowOff>23095</xdr:rowOff>
    </xdr:to>
    <xdr:cxnSp macro="">
      <xdr:nvCxnSpPr>
        <xdr:cNvPr id="295" name="直線コネクタ 294"/>
        <xdr:cNvCxnSpPr/>
      </xdr:nvCxnSpPr>
      <xdr:spPr>
        <a:xfrm flipV="1">
          <a:off x="6972300" y="6479601"/>
          <a:ext cx="889000" cy="5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65965</xdr:rowOff>
    </xdr:from>
    <xdr:ext cx="534377" cy="259045"/>
    <xdr:sp macro="" textlink="">
      <xdr:nvSpPr>
        <xdr:cNvPr id="299" name="テキスト ボックス 298"/>
        <xdr:cNvSpPr txBox="1"/>
      </xdr:nvSpPr>
      <xdr:spPr>
        <a:xfrm>
          <a:off x="6705111" y="65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151709</xdr:rowOff>
    </xdr:from>
    <xdr:to>
      <xdr:col>55</xdr:col>
      <xdr:colOff>50800</xdr:colOff>
      <xdr:row>38</xdr:row>
      <xdr:rowOff>81859</xdr:rowOff>
    </xdr:to>
    <xdr:sp macro="" textlink="">
      <xdr:nvSpPr>
        <xdr:cNvPr id="305" name="楕円 304"/>
        <xdr:cNvSpPr/>
      </xdr:nvSpPr>
      <xdr:spPr>
        <a:xfrm>
          <a:off x="10426700" y="6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78943</xdr:rowOff>
    </xdr:from>
    <xdr:ext cx="534377" cy="259045"/>
    <xdr:sp macro="" textlink="">
      <xdr:nvSpPr>
        <xdr:cNvPr id="306" name="補助費等該当値テキスト"/>
        <xdr:cNvSpPr txBox="1"/>
      </xdr:nvSpPr>
      <xdr:spPr>
        <a:xfrm>
          <a:off x="10528300" y="64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157180</xdr:rowOff>
    </xdr:from>
    <xdr:to>
      <xdr:col>50</xdr:col>
      <xdr:colOff>165100</xdr:colOff>
      <xdr:row>38</xdr:row>
      <xdr:rowOff>87330</xdr:rowOff>
    </xdr:to>
    <xdr:sp macro="" textlink="">
      <xdr:nvSpPr>
        <xdr:cNvPr id="307" name="楕円 306"/>
        <xdr:cNvSpPr/>
      </xdr:nvSpPr>
      <xdr:spPr>
        <a:xfrm>
          <a:off x="9588500" y="65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78457</xdr:rowOff>
    </xdr:from>
    <xdr:ext cx="534377" cy="259045"/>
    <xdr:sp macro="" textlink="">
      <xdr:nvSpPr>
        <xdr:cNvPr id="308" name="テキスト ボックス 307"/>
        <xdr:cNvSpPr txBox="1"/>
      </xdr:nvSpPr>
      <xdr:spPr>
        <a:xfrm>
          <a:off x="9372111" y="65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146572</xdr:rowOff>
    </xdr:from>
    <xdr:to>
      <xdr:col>46</xdr:col>
      <xdr:colOff>38100</xdr:colOff>
      <xdr:row>38</xdr:row>
      <xdr:rowOff>76722</xdr:rowOff>
    </xdr:to>
    <xdr:sp macro="" textlink="">
      <xdr:nvSpPr>
        <xdr:cNvPr id="309" name="楕円 308"/>
        <xdr:cNvSpPr/>
      </xdr:nvSpPr>
      <xdr:spPr>
        <a:xfrm>
          <a:off x="8699500" y="64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67849</xdr:rowOff>
    </xdr:from>
    <xdr:ext cx="534377" cy="259045"/>
    <xdr:sp macro="" textlink="">
      <xdr:nvSpPr>
        <xdr:cNvPr id="310" name="テキスト ボックス 309"/>
        <xdr:cNvSpPr txBox="1"/>
      </xdr:nvSpPr>
      <xdr:spPr>
        <a:xfrm>
          <a:off x="8483111" y="65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85151</xdr:rowOff>
    </xdr:from>
    <xdr:to>
      <xdr:col>41</xdr:col>
      <xdr:colOff>101600</xdr:colOff>
      <xdr:row>38</xdr:row>
      <xdr:rowOff>15301</xdr:rowOff>
    </xdr:to>
    <xdr:sp macro="" textlink="">
      <xdr:nvSpPr>
        <xdr:cNvPr id="311" name="楕円 310"/>
        <xdr:cNvSpPr/>
      </xdr:nvSpPr>
      <xdr:spPr>
        <a:xfrm>
          <a:off x="7810500" y="64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31828</xdr:rowOff>
    </xdr:from>
    <xdr:ext cx="534377" cy="259045"/>
    <xdr:sp macro="" textlink="">
      <xdr:nvSpPr>
        <xdr:cNvPr id="312" name="テキスト ボックス 311"/>
        <xdr:cNvSpPr txBox="1"/>
      </xdr:nvSpPr>
      <xdr:spPr>
        <a:xfrm>
          <a:off x="7594111" y="62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143744</xdr:rowOff>
    </xdr:from>
    <xdr:to>
      <xdr:col>36</xdr:col>
      <xdr:colOff>165100</xdr:colOff>
      <xdr:row>38</xdr:row>
      <xdr:rowOff>73895</xdr:rowOff>
    </xdr:to>
    <xdr:sp macro="" textlink="">
      <xdr:nvSpPr>
        <xdr:cNvPr id="313" name="楕円 312"/>
        <xdr:cNvSpPr/>
      </xdr:nvSpPr>
      <xdr:spPr>
        <a:xfrm>
          <a:off x="6921500" y="6487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90421</xdr:rowOff>
    </xdr:from>
    <xdr:ext cx="534377" cy="259045"/>
    <xdr:sp macro="" textlink="">
      <xdr:nvSpPr>
        <xdr:cNvPr id="314" name="テキスト ボックス 313"/>
        <xdr:cNvSpPr txBox="1"/>
      </xdr:nvSpPr>
      <xdr:spPr>
        <a:xfrm>
          <a:off x="6705111" y="62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46713</xdr:rowOff>
    </xdr:from>
    <xdr:to>
      <xdr:col>55</xdr:col>
      <xdr:colOff>0</xdr:colOff>
      <xdr:row>58</xdr:row>
      <xdr:rowOff>69376</xdr:rowOff>
    </xdr:to>
    <xdr:cxnSp macro="">
      <xdr:nvCxnSpPr>
        <xdr:cNvPr id="341" name="直線コネクタ 340"/>
        <xdr:cNvCxnSpPr/>
      </xdr:nvCxnSpPr>
      <xdr:spPr>
        <a:xfrm flipV="1">
          <a:off x="9639300" y="9990813"/>
          <a:ext cx="8382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69376</xdr:rowOff>
    </xdr:from>
    <xdr:to>
      <xdr:col>50</xdr:col>
      <xdr:colOff>114300</xdr:colOff>
      <xdr:row>58</xdr:row>
      <xdr:rowOff>69679</xdr:rowOff>
    </xdr:to>
    <xdr:cxnSp macro="">
      <xdr:nvCxnSpPr>
        <xdr:cNvPr id="344" name="直線コネクタ 343"/>
        <xdr:cNvCxnSpPr/>
      </xdr:nvCxnSpPr>
      <xdr:spPr>
        <a:xfrm flipV="1">
          <a:off x="8750300" y="10013476"/>
          <a:ext cx="8890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69679</xdr:rowOff>
    </xdr:from>
    <xdr:to>
      <xdr:col>45</xdr:col>
      <xdr:colOff>177800</xdr:colOff>
      <xdr:row>58</xdr:row>
      <xdr:rowOff>78826</xdr:rowOff>
    </xdr:to>
    <xdr:cxnSp macro="">
      <xdr:nvCxnSpPr>
        <xdr:cNvPr id="347" name="直線コネクタ 346"/>
        <xdr:cNvCxnSpPr/>
      </xdr:nvCxnSpPr>
      <xdr:spPr>
        <a:xfrm flipV="1">
          <a:off x="7861300" y="10013779"/>
          <a:ext cx="889000" cy="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78826</xdr:rowOff>
    </xdr:from>
    <xdr:to>
      <xdr:col>41</xdr:col>
      <xdr:colOff>50800</xdr:colOff>
      <xdr:row>58</xdr:row>
      <xdr:rowOff>88909</xdr:rowOff>
    </xdr:to>
    <xdr:cxnSp macro="">
      <xdr:nvCxnSpPr>
        <xdr:cNvPr id="350" name="直線コネクタ 349"/>
        <xdr:cNvCxnSpPr/>
      </xdr:nvCxnSpPr>
      <xdr:spPr>
        <a:xfrm flipV="1">
          <a:off x="6972300" y="10022926"/>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4" name="テキスト ボックス 353"/>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167363</xdr:rowOff>
    </xdr:from>
    <xdr:to>
      <xdr:col>55</xdr:col>
      <xdr:colOff>50800</xdr:colOff>
      <xdr:row>58</xdr:row>
      <xdr:rowOff>97513</xdr:rowOff>
    </xdr:to>
    <xdr:sp macro="" textlink="">
      <xdr:nvSpPr>
        <xdr:cNvPr id="360" name="楕円 359"/>
        <xdr:cNvSpPr/>
      </xdr:nvSpPr>
      <xdr:spPr>
        <a:xfrm>
          <a:off x="10426700" y="99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99010" cy="259045"/>
    <xdr:sp macro="" textlink="">
      <xdr:nvSpPr>
        <xdr:cNvPr id="361" name="普通建設事業費該当値テキスト"/>
        <xdr:cNvSpPr txBox="1"/>
      </xdr:nvSpPr>
      <xdr:spPr>
        <a:xfrm>
          <a:off x="10528300" y="991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18576</xdr:rowOff>
    </xdr:from>
    <xdr:to>
      <xdr:col>50</xdr:col>
      <xdr:colOff>165100</xdr:colOff>
      <xdr:row>58</xdr:row>
      <xdr:rowOff>120176</xdr:rowOff>
    </xdr:to>
    <xdr:sp macro="" textlink="">
      <xdr:nvSpPr>
        <xdr:cNvPr id="362" name="楕円 361"/>
        <xdr:cNvSpPr/>
      </xdr:nvSpPr>
      <xdr:spPr>
        <a:xfrm>
          <a:off x="9588500" y="99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111303</xdr:rowOff>
    </xdr:from>
    <xdr:ext cx="534377" cy="259045"/>
    <xdr:sp macro="" textlink="">
      <xdr:nvSpPr>
        <xdr:cNvPr id="363" name="テキスト ボックス 362"/>
        <xdr:cNvSpPr txBox="1"/>
      </xdr:nvSpPr>
      <xdr:spPr>
        <a:xfrm>
          <a:off x="9372111" y="1005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18879</xdr:rowOff>
    </xdr:from>
    <xdr:to>
      <xdr:col>46</xdr:col>
      <xdr:colOff>38100</xdr:colOff>
      <xdr:row>58</xdr:row>
      <xdr:rowOff>120479</xdr:rowOff>
    </xdr:to>
    <xdr:sp macro="" textlink="">
      <xdr:nvSpPr>
        <xdr:cNvPr id="364" name="楕円 363"/>
        <xdr:cNvSpPr/>
      </xdr:nvSpPr>
      <xdr:spPr>
        <a:xfrm>
          <a:off x="8699500" y="99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111606</xdr:rowOff>
    </xdr:from>
    <xdr:ext cx="534377" cy="259045"/>
    <xdr:sp macro="" textlink="">
      <xdr:nvSpPr>
        <xdr:cNvPr id="365" name="テキスト ボックス 364"/>
        <xdr:cNvSpPr txBox="1"/>
      </xdr:nvSpPr>
      <xdr:spPr>
        <a:xfrm>
          <a:off x="8483111" y="100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28026</xdr:rowOff>
    </xdr:from>
    <xdr:to>
      <xdr:col>41</xdr:col>
      <xdr:colOff>101600</xdr:colOff>
      <xdr:row>58</xdr:row>
      <xdr:rowOff>129626</xdr:rowOff>
    </xdr:to>
    <xdr:sp macro="" textlink="">
      <xdr:nvSpPr>
        <xdr:cNvPr id="366" name="楕円 365"/>
        <xdr:cNvSpPr/>
      </xdr:nvSpPr>
      <xdr:spPr>
        <a:xfrm>
          <a:off x="7810500" y="99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120753</xdr:rowOff>
    </xdr:from>
    <xdr:ext cx="534377" cy="259045"/>
    <xdr:sp macro="" textlink="">
      <xdr:nvSpPr>
        <xdr:cNvPr id="367" name="テキスト ボックス 366"/>
        <xdr:cNvSpPr txBox="1"/>
      </xdr:nvSpPr>
      <xdr:spPr>
        <a:xfrm>
          <a:off x="7594111" y="100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38109</xdr:rowOff>
    </xdr:from>
    <xdr:to>
      <xdr:col>36</xdr:col>
      <xdr:colOff>165100</xdr:colOff>
      <xdr:row>58</xdr:row>
      <xdr:rowOff>139709</xdr:rowOff>
    </xdr:to>
    <xdr:sp macro="" textlink="">
      <xdr:nvSpPr>
        <xdr:cNvPr id="368" name="楕円 367"/>
        <xdr:cNvSpPr/>
      </xdr:nvSpPr>
      <xdr:spPr>
        <a:xfrm>
          <a:off x="6921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130836</xdr:rowOff>
    </xdr:from>
    <xdr:ext cx="534377" cy="259045"/>
    <xdr:sp macro="" textlink="">
      <xdr:nvSpPr>
        <xdr:cNvPr id="369" name="テキスト ボックス 368"/>
        <xdr:cNvSpPr txBox="1"/>
      </xdr:nvSpPr>
      <xdr:spPr>
        <a:xfrm>
          <a:off x="6705111" y="100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141765</xdr:rowOff>
    </xdr:from>
    <xdr:to>
      <xdr:col>55</xdr:col>
      <xdr:colOff>0</xdr:colOff>
      <xdr:row>79</xdr:row>
      <xdr:rowOff>22242</xdr:rowOff>
    </xdr:to>
    <xdr:cxnSp macro="">
      <xdr:nvCxnSpPr>
        <xdr:cNvPr id="398" name="直線コネクタ 397"/>
        <xdr:cNvCxnSpPr/>
      </xdr:nvCxnSpPr>
      <xdr:spPr>
        <a:xfrm>
          <a:off x="9639300" y="13514865"/>
          <a:ext cx="838200" cy="5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141765</xdr:rowOff>
    </xdr:from>
    <xdr:to>
      <xdr:col>50</xdr:col>
      <xdr:colOff>114300</xdr:colOff>
      <xdr:row>78</xdr:row>
      <xdr:rowOff>167402</xdr:rowOff>
    </xdr:to>
    <xdr:cxnSp macro="">
      <xdr:nvCxnSpPr>
        <xdr:cNvPr id="401" name="直線コネクタ 400"/>
        <xdr:cNvCxnSpPr/>
      </xdr:nvCxnSpPr>
      <xdr:spPr>
        <a:xfrm flipV="1">
          <a:off x="8750300" y="13514865"/>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21689</xdr:rowOff>
    </xdr:from>
    <xdr:to>
      <xdr:col>45</xdr:col>
      <xdr:colOff>177800</xdr:colOff>
      <xdr:row>78</xdr:row>
      <xdr:rowOff>167402</xdr:rowOff>
    </xdr:to>
    <xdr:cxnSp macro="">
      <xdr:nvCxnSpPr>
        <xdr:cNvPr id="404" name="直線コネクタ 403"/>
        <xdr:cNvCxnSpPr/>
      </xdr:nvCxnSpPr>
      <xdr:spPr>
        <a:xfrm>
          <a:off x="7861300" y="13394789"/>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21689</xdr:rowOff>
    </xdr:from>
    <xdr:to>
      <xdr:col>41</xdr:col>
      <xdr:colOff>50800</xdr:colOff>
      <xdr:row>78</xdr:row>
      <xdr:rowOff>74758</xdr:rowOff>
    </xdr:to>
    <xdr:cxnSp macro="">
      <xdr:nvCxnSpPr>
        <xdr:cNvPr id="407" name="直線コネクタ 406"/>
        <xdr:cNvCxnSpPr/>
      </xdr:nvCxnSpPr>
      <xdr:spPr>
        <a:xfrm flipV="1">
          <a:off x="6972300" y="13394789"/>
          <a:ext cx="889000" cy="5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1" name="テキスト ボックス 410"/>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142892</xdr:rowOff>
    </xdr:from>
    <xdr:to>
      <xdr:col>55</xdr:col>
      <xdr:colOff>50800</xdr:colOff>
      <xdr:row>79</xdr:row>
      <xdr:rowOff>73042</xdr:rowOff>
    </xdr:to>
    <xdr:sp macro="" textlink="">
      <xdr:nvSpPr>
        <xdr:cNvPr id="417" name="楕円 416"/>
        <xdr:cNvSpPr/>
      </xdr:nvSpPr>
      <xdr:spPr>
        <a:xfrm>
          <a:off x="10426700" y="135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57819</xdr:rowOff>
    </xdr:from>
    <xdr:ext cx="469744" cy="259045"/>
    <xdr:sp macro="" textlink="">
      <xdr:nvSpPr>
        <xdr:cNvPr id="418" name="普通建設事業費 （ うち新規整備　）該当値テキスト"/>
        <xdr:cNvSpPr txBox="1"/>
      </xdr:nvSpPr>
      <xdr:spPr>
        <a:xfrm>
          <a:off x="10528300" y="1343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90965</xdr:rowOff>
    </xdr:from>
    <xdr:to>
      <xdr:col>50</xdr:col>
      <xdr:colOff>165100</xdr:colOff>
      <xdr:row>79</xdr:row>
      <xdr:rowOff>21115</xdr:rowOff>
    </xdr:to>
    <xdr:sp macro="" textlink="">
      <xdr:nvSpPr>
        <xdr:cNvPr id="419" name="楕円 418"/>
        <xdr:cNvSpPr/>
      </xdr:nvSpPr>
      <xdr:spPr>
        <a:xfrm>
          <a:off x="9588500" y="1346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12242</xdr:rowOff>
    </xdr:from>
    <xdr:ext cx="534377" cy="259045"/>
    <xdr:sp macro="" textlink="">
      <xdr:nvSpPr>
        <xdr:cNvPr id="420" name="テキスト ボックス 419"/>
        <xdr:cNvSpPr txBox="1"/>
      </xdr:nvSpPr>
      <xdr:spPr>
        <a:xfrm>
          <a:off x="9372111" y="135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116602</xdr:rowOff>
    </xdr:from>
    <xdr:to>
      <xdr:col>46</xdr:col>
      <xdr:colOff>38100</xdr:colOff>
      <xdr:row>79</xdr:row>
      <xdr:rowOff>46752</xdr:rowOff>
    </xdr:to>
    <xdr:sp macro="" textlink="">
      <xdr:nvSpPr>
        <xdr:cNvPr id="421" name="楕円 420"/>
        <xdr:cNvSpPr/>
      </xdr:nvSpPr>
      <xdr:spPr>
        <a:xfrm>
          <a:off x="8699500" y="1348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37879</xdr:rowOff>
    </xdr:from>
    <xdr:ext cx="534377" cy="259045"/>
    <xdr:sp macro="" textlink="">
      <xdr:nvSpPr>
        <xdr:cNvPr id="422" name="テキスト ボックス 421"/>
        <xdr:cNvSpPr txBox="1"/>
      </xdr:nvSpPr>
      <xdr:spPr>
        <a:xfrm>
          <a:off x="8483111" y="1358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142339</xdr:rowOff>
    </xdr:from>
    <xdr:to>
      <xdr:col>41</xdr:col>
      <xdr:colOff>101600</xdr:colOff>
      <xdr:row>78</xdr:row>
      <xdr:rowOff>72489</xdr:rowOff>
    </xdr:to>
    <xdr:sp macro="" textlink="">
      <xdr:nvSpPr>
        <xdr:cNvPr id="423" name="楕円 422"/>
        <xdr:cNvSpPr/>
      </xdr:nvSpPr>
      <xdr:spPr>
        <a:xfrm>
          <a:off x="78105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63616</xdr:rowOff>
    </xdr:from>
    <xdr:ext cx="534377" cy="259045"/>
    <xdr:sp macro="" textlink="">
      <xdr:nvSpPr>
        <xdr:cNvPr id="424" name="テキスト ボックス 423"/>
        <xdr:cNvSpPr txBox="1"/>
      </xdr:nvSpPr>
      <xdr:spPr>
        <a:xfrm>
          <a:off x="7594111" y="134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23958</xdr:rowOff>
    </xdr:from>
    <xdr:to>
      <xdr:col>36</xdr:col>
      <xdr:colOff>165100</xdr:colOff>
      <xdr:row>78</xdr:row>
      <xdr:rowOff>125558</xdr:rowOff>
    </xdr:to>
    <xdr:sp macro="" textlink="">
      <xdr:nvSpPr>
        <xdr:cNvPr id="425" name="楕円 424"/>
        <xdr:cNvSpPr/>
      </xdr:nvSpPr>
      <xdr:spPr>
        <a:xfrm>
          <a:off x="6921500" y="133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116685</xdr:rowOff>
    </xdr:from>
    <xdr:ext cx="534377" cy="259045"/>
    <xdr:sp macro="" textlink="">
      <xdr:nvSpPr>
        <xdr:cNvPr id="426" name="テキスト ボックス 425"/>
        <xdr:cNvSpPr txBox="1"/>
      </xdr:nvSpPr>
      <xdr:spPr>
        <a:xfrm>
          <a:off x="6705111" y="134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128011</xdr:rowOff>
    </xdr:from>
    <xdr:to>
      <xdr:col>55</xdr:col>
      <xdr:colOff>0</xdr:colOff>
      <xdr:row>99</xdr:row>
      <xdr:rowOff>29476</xdr:rowOff>
    </xdr:to>
    <xdr:cxnSp macro="">
      <xdr:nvCxnSpPr>
        <xdr:cNvPr id="457" name="直線コネクタ 456"/>
        <xdr:cNvCxnSpPr/>
      </xdr:nvCxnSpPr>
      <xdr:spPr>
        <a:xfrm flipV="1">
          <a:off x="9639300" y="16930111"/>
          <a:ext cx="8382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23864</xdr:rowOff>
    </xdr:from>
    <xdr:to>
      <xdr:col>50</xdr:col>
      <xdr:colOff>114300</xdr:colOff>
      <xdr:row>99</xdr:row>
      <xdr:rowOff>29476</xdr:rowOff>
    </xdr:to>
    <xdr:cxnSp macro="">
      <xdr:nvCxnSpPr>
        <xdr:cNvPr id="460" name="直線コネクタ 459"/>
        <xdr:cNvCxnSpPr/>
      </xdr:nvCxnSpPr>
      <xdr:spPr>
        <a:xfrm>
          <a:off x="8750300" y="16997414"/>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23864</xdr:rowOff>
    </xdr:from>
    <xdr:to>
      <xdr:col>45</xdr:col>
      <xdr:colOff>177800</xdr:colOff>
      <xdr:row>99</xdr:row>
      <xdr:rowOff>90615</xdr:rowOff>
    </xdr:to>
    <xdr:cxnSp macro="">
      <xdr:nvCxnSpPr>
        <xdr:cNvPr id="463" name="直線コネクタ 462"/>
        <xdr:cNvCxnSpPr/>
      </xdr:nvCxnSpPr>
      <xdr:spPr>
        <a:xfrm flipV="1">
          <a:off x="7861300" y="1699741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89860</xdr:rowOff>
    </xdr:from>
    <xdr:to>
      <xdr:col>41</xdr:col>
      <xdr:colOff>50800</xdr:colOff>
      <xdr:row>99</xdr:row>
      <xdr:rowOff>90615</xdr:rowOff>
    </xdr:to>
    <xdr:cxnSp macro="">
      <xdr:nvCxnSpPr>
        <xdr:cNvPr id="466" name="直線コネクタ 465"/>
        <xdr:cNvCxnSpPr/>
      </xdr:nvCxnSpPr>
      <xdr:spPr>
        <a:xfrm>
          <a:off x="6972300" y="17063410"/>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118059</xdr:rowOff>
    </xdr:from>
    <xdr:ext cx="534377" cy="259045"/>
    <xdr:sp macro="" textlink="">
      <xdr:nvSpPr>
        <xdr:cNvPr id="470" name="テキスト ボックス 469"/>
        <xdr:cNvSpPr txBox="1"/>
      </xdr:nvSpPr>
      <xdr:spPr>
        <a:xfrm>
          <a:off x="6705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77211</xdr:rowOff>
    </xdr:from>
    <xdr:to>
      <xdr:col>55</xdr:col>
      <xdr:colOff>50800</xdr:colOff>
      <xdr:row>99</xdr:row>
      <xdr:rowOff>7361</xdr:rowOff>
    </xdr:to>
    <xdr:sp macro="" textlink="">
      <xdr:nvSpPr>
        <xdr:cNvPr id="476" name="楕円 475"/>
        <xdr:cNvSpPr/>
      </xdr:nvSpPr>
      <xdr:spPr>
        <a:xfrm>
          <a:off x="10426700" y="168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100088</xdr:rowOff>
    </xdr:from>
    <xdr:ext cx="534377" cy="259045"/>
    <xdr:sp macro="" textlink="">
      <xdr:nvSpPr>
        <xdr:cNvPr id="477" name="普通建設事業費 （ うち更新整備　）該当値テキスト"/>
        <xdr:cNvSpPr txBox="1"/>
      </xdr:nvSpPr>
      <xdr:spPr>
        <a:xfrm>
          <a:off x="10528300" y="167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150126</xdr:rowOff>
    </xdr:from>
    <xdr:to>
      <xdr:col>50</xdr:col>
      <xdr:colOff>165100</xdr:colOff>
      <xdr:row>99</xdr:row>
      <xdr:rowOff>80276</xdr:rowOff>
    </xdr:to>
    <xdr:sp macro="" textlink="">
      <xdr:nvSpPr>
        <xdr:cNvPr id="478" name="楕円 477"/>
        <xdr:cNvSpPr/>
      </xdr:nvSpPr>
      <xdr:spPr>
        <a:xfrm>
          <a:off x="9588500" y="169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71403</xdr:rowOff>
    </xdr:from>
    <xdr:ext cx="534377" cy="259045"/>
    <xdr:sp macro="" textlink="">
      <xdr:nvSpPr>
        <xdr:cNvPr id="479" name="テキスト ボックス 478"/>
        <xdr:cNvSpPr txBox="1"/>
      </xdr:nvSpPr>
      <xdr:spPr>
        <a:xfrm>
          <a:off x="9372111" y="170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144514</xdr:rowOff>
    </xdr:from>
    <xdr:to>
      <xdr:col>46</xdr:col>
      <xdr:colOff>38100</xdr:colOff>
      <xdr:row>99</xdr:row>
      <xdr:rowOff>74664</xdr:rowOff>
    </xdr:to>
    <xdr:sp macro="" textlink="">
      <xdr:nvSpPr>
        <xdr:cNvPr id="480" name="楕円 479"/>
        <xdr:cNvSpPr/>
      </xdr:nvSpPr>
      <xdr:spPr>
        <a:xfrm>
          <a:off x="8699500" y="169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91191</xdr:rowOff>
    </xdr:from>
    <xdr:ext cx="534377" cy="259045"/>
    <xdr:sp macro="" textlink="">
      <xdr:nvSpPr>
        <xdr:cNvPr id="481" name="テキスト ボックス 480"/>
        <xdr:cNvSpPr txBox="1"/>
      </xdr:nvSpPr>
      <xdr:spPr>
        <a:xfrm>
          <a:off x="8483111" y="1672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39815</xdr:rowOff>
    </xdr:from>
    <xdr:to>
      <xdr:col>41</xdr:col>
      <xdr:colOff>101600</xdr:colOff>
      <xdr:row>99</xdr:row>
      <xdr:rowOff>141415</xdr:rowOff>
    </xdr:to>
    <xdr:sp macro="" textlink="">
      <xdr:nvSpPr>
        <xdr:cNvPr id="482" name="楕円 481"/>
        <xdr:cNvSpPr/>
      </xdr:nvSpPr>
      <xdr:spPr>
        <a:xfrm>
          <a:off x="7810500" y="170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132542</xdr:rowOff>
    </xdr:from>
    <xdr:ext cx="469744" cy="259045"/>
    <xdr:sp macro="" textlink="">
      <xdr:nvSpPr>
        <xdr:cNvPr id="483" name="テキスト ボックス 482"/>
        <xdr:cNvSpPr txBox="1"/>
      </xdr:nvSpPr>
      <xdr:spPr>
        <a:xfrm>
          <a:off x="7626428" y="171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39060</xdr:rowOff>
    </xdr:from>
    <xdr:to>
      <xdr:col>36</xdr:col>
      <xdr:colOff>165100</xdr:colOff>
      <xdr:row>99</xdr:row>
      <xdr:rowOff>140660</xdr:rowOff>
    </xdr:to>
    <xdr:sp macro="" textlink="">
      <xdr:nvSpPr>
        <xdr:cNvPr id="484" name="楕円 483"/>
        <xdr:cNvSpPr/>
      </xdr:nvSpPr>
      <xdr:spPr>
        <a:xfrm>
          <a:off x="6921500" y="170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131787</xdr:rowOff>
    </xdr:from>
    <xdr:ext cx="469744" cy="259045"/>
    <xdr:sp macro="" textlink="">
      <xdr:nvSpPr>
        <xdr:cNvPr id="485" name="テキスト ボックス 484"/>
        <xdr:cNvSpPr txBox="1"/>
      </xdr:nvSpPr>
      <xdr:spPr>
        <a:xfrm>
          <a:off x="6737428" y="171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154047</xdr:rowOff>
    </xdr:from>
    <xdr:to>
      <xdr:col>85</xdr:col>
      <xdr:colOff>127000</xdr:colOff>
      <xdr:row>38</xdr:row>
      <xdr:rowOff>95733</xdr:rowOff>
    </xdr:to>
    <xdr:cxnSp macro="">
      <xdr:nvCxnSpPr>
        <xdr:cNvPr id="516" name="直線コネクタ 515"/>
        <xdr:cNvCxnSpPr/>
      </xdr:nvCxnSpPr>
      <xdr:spPr>
        <a:xfrm flipV="1">
          <a:off x="15481300" y="6154797"/>
          <a:ext cx="838200" cy="4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95733</xdr:rowOff>
    </xdr:from>
    <xdr:to>
      <xdr:col>81</xdr:col>
      <xdr:colOff>50800</xdr:colOff>
      <xdr:row>39</xdr:row>
      <xdr:rowOff>52125</xdr:rowOff>
    </xdr:to>
    <xdr:cxnSp macro="">
      <xdr:nvCxnSpPr>
        <xdr:cNvPr id="519" name="直線コネクタ 518"/>
        <xdr:cNvCxnSpPr/>
      </xdr:nvCxnSpPr>
      <xdr:spPr>
        <a:xfrm flipV="1">
          <a:off x="14592300" y="6610833"/>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52125</xdr:rowOff>
    </xdr:from>
    <xdr:to>
      <xdr:col>76</xdr:col>
      <xdr:colOff>114300</xdr:colOff>
      <xdr:row>39</xdr:row>
      <xdr:rowOff>95624</xdr:rowOff>
    </xdr:to>
    <xdr:cxnSp macro="">
      <xdr:nvCxnSpPr>
        <xdr:cNvPr id="522" name="直線コネクタ 521"/>
        <xdr:cNvCxnSpPr/>
      </xdr:nvCxnSpPr>
      <xdr:spPr>
        <a:xfrm flipV="1">
          <a:off x="13703300" y="673867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151674</xdr:rowOff>
    </xdr:from>
    <xdr:to>
      <xdr:col>71</xdr:col>
      <xdr:colOff>177800</xdr:colOff>
      <xdr:row>39</xdr:row>
      <xdr:rowOff>95624</xdr:rowOff>
    </xdr:to>
    <xdr:cxnSp macro="">
      <xdr:nvCxnSpPr>
        <xdr:cNvPr id="525" name="直線コネクタ 524"/>
        <xdr:cNvCxnSpPr/>
      </xdr:nvCxnSpPr>
      <xdr:spPr>
        <a:xfrm>
          <a:off x="12814300" y="6666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70604</xdr:rowOff>
    </xdr:from>
    <xdr:ext cx="469744" cy="259045"/>
    <xdr:sp macro="" textlink="">
      <xdr:nvSpPr>
        <xdr:cNvPr id="529" name="テキスト ボックス 528"/>
        <xdr:cNvSpPr txBox="1"/>
      </xdr:nvSpPr>
      <xdr:spPr>
        <a:xfrm>
          <a:off x="12579428" y="675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103247</xdr:rowOff>
    </xdr:from>
    <xdr:to>
      <xdr:col>85</xdr:col>
      <xdr:colOff>177800</xdr:colOff>
      <xdr:row>36</xdr:row>
      <xdr:rowOff>33397</xdr:rowOff>
    </xdr:to>
    <xdr:sp macro="" textlink="">
      <xdr:nvSpPr>
        <xdr:cNvPr id="535" name="楕円 534"/>
        <xdr:cNvSpPr/>
      </xdr:nvSpPr>
      <xdr:spPr>
        <a:xfrm>
          <a:off x="16268700" y="61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126124</xdr:rowOff>
    </xdr:from>
    <xdr:ext cx="534377" cy="259045"/>
    <xdr:sp macro="" textlink="">
      <xdr:nvSpPr>
        <xdr:cNvPr id="536" name="災害復旧事業費該当値テキスト"/>
        <xdr:cNvSpPr txBox="1"/>
      </xdr:nvSpPr>
      <xdr:spPr>
        <a:xfrm>
          <a:off x="16370300" y="59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44933</xdr:rowOff>
    </xdr:from>
    <xdr:to>
      <xdr:col>81</xdr:col>
      <xdr:colOff>101600</xdr:colOff>
      <xdr:row>38</xdr:row>
      <xdr:rowOff>146533</xdr:rowOff>
    </xdr:to>
    <xdr:sp macro="" textlink="">
      <xdr:nvSpPr>
        <xdr:cNvPr id="537" name="楕円 536"/>
        <xdr:cNvSpPr/>
      </xdr:nvSpPr>
      <xdr:spPr>
        <a:xfrm>
          <a:off x="154305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163060</xdr:rowOff>
    </xdr:from>
    <xdr:ext cx="534377" cy="259045"/>
    <xdr:sp macro="" textlink="">
      <xdr:nvSpPr>
        <xdr:cNvPr id="538" name="テキスト ボックス 537"/>
        <xdr:cNvSpPr txBox="1"/>
      </xdr:nvSpPr>
      <xdr:spPr>
        <a:xfrm>
          <a:off x="15214111" y="63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1325</xdr:rowOff>
    </xdr:from>
    <xdr:to>
      <xdr:col>76</xdr:col>
      <xdr:colOff>165100</xdr:colOff>
      <xdr:row>39</xdr:row>
      <xdr:rowOff>102925</xdr:rowOff>
    </xdr:to>
    <xdr:sp macro="" textlink="">
      <xdr:nvSpPr>
        <xdr:cNvPr id="539" name="楕円 538"/>
        <xdr:cNvSpPr/>
      </xdr:nvSpPr>
      <xdr:spPr>
        <a:xfrm>
          <a:off x="14541500" y="66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94052</xdr:rowOff>
    </xdr:from>
    <xdr:ext cx="469744" cy="259045"/>
    <xdr:sp macro="" textlink="">
      <xdr:nvSpPr>
        <xdr:cNvPr id="540" name="テキスト ボックス 539"/>
        <xdr:cNvSpPr txBox="1"/>
      </xdr:nvSpPr>
      <xdr:spPr>
        <a:xfrm>
          <a:off x="14357428" y="67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44824</xdr:rowOff>
    </xdr:from>
    <xdr:to>
      <xdr:col>72</xdr:col>
      <xdr:colOff>38100</xdr:colOff>
      <xdr:row>39</xdr:row>
      <xdr:rowOff>146424</xdr:rowOff>
    </xdr:to>
    <xdr:sp macro="" textlink="">
      <xdr:nvSpPr>
        <xdr:cNvPr id="541" name="楕円 540"/>
        <xdr:cNvSpPr/>
      </xdr:nvSpPr>
      <xdr:spPr>
        <a:xfrm>
          <a:off x="13652500" y="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137551</xdr:rowOff>
    </xdr:from>
    <xdr:ext cx="378565" cy="259045"/>
    <xdr:sp macro="" textlink="">
      <xdr:nvSpPr>
        <xdr:cNvPr id="542" name="テキスト ボックス 541"/>
        <xdr:cNvSpPr txBox="1"/>
      </xdr:nvSpPr>
      <xdr:spPr>
        <a:xfrm>
          <a:off x="13514017" y="6824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100874</xdr:rowOff>
    </xdr:from>
    <xdr:to>
      <xdr:col>67</xdr:col>
      <xdr:colOff>101600</xdr:colOff>
      <xdr:row>39</xdr:row>
      <xdr:rowOff>31024</xdr:rowOff>
    </xdr:to>
    <xdr:sp macro="" textlink="">
      <xdr:nvSpPr>
        <xdr:cNvPr id="543" name="楕円 542"/>
        <xdr:cNvSpPr/>
      </xdr:nvSpPr>
      <xdr:spPr>
        <a:xfrm>
          <a:off x="12763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47551</xdr:rowOff>
    </xdr:from>
    <xdr:ext cx="534377" cy="259045"/>
    <xdr:sp macro="" textlink="">
      <xdr:nvSpPr>
        <xdr:cNvPr id="544" name="テキスト ボックス 543"/>
        <xdr:cNvSpPr txBox="1"/>
      </xdr:nvSpPr>
      <xdr:spPr>
        <a:xfrm>
          <a:off x="12547111" y="63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102385</xdr:rowOff>
    </xdr:from>
    <xdr:to>
      <xdr:col>85</xdr:col>
      <xdr:colOff>127000</xdr:colOff>
      <xdr:row>75</xdr:row>
      <xdr:rowOff>40907</xdr:rowOff>
    </xdr:to>
    <xdr:cxnSp macro="">
      <xdr:nvCxnSpPr>
        <xdr:cNvPr id="622" name="直線コネクタ 621"/>
        <xdr:cNvCxnSpPr/>
      </xdr:nvCxnSpPr>
      <xdr:spPr>
        <a:xfrm>
          <a:off x="15481300" y="12789685"/>
          <a:ext cx="8382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123561</xdr:rowOff>
    </xdr:from>
    <xdr:to>
      <xdr:col>81</xdr:col>
      <xdr:colOff>50800</xdr:colOff>
      <xdr:row>74</xdr:row>
      <xdr:rowOff>102385</xdr:rowOff>
    </xdr:to>
    <xdr:cxnSp macro="">
      <xdr:nvCxnSpPr>
        <xdr:cNvPr id="625" name="直線コネクタ 624"/>
        <xdr:cNvCxnSpPr/>
      </xdr:nvCxnSpPr>
      <xdr:spPr>
        <a:xfrm>
          <a:off x="14592300" y="12639411"/>
          <a:ext cx="889000" cy="1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23556</xdr:rowOff>
    </xdr:from>
    <xdr:to>
      <xdr:col>76</xdr:col>
      <xdr:colOff>114300</xdr:colOff>
      <xdr:row>73</xdr:row>
      <xdr:rowOff>123561</xdr:rowOff>
    </xdr:to>
    <xdr:cxnSp macro="">
      <xdr:nvCxnSpPr>
        <xdr:cNvPr id="628" name="直線コネクタ 627"/>
        <xdr:cNvCxnSpPr/>
      </xdr:nvCxnSpPr>
      <xdr:spPr>
        <a:xfrm>
          <a:off x="13703300" y="12539406"/>
          <a:ext cx="889000" cy="10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8674</xdr:rowOff>
    </xdr:from>
    <xdr:to>
      <xdr:col>71</xdr:col>
      <xdr:colOff>177800</xdr:colOff>
      <xdr:row>73</xdr:row>
      <xdr:rowOff>23556</xdr:rowOff>
    </xdr:to>
    <xdr:cxnSp macro="">
      <xdr:nvCxnSpPr>
        <xdr:cNvPr id="631" name="直線コネクタ 630"/>
        <xdr:cNvCxnSpPr/>
      </xdr:nvCxnSpPr>
      <xdr:spPr>
        <a:xfrm>
          <a:off x="12814300" y="12524524"/>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56545</xdr:rowOff>
    </xdr:from>
    <xdr:ext cx="534377" cy="259045"/>
    <xdr:sp macro="" textlink="">
      <xdr:nvSpPr>
        <xdr:cNvPr id="635" name="テキスト ボックス 634"/>
        <xdr:cNvSpPr txBox="1"/>
      </xdr:nvSpPr>
      <xdr:spPr>
        <a:xfrm>
          <a:off x="12547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161557</xdr:rowOff>
    </xdr:from>
    <xdr:to>
      <xdr:col>85</xdr:col>
      <xdr:colOff>177800</xdr:colOff>
      <xdr:row>75</xdr:row>
      <xdr:rowOff>91707</xdr:rowOff>
    </xdr:to>
    <xdr:sp macro="" textlink="">
      <xdr:nvSpPr>
        <xdr:cNvPr id="641" name="楕円 640"/>
        <xdr:cNvSpPr/>
      </xdr:nvSpPr>
      <xdr:spPr>
        <a:xfrm>
          <a:off x="16268700" y="128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12984</xdr:rowOff>
    </xdr:from>
    <xdr:ext cx="534377" cy="259045"/>
    <xdr:sp macro="" textlink="">
      <xdr:nvSpPr>
        <xdr:cNvPr id="642" name="公債費該当値テキスト"/>
        <xdr:cNvSpPr txBox="1"/>
      </xdr:nvSpPr>
      <xdr:spPr>
        <a:xfrm>
          <a:off x="16370300" y="127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51585</xdr:rowOff>
    </xdr:from>
    <xdr:to>
      <xdr:col>81</xdr:col>
      <xdr:colOff>101600</xdr:colOff>
      <xdr:row>74</xdr:row>
      <xdr:rowOff>153185</xdr:rowOff>
    </xdr:to>
    <xdr:sp macro="" textlink="">
      <xdr:nvSpPr>
        <xdr:cNvPr id="643" name="楕円 642"/>
        <xdr:cNvSpPr/>
      </xdr:nvSpPr>
      <xdr:spPr>
        <a:xfrm>
          <a:off x="15430500" y="12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169712</xdr:rowOff>
    </xdr:from>
    <xdr:ext cx="599010" cy="259045"/>
    <xdr:sp macro="" textlink="">
      <xdr:nvSpPr>
        <xdr:cNvPr id="644" name="テキスト ボックス 643"/>
        <xdr:cNvSpPr txBox="1"/>
      </xdr:nvSpPr>
      <xdr:spPr>
        <a:xfrm>
          <a:off x="15181795" y="1251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72761</xdr:rowOff>
    </xdr:from>
    <xdr:to>
      <xdr:col>76</xdr:col>
      <xdr:colOff>165100</xdr:colOff>
      <xdr:row>74</xdr:row>
      <xdr:rowOff>2911</xdr:rowOff>
    </xdr:to>
    <xdr:sp macro="" textlink="">
      <xdr:nvSpPr>
        <xdr:cNvPr id="645" name="楕円 644"/>
        <xdr:cNvSpPr/>
      </xdr:nvSpPr>
      <xdr:spPr>
        <a:xfrm>
          <a:off x="14541500" y="125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19438</xdr:rowOff>
    </xdr:from>
    <xdr:ext cx="599010" cy="259045"/>
    <xdr:sp macro="" textlink="">
      <xdr:nvSpPr>
        <xdr:cNvPr id="646" name="テキスト ボックス 645"/>
        <xdr:cNvSpPr txBox="1"/>
      </xdr:nvSpPr>
      <xdr:spPr>
        <a:xfrm>
          <a:off x="14292795" y="123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144206</xdr:rowOff>
    </xdr:from>
    <xdr:to>
      <xdr:col>72</xdr:col>
      <xdr:colOff>38100</xdr:colOff>
      <xdr:row>73</xdr:row>
      <xdr:rowOff>74356</xdr:rowOff>
    </xdr:to>
    <xdr:sp macro="" textlink="">
      <xdr:nvSpPr>
        <xdr:cNvPr id="647" name="楕円 646"/>
        <xdr:cNvSpPr/>
      </xdr:nvSpPr>
      <xdr:spPr>
        <a:xfrm>
          <a:off x="13652500" y="124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90883</xdr:rowOff>
    </xdr:from>
    <xdr:ext cx="599010" cy="259045"/>
    <xdr:sp macro="" textlink="">
      <xdr:nvSpPr>
        <xdr:cNvPr id="648" name="テキスト ボックス 647"/>
        <xdr:cNvSpPr txBox="1"/>
      </xdr:nvSpPr>
      <xdr:spPr>
        <a:xfrm>
          <a:off x="13403795" y="122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129324</xdr:rowOff>
    </xdr:from>
    <xdr:to>
      <xdr:col>67</xdr:col>
      <xdr:colOff>101600</xdr:colOff>
      <xdr:row>73</xdr:row>
      <xdr:rowOff>59474</xdr:rowOff>
    </xdr:to>
    <xdr:sp macro="" textlink="">
      <xdr:nvSpPr>
        <xdr:cNvPr id="649" name="楕円 648"/>
        <xdr:cNvSpPr/>
      </xdr:nvSpPr>
      <xdr:spPr>
        <a:xfrm>
          <a:off x="12763500" y="124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76001</xdr:rowOff>
    </xdr:from>
    <xdr:ext cx="599010" cy="259045"/>
    <xdr:sp macro="" textlink="">
      <xdr:nvSpPr>
        <xdr:cNvPr id="650" name="テキスト ボックス 649"/>
        <xdr:cNvSpPr txBox="1"/>
      </xdr:nvSpPr>
      <xdr:spPr>
        <a:xfrm>
          <a:off x="12514795" y="122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4301</xdr:rowOff>
    </xdr:from>
    <xdr:to>
      <xdr:col>85</xdr:col>
      <xdr:colOff>127000</xdr:colOff>
      <xdr:row>98</xdr:row>
      <xdr:rowOff>6099</xdr:rowOff>
    </xdr:to>
    <xdr:cxnSp macro="">
      <xdr:nvCxnSpPr>
        <xdr:cNvPr id="679" name="直線コネクタ 678"/>
        <xdr:cNvCxnSpPr/>
      </xdr:nvCxnSpPr>
      <xdr:spPr>
        <a:xfrm>
          <a:off x="15481300" y="16806401"/>
          <a:ext cx="8382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4301</xdr:rowOff>
    </xdr:from>
    <xdr:to>
      <xdr:col>81</xdr:col>
      <xdr:colOff>50800</xdr:colOff>
      <xdr:row>98</xdr:row>
      <xdr:rowOff>8300</xdr:rowOff>
    </xdr:to>
    <xdr:cxnSp macro="">
      <xdr:nvCxnSpPr>
        <xdr:cNvPr id="682" name="直線コネクタ 681"/>
        <xdr:cNvCxnSpPr/>
      </xdr:nvCxnSpPr>
      <xdr:spPr>
        <a:xfrm flipV="1">
          <a:off x="14592300" y="16806401"/>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8300</xdr:rowOff>
    </xdr:from>
    <xdr:to>
      <xdr:col>76</xdr:col>
      <xdr:colOff>114300</xdr:colOff>
      <xdr:row>98</xdr:row>
      <xdr:rowOff>61130</xdr:rowOff>
    </xdr:to>
    <xdr:cxnSp macro="">
      <xdr:nvCxnSpPr>
        <xdr:cNvPr id="685" name="直線コネクタ 684"/>
        <xdr:cNvCxnSpPr/>
      </xdr:nvCxnSpPr>
      <xdr:spPr>
        <a:xfrm flipV="1">
          <a:off x="13703300" y="16810400"/>
          <a:ext cx="889000" cy="5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8499</xdr:rowOff>
    </xdr:from>
    <xdr:to>
      <xdr:col>71</xdr:col>
      <xdr:colOff>177800</xdr:colOff>
      <xdr:row>98</xdr:row>
      <xdr:rowOff>61130</xdr:rowOff>
    </xdr:to>
    <xdr:cxnSp macro="">
      <xdr:nvCxnSpPr>
        <xdr:cNvPr id="688" name="直線コネクタ 687"/>
        <xdr:cNvCxnSpPr/>
      </xdr:nvCxnSpPr>
      <xdr:spPr>
        <a:xfrm>
          <a:off x="12814300" y="16810599"/>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102669</xdr:rowOff>
    </xdr:from>
    <xdr:ext cx="534377" cy="259045"/>
    <xdr:sp macro="" textlink="">
      <xdr:nvSpPr>
        <xdr:cNvPr id="692" name="テキスト ボックス 691"/>
        <xdr:cNvSpPr txBox="1"/>
      </xdr:nvSpPr>
      <xdr:spPr>
        <a:xfrm>
          <a:off x="12547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126749</xdr:rowOff>
    </xdr:from>
    <xdr:to>
      <xdr:col>85</xdr:col>
      <xdr:colOff>177800</xdr:colOff>
      <xdr:row>98</xdr:row>
      <xdr:rowOff>56899</xdr:rowOff>
    </xdr:to>
    <xdr:sp macro="" textlink="">
      <xdr:nvSpPr>
        <xdr:cNvPr id="698" name="楕円 697"/>
        <xdr:cNvSpPr/>
      </xdr:nvSpPr>
      <xdr:spPr>
        <a:xfrm>
          <a:off x="16268700" y="167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149626</xdr:rowOff>
    </xdr:from>
    <xdr:ext cx="534377" cy="259045"/>
    <xdr:sp macro="" textlink="">
      <xdr:nvSpPr>
        <xdr:cNvPr id="699" name="積立金該当値テキスト"/>
        <xdr:cNvSpPr txBox="1"/>
      </xdr:nvSpPr>
      <xdr:spPr>
        <a:xfrm>
          <a:off x="16370300" y="166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124951</xdr:rowOff>
    </xdr:from>
    <xdr:to>
      <xdr:col>81</xdr:col>
      <xdr:colOff>101600</xdr:colOff>
      <xdr:row>98</xdr:row>
      <xdr:rowOff>55101</xdr:rowOff>
    </xdr:to>
    <xdr:sp macro="" textlink="">
      <xdr:nvSpPr>
        <xdr:cNvPr id="700" name="楕円 699"/>
        <xdr:cNvSpPr/>
      </xdr:nvSpPr>
      <xdr:spPr>
        <a:xfrm>
          <a:off x="15430500" y="167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71628</xdr:rowOff>
    </xdr:from>
    <xdr:ext cx="534377" cy="259045"/>
    <xdr:sp macro="" textlink="">
      <xdr:nvSpPr>
        <xdr:cNvPr id="701" name="テキスト ボックス 700"/>
        <xdr:cNvSpPr txBox="1"/>
      </xdr:nvSpPr>
      <xdr:spPr>
        <a:xfrm>
          <a:off x="15214111" y="165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128950</xdr:rowOff>
    </xdr:from>
    <xdr:to>
      <xdr:col>76</xdr:col>
      <xdr:colOff>165100</xdr:colOff>
      <xdr:row>98</xdr:row>
      <xdr:rowOff>59100</xdr:rowOff>
    </xdr:to>
    <xdr:sp macro="" textlink="">
      <xdr:nvSpPr>
        <xdr:cNvPr id="702" name="楕円 701"/>
        <xdr:cNvSpPr/>
      </xdr:nvSpPr>
      <xdr:spPr>
        <a:xfrm>
          <a:off x="14541500" y="167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75627</xdr:rowOff>
    </xdr:from>
    <xdr:ext cx="534377" cy="259045"/>
    <xdr:sp macro="" textlink="">
      <xdr:nvSpPr>
        <xdr:cNvPr id="703" name="テキスト ボックス 702"/>
        <xdr:cNvSpPr txBox="1"/>
      </xdr:nvSpPr>
      <xdr:spPr>
        <a:xfrm>
          <a:off x="14325111" y="165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10330</xdr:rowOff>
    </xdr:from>
    <xdr:to>
      <xdr:col>72</xdr:col>
      <xdr:colOff>38100</xdr:colOff>
      <xdr:row>98</xdr:row>
      <xdr:rowOff>111930</xdr:rowOff>
    </xdr:to>
    <xdr:sp macro="" textlink="">
      <xdr:nvSpPr>
        <xdr:cNvPr id="704" name="楕円 703"/>
        <xdr:cNvSpPr/>
      </xdr:nvSpPr>
      <xdr:spPr>
        <a:xfrm>
          <a:off x="13652500" y="1681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103057</xdr:rowOff>
    </xdr:from>
    <xdr:ext cx="534377" cy="259045"/>
    <xdr:sp macro="" textlink="">
      <xdr:nvSpPr>
        <xdr:cNvPr id="705" name="テキスト ボックス 704"/>
        <xdr:cNvSpPr txBox="1"/>
      </xdr:nvSpPr>
      <xdr:spPr>
        <a:xfrm>
          <a:off x="13436111" y="1690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129149</xdr:rowOff>
    </xdr:from>
    <xdr:to>
      <xdr:col>67</xdr:col>
      <xdr:colOff>101600</xdr:colOff>
      <xdr:row>98</xdr:row>
      <xdr:rowOff>59299</xdr:rowOff>
    </xdr:to>
    <xdr:sp macro="" textlink="">
      <xdr:nvSpPr>
        <xdr:cNvPr id="706" name="楕円 705"/>
        <xdr:cNvSpPr/>
      </xdr:nvSpPr>
      <xdr:spPr>
        <a:xfrm>
          <a:off x="12763500" y="167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75826</xdr:rowOff>
    </xdr:from>
    <xdr:ext cx="534377" cy="259045"/>
    <xdr:sp macro="" textlink="">
      <xdr:nvSpPr>
        <xdr:cNvPr id="707" name="テキスト ボックス 706"/>
        <xdr:cNvSpPr txBox="1"/>
      </xdr:nvSpPr>
      <xdr:spPr>
        <a:xfrm>
          <a:off x="12547111" y="165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40925</xdr:rowOff>
    </xdr:from>
    <xdr:to>
      <xdr:col>116</xdr:col>
      <xdr:colOff>63500</xdr:colOff>
      <xdr:row>39</xdr:row>
      <xdr:rowOff>41326</xdr:rowOff>
    </xdr:to>
    <xdr:cxnSp macro="">
      <xdr:nvCxnSpPr>
        <xdr:cNvPr id="736" name="直線コネクタ 735"/>
        <xdr:cNvCxnSpPr/>
      </xdr:nvCxnSpPr>
      <xdr:spPr>
        <a:xfrm flipV="1">
          <a:off x="21323300" y="6727475"/>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41326</xdr:rowOff>
    </xdr:from>
    <xdr:to>
      <xdr:col>111</xdr:col>
      <xdr:colOff>177800</xdr:colOff>
      <xdr:row>39</xdr:row>
      <xdr:rowOff>41593</xdr:rowOff>
    </xdr:to>
    <xdr:cxnSp macro="">
      <xdr:nvCxnSpPr>
        <xdr:cNvPr id="739" name="直線コネクタ 738"/>
        <xdr:cNvCxnSpPr/>
      </xdr:nvCxnSpPr>
      <xdr:spPr>
        <a:xfrm flipV="1">
          <a:off x="20434300" y="672787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38488</xdr:rowOff>
    </xdr:from>
    <xdr:to>
      <xdr:col>107</xdr:col>
      <xdr:colOff>50800</xdr:colOff>
      <xdr:row>39</xdr:row>
      <xdr:rowOff>41593</xdr:rowOff>
    </xdr:to>
    <xdr:cxnSp macro="">
      <xdr:nvCxnSpPr>
        <xdr:cNvPr id="742" name="直線コネクタ 741"/>
        <xdr:cNvCxnSpPr/>
      </xdr:nvCxnSpPr>
      <xdr:spPr>
        <a:xfrm>
          <a:off x="19545300" y="6725038"/>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38488</xdr:rowOff>
    </xdr:from>
    <xdr:to>
      <xdr:col>102</xdr:col>
      <xdr:colOff>114300</xdr:colOff>
      <xdr:row>39</xdr:row>
      <xdr:rowOff>41802</xdr:rowOff>
    </xdr:to>
    <xdr:cxnSp macro="">
      <xdr:nvCxnSpPr>
        <xdr:cNvPr id="745" name="直線コネクタ 744"/>
        <xdr:cNvCxnSpPr/>
      </xdr:nvCxnSpPr>
      <xdr:spPr>
        <a:xfrm flipV="1">
          <a:off x="18656300" y="672503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82364</xdr:rowOff>
    </xdr:from>
    <xdr:ext cx="469744" cy="259045"/>
    <xdr:sp macro="" textlink="">
      <xdr:nvSpPr>
        <xdr:cNvPr id="749" name="テキスト ボックス 748"/>
        <xdr:cNvSpPr txBox="1"/>
      </xdr:nvSpPr>
      <xdr:spPr>
        <a:xfrm>
          <a:off x="18421428"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161575</xdr:rowOff>
    </xdr:from>
    <xdr:to>
      <xdr:col>116</xdr:col>
      <xdr:colOff>114300</xdr:colOff>
      <xdr:row>39</xdr:row>
      <xdr:rowOff>91725</xdr:rowOff>
    </xdr:to>
    <xdr:sp macro="" textlink="">
      <xdr:nvSpPr>
        <xdr:cNvPr id="755" name="楕円 754"/>
        <xdr:cNvSpPr/>
      </xdr:nvSpPr>
      <xdr:spPr>
        <a:xfrm>
          <a:off x="221107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378565" cy="259045"/>
    <xdr:sp macro="" textlink="">
      <xdr:nvSpPr>
        <xdr:cNvPr id="756" name="投資及び出資金該当値テキスト"/>
        <xdr:cNvSpPr txBox="1"/>
      </xdr:nvSpPr>
      <xdr:spPr>
        <a:xfrm>
          <a:off x="22212300" y="661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161976</xdr:rowOff>
    </xdr:from>
    <xdr:to>
      <xdr:col>112</xdr:col>
      <xdr:colOff>38100</xdr:colOff>
      <xdr:row>39</xdr:row>
      <xdr:rowOff>92126</xdr:rowOff>
    </xdr:to>
    <xdr:sp macro="" textlink="">
      <xdr:nvSpPr>
        <xdr:cNvPr id="757" name="楕円 756"/>
        <xdr:cNvSpPr/>
      </xdr:nvSpPr>
      <xdr:spPr>
        <a:xfrm>
          <a:off x="212725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83253</xdr:rowOff>
    </xdr:from>
    <xdr:ext cx="378565" cy="259045"/>
    <xdr:sp macro="" textlink="">
      <xdr:nvSpPr>
        <xdr:cNvPr id="758" name="テキスト ボックス 757"/>
        <xdr:cNvSpPr txBox="1"/>
      </xdr:nvSpPr>
      <xdr:spPr>
        <a:xfrm>
          <a:off x="21134017" y="67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59" name="楕円 758"/>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83520</xdr:rowOff>
    </xdr:from>
    <xdr:ext cx="378565" cy="259045"/>
    <xdr:sp macro="" textlink="">
      <xdr:nvSpPr>
        <xdr:cNvPr id="760" name="テキスト ボックス 759"/>
        <xdr:cNvSpPr txBox="1"/>
      </xdr:nvSpPr>
      <xdr:spPr>
        <a:xfrm>
          <a:off x="20245017" y="67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159138</xdr:rowOff>
    </xdr:from>
    <xdr:to>
      <xdr:col>102</xdr:col>
      <xdr:colOff>165100</xdr:colOff>
      <xdr:row>39</xdr:row>
      <xdr:rowOff>89288</xdr:rowOff>
    </xdr:to>
    <xdr:sp macro="" textlink="">
      <xdr:nvSpPr>
        <xdr:cNvPr id="761" name="楕円 760"/>
        <xdr:cNvSpPr/>
      </xdr:nvSpPr>
      <xdr:spPr>
        <a:xfrm>
          <a:off x="19494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80415</xdr:rowOff>
    </xdr:from>
    <xdr:ext cx="378565" cy="259045"/>
    <xdr:sp macro="" textlink="">
      <xdr:nvSpPr>
        <xdr:cNvPr id="762" name="テキスト ボックス 761"/>
        <xdr:cNvSpPr txBox="1"/>
      </xdr:nvSpPr>
      <xdr:spPr>
        <a:xfrm>
          <a:off x="19356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162452</xdr:rowOff>
    </xdr:from>
    <xdr:to>
      <xdr:col>98</xdr:col>
      <xdr:colOff>38100</xdr:colOff>
      <xdr:row>39</xdr:row>
      <xdr:rowOff>92602</xdr:rowOff>
    </xdr:to>
    <xdr:sp macro="" textlink="">
      <xdr:nvSpPr>
        <xdr:cNvPr id="763" name="楕円 762"/>
        <xdr:cNvSpPr/>
      </xdr:nvSpPr>
      <xdr:spPr>
        <a:xfrm>
          <a:off x="18605500" y="66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83729</xdr:rowOff>
    </xdr:from>
    <xdr:ext cx="378565" cy="259045"/>
    <xdr:sp macro="" textlink="">
      <xdr:nvSpPr>
        <xdr:cNvPr id="764" name="テキスト ボックス 763"/>
        <xdr:cNvSpPr txBox="1"/>
      </xdr:nvSpPr>
      <xdr:spPr>
        <a:xfrm>
          <a:off x="18467017" y="67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112679</xdr:rowOff>
    </xdr:from>
    <xdr:to>
      <xdr:col>116</xdr:col>
      <xdr:colOff>63500</xdr:colOff>
      <xdr:row>58</xdr:row>
      <xdr:rowOff>113114</xdr:rowOff>
    </xdr:to>
    <xdr:cxnSp macro="">
      <xdr:nvCxnSpPr>
        <xdr:cNvPr id="791" name="直線コネクタ 790"/>
        <xdr:cNvCxnSpPr/>
      </xdr:nvCxnSpPr>
      <xdr:spPr>
        <a:xfrm flipV="1">
          <a:off x="21323300" y="10056779"/>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113114</xdr:rowOff>
    </xdr:from>
    <xdr:to>
      <xdr:col>111</xdr:col>
      <xdr:colOff>177800</xdr:colOff>
      <xdr:row>58</xdr:row>
      <xdr:rowOff>113709</xdr:rowOff>
    </xdr:to>
    <xdr:cxnSp macro="">
      <xdr:nvCxnSpPr>
        <xdr:cNvPr id="794" name="直線コネクタ 793"/>
        <xdr:cNvCxnSpPr/>
      </xdr:nvCxnSpPr>
      <xdr:spPr>
        <a:xfrm flipV="1">
          <a:off x="20434300" y="1005721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113709</xdr:rowOff>
    </xdr:from>
    <xdr:to>
      <xdr:col>107</xdr:col>
      <xdr:colOff>50800</xdr:colOff>
      <xdr:row>58</xdr:row>
      <xdr:rowOff>114143</xdr:rowOff>
    </xdr:to>
    <xdr:cxnSp macro="">
      <xdr:nvCxnSpPr>
        <xdr:cNvPr id="797" name="直線コネクタ 796"/>
        <xdr:cNvCxnSpPr/>
      </xdr:nvCxnSpPr>
      <xdr:spPr>
        <a:xfrm flipV="1">
          <a:off x="19545300" y="1005780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114143</xdr:rowOff>
    </xdr:from>
    <xdr:to>
      <xdr:col>102</xdr:col>
      <xdr:colOff>114300</xdr:colOff>
      <xdr:row>58</xdr:row>
      <xdr:rowOff>114600</xdr:rowOff>
    </xdr:to>
    <xdr:cxnSp macro="">
      <xdr:nvCxnSpPr>
        <xdr:cNvPr id="800" name="直線コネクタ 799"/>
        <xdr:cNvCxnSpPr/>
      </xdr:nvCxnSpPr>
      <xdr:spPr>
        <a:xfrm flipV="1">
          <a:off x="18656300" y="100582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61879</xdr:rowOff>
    </xdr:from>
    <xdr:to>
      <xdr:col>116</xdr:col>
      <xdr:colOff>114300</xdr:colOff>
      <xdr:row>58</xdr:row>
      <xdr:rowOff>163479</xdr:rowOff>
    </xdr:to>
    <xdr:sp macro="" textlink="">
      <xdr:nvSpPr>
        <xdr:cNvPr id="810" name="楕円 809"/>
        <xdr:cNvSpPr/>
      </xdr:nvSpPr>
      <xdr:spPr>
        <a:xfrm>
          <a:off x="221107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148256</xdr:rowOff>
    </xdr:from>
    <xdr:ext cx="469744" cy="259045"/>
    <xdr:sp macro="" textlink="">
      <xdr:nvSpPr>
        <xdr:cNvPr id="811" name="貸付金該当値テキスト"/>
        <xdr:cNvSpPr txBox="1"/>
      </xdr:nvSpPr>
      <xdr:spPr>
        <a:xfrm>
          <a:off x="22212300" y="992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62314</xdr:rowOff>
    </xdr:from>
    <xdr:to>
      <xdr:col>112</xdr:col>
      <xdr:colOff>38100</xdr:colOff>
      <xdr:row>58</xdr:row>
      <xdr:rowOff>163914</xdr:rowOff>
    </xdr:to>
    <xdr:sp macro="" textlink="">
      <xdr:nvSpPr>
        <xdr:cNvPr id="812" name="楕円 811"/>
        <xdr:cNvSpPr/>
      </xdr:nvSpPr>
      <xdr:spPr>
        <a:xfrm>
          <a:off x="21272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155041</xdr:rowOff>
    </xdr:from>
    <xdr:ext cx="469744" cy="259045"/>
    <xdr:sp macro="" textlink="">
      <xdr:nvSpPr>
        <xdr:cNvPr id="813" name="テキスト ボックス 812"/>
        <xdr:cNvSpPr txBox="1"/>
      </xdr:nvSpPr>
      <xdr:spPr>
        <a:xfrm>
          <a:off x="21088428"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62909</xdr:rowOff>
    </xdr:from>
    <xdr:to>
      <xdr:col>107</xdr:col>
      <xdr:colOff>101600</xdr:colOff>
      <xdr:row>58</xdr:row>
      <xdr:rowOff>164509</xdr:rowOff>
    </xdr:to>
    <xdr:sp macro="" textlink="">
      <xdr:nvSpPr>
        <xdr:cNvPr id="814" name="楕円 813"/>
        <xdr:cNvSpPr/>
      </xdr:nvSpPr>
      <xdr:spPr>
        <a:xfrm>
          <a:off x="20383500" y="10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155636</xdr:rowOff>
    </xdr:from>
    <xdr:ext cx="469744" cy="259045"/>
    <xdr:sp macro="" textlink="">
      <xdr:nvSpPr>
        <xdr:cNvPr id="815" name="テキスト ボックス 814"/>
        <xdr:cNvSpPr txBox="1"/>
      </xdr:nvSpPr>
      <xdr:spPr>
        <a:xfrm>
          <a:off x="20199428" y="100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63343</xdr:rowOff>
    </xdr:from>
    <xdr:to>
      <xdr:col>102</xdr:col>
      <xdr:colOff>165100</xdr:colOff>
      <xdr:row>58</xdr:row>
      <xdr:rowOff>164943</xdr:rowOff>
    </xdr:to>
    <xdr:sp macro="" textlink="">
      <xdr:nvSpPr>
        <xdr:cNvPr id="816" name="楕円 815"/>
        <xdr:cNvSpPr/>
      </xdr:nvSpPr>
      <xdr:spPr>
        <a:xfrm>
          <a:off x="19494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156070</xdr:rowOff>
    </xdr:from>
    <xdr:ext cx="469744" cy="259045"/>
    <xdr:sp macro="" textlink="">
      <xdr:nvSpPr>
        <xdr:cNvPr id="817" name="テキスト ボックス 816"/>
        <xdr:cNvSpPr txBox="1"/>
      </xdr:nvSpPr>
      <xdr:spPr>
        <a:xfrm>
          <a:off x="19310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63800</xdr:rowOff>
    </xdr:from>
    <xdr:to>
      <xdr:col>98</xdr:col>
      <xdr:colOff>38100</xdr:colOff>
      <xdr:row>58</xdr:row>
      <xdr:rowOff>165400</xdr:rowOff>
    </xdr:to>
    <xdr:sp macro="" textlink="">
      <xdr:nvSpPr>
        <xdr:cNvPr id="818" name="楕円 817"/>
        <xdr:cNvSpPr/>
      </xdr:nvSpPr>
      <xdr:spPr>
        <a:xfrm>
          <a:off x="18605500" y="100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156527</xdr:rowOff>
    </xdr:from>
    <xdr:ext cx="469744" cy="259045"/>
    <xdr:sp macro="" textlink="">
      <xdr:nvSpPr>
        <xdr:cNvPr id="819" name="テキスト ボックス 818"/>
        <xdr:cNvSpPr txBox="1"/>
      </xdr:nvSpPr>
      <xdr:spPr>
        <a:xfrm>
          <a:off x="18421428" y="1010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103987</xdr:rowOff>
    </xdr:from>
    <xdr:to>
      <xdr:col>116</xdr:col>
      <xdr:colOff>63500</xdr:colOff>
      <xdr:row>73</xdr:row>
      <xdr:rowOff>122886</xdr:rowOff>
    </xdr:to>
    <xdr:cxnSp macro="">
      <xdr:nvCxnSpPr>
        <xdr:cNvPr id="849" name="直線コネクタ 848"/>
        <xdr:cNvCxnSpPr/>
      </xdr:nvCxnSpPr>
      <xdr:spPr>
        <a:xfrm flipV="1">
          <a:off x="21323300" y="12619837"/>
          <a:ext cx="838200" cy="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98628</xdr:rowOff>
    </xdr:from>
    <xdr:to>
      <xdr:col>111</xdr:col>
      <xdr:colOff>177800</xdr:colOff>
      <xdr:row>73</xdr:row>
      <xdr:rowOff>122886</xdr:rowOff>
    </xdr:to>
    <xdr:cxnSp macro="">
      <xdr:nvCxnSpPr>
        <xdr:cNvPr id="852" name="直線コネクタ 851"/>
        <xdr:cNvCxnSpPr/>
      </xdr:nvCxnSpPr>
      <xdr:spPr>
        <a:xfrm>
          <a:off x="20434300" y="12614478"/>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98628</xdr:rowOff>
    </xdr:from>
    <xdr:to>
      <xdr:col>107</xdr:col>
      <xdr:colOff>50800</xdr:colOff>
      <xdr:row>73</xdr:row>
      <xdr:rowOff>134569</xdr:rowOff>
    </xdr:to>
    <xdr:cxnSp macro="">
      <xdr:nvCxnSpPr>
        <xdr:cNvPr id="855" name="直線コネクタ 854"/>
        <xdr:cNvCxnSpPr/>
      </xdr:nvCxnSpPr>
      <xdr:spPr>
        <a:xfrm flipV="1">
          <a:off x="19545300" y="1261447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134569</xdr:rowOff>
    </xdr:from>
    <xdr:to>
      <xdr:col>102</xdr:col>
      <xdr:colOff>114300</xdr:colOff>
      <xdr:row>74</xdr:row>
      <xdr:rowOff>102273</xdr:rowOff>
    </xdr:to>
    <xdr:cxnSp macro="">
      <xdr:nvCxnSpPr>
        <xdr:cNvPr id="858" name="直線コネクタ 857"/>
        <xdr:cNvCxnSpPr/>
      </xdr:nvCxnSpPr>
      <xdr:spPr>
        <a:xfrm flipV="1">
          <a:off x="18656300" y="12650419"/>
          <a:ext cx="889000" cy="1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90200</xdr:rowOff>
    </xdr:from>
    <xdr:ext cx="534377" cy="259045"/>
    <xdr:sp macro="" textlink="">
      <xdr:nvSpPr>
        <xdr:cNvPr id="862" name="テキスト ボックス 861"/>
        <xdr:cNvSpPr txBox="1"/>
      </xdr:nvSpPr>
      <xdr:spPr>
        <a:xfrm>
          <a:off x="18389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53187</xdr:rowOff>
    </xdr:from>
    <xdr:to>
      <xdr:col>116</xdr:col>
      <xdr:colOff>114300</xdr:colOff>
      <xdr:row>73</xdr:row>
      <xdr:rowOff>154787</xdr:rowOff>
    </xdr:to>
    <xdr:sp macro="" textlink="">
      <xdr:nvSpPr>
        <xdr:cNvPr id="868" name="楕円 867"/>
        <xdr:cNvSpPr/>
      </xdr:nvSpPr>
      <xdr:spPr>
        <a:xfrm>
          <a:off x="22110700" y="125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76064</xdr:rowOff>
    </xdr:from>
    <xdr:ext cx="599010" cy="259045"/>
    <xdr:sp macro="" textlink="">
      <xdr:nvSpPr>
        <xdr:cNvPr id="869" name="繰出金該当値テキスト"/>
        <xdr:cNvSpPr txBox="1"/>
      </xdr:nvSpPr>
      <xdr:spPr>
        <a:xfrm>
          <a:off x="22212300" y="1242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72086</xdr:rowOff>
    </xdr:from>
    <xdr:to>
      <xdr:col>112</xdr:col>
      <xdr:colOff>38100</xdr:colOff>
      <xdr:row>74</xdr:row>
      <xdr:rowOff>2236</xdr:rowOff>
    </xdr:to>
    <xdr:sp macro="" textlink="">
      <xdr:nvSpPr>
        <xdr:cNvPr id="870" name="楕円 869"/>
        <xdr:cNvSpPr/>
      </xdr:nvSpPr>
      <xdr:spPr>
        <a:xfrm>
          <a:off x="21272500" y="125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18763</xdr:rowOff>
    </xdr:from>
    <xdr:ext cx="599010" cy="259045"/>
    <xdr:sp macro="" textlink="">
      <xdr:nvSpPr>
        <xdr:cNvPr id="871" name="テキスト ボックス 870"/>
        <xdr:cNvSpPr txBox="1"/>
      </xdr:nvSpPr>
      <xdr:spPr>
        <a:xfrm>
          <a:off x="21023795" y="1236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47828</xdr:rowOff>
    </xdr:from>
    <xdr:to>
      <xdr:col>107</xdr:col>
      <xdr:colOff>101600</xdr:colOff>
      <xdr:row>73</xdr:row>
      <xdr:rowOff>149428</xdr:rowOff>
    </xdr:to>
    <xdr:sp macro="" textlink="">
      <xdr:nvSpPr>
        <xdr:cNvPr id="872" name="楕円 871"/>
        <xdr:cNvSpPr/>
      </xdr:nvSpPr>
      <xdr:spPr>
        <a:xfrm>
          <a:off x="20383500" y="125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165955</xdr:rowOff>
    </xdr:from>
    <xdr:ext cx="599010" cy="259045"/>
    <xdr:sp macro="" textlink="">
      <xdr:nvSpPr>
        <xdr:cNvPr id="873" name="テキスト ボックス 872"/>
        <xdr:cNvSpPr txBox="1"/>
      </xdr:nvSpPr>
      <xdr:spPr>
        <a:xfrm>
          <a:off x="20134795" y="1233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83769</xdr:rowOff>
    </xdr:from>
    <xdr:to>
      <xdr:col>102</xdr:col>
      <xdr:colOff>165100</xdr:colOff>
      <xdr:row>74</xdr:row>
      <xdr:rowOff>13919</xdr:rowOff>
    </xdr:to>
    <xdr:sp macro="" textlink="">
      <xdr:nvSpPr>
        <xdr:cNvPr id="874" name="楕円 873"/>
        <xdr:cNvSpPr/>
      </xdr:nvSpPr>
      <xdr:spPr>
        <a:xfrm>
          <a:off x="19494500" y="12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30446</xdr:rowOff>
    </xdr:from>
    <xdr:ext cx="599010" cy="259045"/>
    <xdr:sp macro="" textlink="">
      <xdr:nvSpPr>
        <xdr:cNvPr id="875" name="テキスト ボックス 874"/>
        <xdr:cNvSpPr txBox="1"/>
      </xdr:nvSpPr>
      <xdr:spPr>
        <a:xfrm>
          <a:off x="19245795" y="1237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51473</xdr:rowOff>
    </xdr:from>
    <xdr:to>
      <xdr:col>98</xdr:col>
      <xdr:colOff>38100</xdr:colOff>
      <xdr:row>74</xdr:row>
      <xdr:rowOff>153073</xdr:rowOff>
    </xdr:to>
    <xdr:sp macro="" textlink="">
      <xdr:nvSpPr>
        <xdr:cNvPr id="876" name="楕円 875"/>
        <xdr:cNvSpPr/>
      </xdr:nvSpPr>
      <xdr:spPr>
        <a:xfrm>
          <a:off x="18605500" y="127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169600</xdr:rowOff>
    </xdr:from>
    <xdr:ext cx="534377" cy="259045"/>
    <xdr:sp macro="" textlink="">
      <xdr:nvSpPr>
        <xdr:cNvPr id="877" name="テキスト ボックス 876"/>
        <xdr:cNvSpPr txBox="1"/>
      </xdr:nvSpPr>
      <xdr:spPr>
        <a:xfrm>
          <a:off x="18389111" y="125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年度にピークを迎え、以降は減少しているものの、依然類似団体の平均よりは高くなっている。今後も事業の適切な管理を行い地方債発行を抑制するとともに、計画的な繰上償還を行っていく必要がある。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下水道事業の進捗により公営企業債の元利償還金に対するものとして、年々増加していく見込である。普通建設事業費（うち更新整備）については現在のところ類似団体の下限値に近い状況であるが、今後施設の更新等による増加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131046</xdr:rowOff>
    </xdr:from>
    <xdr:to>
      <xdr:col>24</xdr:col>
      <xdr:colOff>63500</xdr:colOff>
      <xdr:row>36</xdr:row>
      <xdr:rowOff>139047</xdr:rowOff>
    </xdr:to>
    <xdr:cxnSp macro="">
      <xdr:nvCxnSpPr>
        <xdr:cNvPr id="63" name="直線コネクタ 62"/>
        <xdr:cNvCxnSpPr/>
      </xdr:nvCxnSpPr>
      <xdr:spPr>
        <a:xfrm>
          <a:off x="3797300" y="630324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114554</xdr:rowOff>
    </xdr:from>
    <xdr:to>
      <xdr:col>19</xdr:col>
      <xdr:colOff>177800</xdr:colOff>
      <xdr:row>36</xdr:row>
      <xdr:rowOff>131046</xdr:rowOff>
    </xdr:to>
    <xdr:cxnSp macro="">
      <xdr:nvCxnSpPr>
        <xdr:cNvPr id="66" name="直線コネクタ 65"/>
        <xdr:cNvCxnSpPr/>
      </xdr:nvCxnSpPr>
      <xdr:spPr>
        <a:xfrm>
          <a:off x="2908300" y="6286754"/>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16746</xdr:rowOff>
    </xdr:from>
    <xdr:to>
      <xdr:col>15</xdr:col>
      <xdr:colOff>50800</xdr:colOff>
      <xdr:row>36</xdr:row>
      <xdr:rowOff>114554</xdr:rowOff>
    </xdr:to>
    <xdr:cxnSp macro="">
      <xdr:nvCxnSpPr>
        <xdr:cNvPr id="69" name="直線コネクタ 68"/>
        <xdr:cNvCxnSpPr/>
      </xdr:nvCxnSpPr>
      <xdr:spPr>
        <a:xfrm>
          <a:off x="2019300" y="6188946"/>
          <a:ext cx="889000" cy="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16746</xdr:rowOff>
    </xdr:from>
    <xdr:to>
      <xdr:col>10</xdr:col>
      <xdr:colOff>114300</xdr:colOff>
      <xdr:row>36</xdr:row>
      <xdr:rowOff>110962</xdr:rowOff>
    </xdr:to>
    <xdr:cxnSp macro="">
      <xdr:nvCxnSpPr>
        <xdr:cNvPr id="72" name="直線コネクタ 71"/>
        <xdr:cNvCxnSpPr/>
      </xdr:nvCxnSpPr>
      <xdr:spPr>
        <a:xfrm flipV="1">
          <a:off x="1130300" y="6188946"/>
          <a:ext cx="889000" cy="9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138356</xdr:rowOff>
    </xdr:from>
    <xdr:ext cx="469744" cy="259045"/>
    <xdr:sp macro="" textlink="">
      <xdr:nvSpPr>
        <xdr:cNvPr id="76" name="テキスト ボックス 75"/>
        <xdr:cNvSpPr txBox="1"/>
      </xdr:nvSpPr>
      <xdr:spPr>
        <a:xfrm>
          <a:off x="895428"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88247</xdr:rowOff>
    </xdr:from>
    <xdr:to>
      <xdr:col>24</xdr:col>
      <xdr:colOff>114300</xdr:colOff>
      <xdr:row>37</xdr:row>
      <xdr:rowOff>18397</xdr:rowOff>
    </xdr:to>
    <xdr:sp macro="" textlink="">
      <xdr:nvSpPr>
        <xdr:cNvPr id="82" name="楕円 81"/>
        <xdr:cNvSpPr/>
      </xdr:nvSpPr>
      <xdr:spPr>
        <a:xfrm>
          <a:off x="45847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111124</xdr:rowOff>
    </xdr:from>
    <xdr:ext cx="469744" cy="259045"/>
    <xdr:sp macro="" textlink="">
      <xdr:nvSpPr>
        <xdr:cNvPr id="83" name="議会費該当値テキスト"/>
        <xdr:cNvSpPr txBox="1"/>
      </xdr:nvSpPr>
      <xdr:spPr>
        <a:xfrm>
          <a:off x="4686300" y="611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80246</xdr:rowOff>
    </xdr:from>
    <xdr:to>
      <xdr:col>20</xdr:col>
      <xdr:colOff>38100</xdr:colOff>
      <xdr:row>37</xdr:row>
      <xdr:rowOff>10396</xdr:rowOff>
    </xdr:to>
    <xdr:sp macro="" textlink="">
      <xdr:nvSpPr>
        <xdr:cNvPr id="84" name="楕円 83"/>
        <xdr:cNvSpPr/>
      </xdr:nvSpPr>
      <xdr:spPr>
        <a:xfrm>
          <a:off x="3746500" y="62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26923</xdr:rowOff>
    </xdr:from>
    <xdr:ext cx="469744" cy="259045"/>
    <xdr:sp macro="" textlink="">
      <xdr:nvSpPr>
        <xdr:cNvPr id="85" name="テキスト ボックス 84"/>
        <xdr:cNvSpPr txBox="1"/>
      </xdr:nvSpPr>
      <xdr:spPr>
        <a:xfrm>
          <a:off x="3562428" y="602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63754</xdr:rowOff>
    </xdr:from>
    <xdr:to>
      <xdr:col>15</xdr:col>
      <xdr:colOff>101600</xdr:colOff>
      <xdr:row>36</xdr:row>
      <xdr:rowOff>165354</xdr:rowOff>
    </xdr:to>
    <xdr:sp macro="" textlink="">
      <xdr:nvSpPr>
        <xdr:cNvPr id="86" name="楕円 85"/>
        <xdr:cNvSpPr/>
      </xdr:nvSpPr>
      <xdr:spPr>
        <a:xfrm>
          <a:off x="2857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10431</xdr:rowOff>
    </xdr:from>
    <xdr:ext cx="469744" cy="259045"/>
    <xdr:sp macro="" textlink="">
      <xdr:nvSpPr>
        <xdr:cNvPr id="87" name="テキスト ボックス 86"/>
        <xdr:cNvSpPr txBox="1"/>
      </xdr:nvSpPr>
      <xdr:spPr>
        <a:xfrm>
          <a:off x="2673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137396</xdr:rowOff>
    </xdr:from>
    <xdr:to>
      <xdr:col>10</xdr:col>
      <xdr:colOff>165100</xdr:colOff>
      <xdr:row>36</xdr:row>
      <xdr:rowOff>67546</xdr:rowOff>
    </xdr:to>
    <xdr:sp macro="" textlink="">
      <xdr:nvSpPr>
        <xdr:cNvPr id="88" name="楕円 87"/>
        <xdr:cNvSpPr/>
      </xdr:nvSpPr>
      <xdr:spPr>
        <a:xfrm>
          <a:off x="1968500" y="6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84073</xdr:rowOff>
    </xdr:from>
    <xdr:ext cx="469744" cy="259045"/>
    <xdr:sp macro="" textlink="">
      <xdr:nvSpPr>
        <xdr:cNvPr id="89" name="テキスト ボックス 88"/>
        <xdr:cNvSpPr txBox="1"/>
      </xdr:nvSpPr>
      <xdr:spPr>
        <a:xfrm>
          <a:off x="1784428" y="59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60162</xdr:rowOff>
    </xdr:from>
    <xdr:to>
      <xdr:col>6</xdr:col>
      <xdr:colOff>38100</xdr:colOff>
      <xdr:row>36</xdr:row>
      <xdr:rowOff>161762</xdr:rowOff>
    </xdr:to>
    <xdr:sp macro="" textlink="">
      <xdr:nvSpPr>
        <xdr:cNvPr id="90" name="楕円 89"/>
        <xdr:cNvSpPr/>
      </xdr:nvSpPr>
      <xdr:spPr>
        <a:xfrm>
          <a:off x="1079500" y="62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6839</xdr:rowOff>
    </xdr:from>
    <xdr:ext cx="469744" cy="259045"/>
    <xdr:sp macro="" textlink="">
      <xdr:nvSpPr>
        <xdr:cNvPr id="91" name="テキスト ボックス 90"/>
        <xdr:cNvSpPr txBox="1"/>
      </xdr:nvSpPr>
      <xdr:spPr>
        <a:xfrm>
          <a:off x="895428" y="600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133183</xdr:rowOff>
    </xdr:from>
    <xdr:to>
      <xdr:col>24</xdr:col>
      <xdr:colOff>63500</xdr:colOff>
      <xdr:row>57</xdr:row>
      <xdr:rowOff>71536</xdr:rowOff>
    </xdr:to>
    <xdr:cxnSp macro="">
      <xdr:nvCxnSpPr>
        <xdr:cNvPr id="118" name="直線コネクタ 117"/>
        <xdr:cNvCxnSpPr/>
      </xdr:nvCxnSpPr>
      <xdr:spPr>
        <a:xfrm flipV="1">
          <a:off x="3797300" y="9734383"/>
          <a:ext cx="838200" cy="10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63046</xdr:rowOff>
    </xdr:from>
    <xdr:to>
      <xdr:col>19</xdr:col>
      <xdr:colOff>177800</xdr:colOff>
      <xdr:row>57</xdr:row>
      <xdr:rowOff>71536</xdr:rowOff>
    </xdr:to>
    <xdr:cxnSp macro="">
      <xdr:nvCxnSpPr>
        <xdr:cNvPr id="121" name="直線コネクタ 120"/>
        <xdr:cNvCxnSpPr/>
      </xdr:nvCxnSpPr>
      <xdr:spPr>
        <a:xfrm>
          <a:off x="2908300" y="9835696"/>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63046</xdr:rowOff>
    </xdr:from>
    <xdr:to>
      <xdr:col>15</xdr:col>
      <xdr:colOff>50800</xdr:colOff>
      <xdr:row>57</xdr:row>
      <xdr:rowOff>97711</xdr:rowOff>
    </xdr:to>
    <xdr:cxnSp macro="">
      <xdr:nvCxnSpPr>
        <xdr:cNvPr id="124" name="直線コネクタ 123"/>
        <xdr:cNvCxnSpPr/>
      </xdr:nvCxnSpPr>
      <xdr:spPr>
        <a:xfrm flipV="1">
          <a:off x="2019300" y="9835696"/>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86100</xdr:rowOff>
    </xdr:from>
    <xdr:to>
      <xdr:col>10</xdr:col>
      <xdr:colOff>114300</xdr:colOff>
      <xdr:row>57</xdr:row>
      <xdr:rowOff>97711</xdr:rowOff>
    </xdr:to>
    <xdr:cxnSp macro="">
      <xdr:nvCxnSpPr>
        <xdr:cNvPr id="127" name="直線コネクタ 126"/>
        <xdr:cNvCxnSpPr/>
      </xdr:nvCxnSpPr>
      <xdr:spPr>
        <a:xfrm>
          <a:off x="1130300" y="9858750"/>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4533</xdr:rowOff>
    </xdr:from>
    <xdr:ext cx="534377" cy="259045"/>
    <xdr:sp macro="" textlink="">
      <xdr:nvSpPr>
        <xdr:cNvPr id="131" name="テキスト ボックス 130"/>
        <xdr:cNvSpPr txBox="1"/>
      </xdr:nvSpPr>
      <xdr:spPr>
        <a:xfrm>
          <a:off x="863111" y="9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82383</xdr:rowOff>
    </xdr:from>
    <xdr:to>
      <xdr:col>24</xdr:col>
      <xdr:colOff>114300</xdr:colOff>
      <xdr:row>57</xdr:row>
      <xdr:rowOff>12533</xdr:rowOff>
    </xdr:to>
    <xdr:sp macro="" textlink="">
      <xdr:nvSpPr>
        <xdr:cNvPr id="137" name="楕円 136"/>
        <xdr:cNvSpPr/>
      </xdr:nvSpPr>
      <xdr:spPr>
        <a:xfrm>
          <a:off x="4584700" y="96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105260</xdr:rowOff>
    </xdr:from>
    <xdr:ext cx="599010" cy="259045"/>
    <xdr:sp macro="" textlink="">
      <xdr:nvSpPr>
        <xdr:cNvPr id="138" name="総務費該当値テキスト"/>
        <xdr:cNvSpPr txBox="1"/>
      </xdr:nvSpPr>
      <xdr:spPr>
        <a:xfrm>
          <a:off x="4686300" y="953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20736</xdr:rowOff>
    </xdr:from>
    <xdr:to>
      <xdr:col>20</xdr:col>
      <xdr:colOff>38100</xdr:colOff>
      <xdr:row>57</xdr:row>
      <xdr:rowOff>122336</xdr:rowOff>
    </xdr:to>
    <xdr:sp macro="" textlink="">
      <xdr:nvSpPr>
        <xdr:cNvPr id="139" name="楕円 138"/>
        <xdr:cNvSpPr/>
      </xdr:nvSpPr>
      <xdr:spPr>
        <a:xfrm>
          <a:off x="3746500" y="97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138863</xdr:rowOff>
    </xdr:from>
    <xdr:ext cx="599010" cy="259045"/>
    <xdr:sp macro="" textlink="">
      <xdr:nvSpPr>
        <xdr:cNvPr id="140" name="テキスト ボックス 139"/>
        <xdr:cNvSpPr txBox="1"/>
      </xdr:nvSpPr>
      <xdr:spPr>
        <a:xfrm>
          <a:off x="3497795" y="956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12246</xdr:rowOff>
    </xdr:from>
    <xdr:to>
      <xdr:col>15</xdr:col>
      <xdr:colOff>101600</xdr:colOff>
      <xdr:row>57</xdr:row>
      <xdr:rowOff>113846</xdr:rowOff>
    </xdr:to>
    <xdr:sp macro="" textlink="">
      <xdr:nvSpPr>
        <xdr:cNvPr id="141" name="楕円 140"/>
        <xdr:cNvSpPr/>
      </xdr:nvSpPr>
      <xdr:spPr>
        <a:xfrm>
          <a:off x="2857500" y="9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130373</xdr:rowOff>
    </xdr:from>
    <xdr:ext cx="599010" cy="259045"/>
    <xdr:sp macro="" textlink="">
      <xdr:nvSpPr>
        <xdr:cNvPr id="142" name="テキスト ボックス 141"/>
        <xdr:cNvSpPr txBox="1"/>
      </xdr:nvSpPr>
      <xdr:spPr>
        <a:xfrm>
          <a:off x="2608795" y="956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46911</xdr:rowOff>
    </xdr:from>
    <xdr:to>
      <xdr:col>10</xdr:col>
      <xdr:colOff>165100</xdr:colOff>
      <xdr:row>57</xdr:row>
      <xdr:rowOff>148511</xdr:rowOff>
    </xdr:to>
    <xdr:sp macro="" textlink="">
      <xdr:nvSpPr>
        <xdr:cNvPr id="143" name="楕円 142"/>
        <xdr:cNvSpPr/>
      </xdr:nvSpPr>
      <xdr:spPr>
        <a:xfrm>
          <a:off x="1968500" y="98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139638</xdr:rowOff>
    </xdr:from>
    <xdr:ext cx="534377" cy="259045"/>
    <xdr:sp macro="" textlink="">
      <xdr:nvSpPr>
        <xdr:cNvPr id="144" name="テキスト ボックス 143"/>
        <xdr:cNvSpPr txBox="1"/>
      </xdr:nvSpPr>
      <xdr:spPr>
        <a:xfrm>
          <a:off x="1752111" y="99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35300</xdr:rowOff>
    </xdr:from>
    <xdr:to>
      <xdr:col>6</xdr:col>
      <xdr:colOff>38100</xdr:colOff>
      <xdr:row>57</xdr:row>
      <xdr:rowOff>136900</xdr:rowOff>
    </xdr:to>
    <xdr:sp macro="" textlink="">
      <xdr:nvSpPr>
        <xdr:cNvPr id="145" name="楕円 144"/>
        <xdr:cNvSpPr/>
      </xdr:nvSpPr>
      <xdr:spPr>
        <a:xfrm>
          <a:off x="1079500" y="9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153427</xdr:rowOff>
    </xdr:from>
    <xdr:ext cx="534377" cy="259045"/>
    <xdr:sp macro="" textlink="">
      <xdr:nvSpPr>
        <xdr:cNvPr id="146" name="テキスト ボックス 145"/>
        <xdr:cNvSpPr txBox="1"/>
      </xdr:nvSpPr>
      <xdr:spPr>
        <a:xfrm>
          <a:off x="863111" y="95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34653</xdr:rowOff>
    </xdr:from>
    <xdr:to>
      <xdr:col>24</xdr:col>
      <xdr:colOff>63500</xdr:colOff>
      <xdr:row>75</xdr:row>
      <xdr:rowOff>76567</xdr:rowOff>
    </xdr:to>
    <xdr:cxnSp macro="">
      <xdr:nvCxnSpPr>
        <xdr:cNvPr id="172" name="直線コネクタ 171"/>
        <xdr:cNvCxnSpPr/>
      </xdr:nvCxnSpPr>
      <xdr:spPr>
        <a:xfrm>
          <a:off x="3797300" y="12893403"/>
          <a:ext cx="838200" cy="4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26646</xdr:rowOff>
    </xdr:from>
    <xdr:to>
      <xdr:col>19</xdr:col>
      <xdr:colOff>177800</xdr:colOff>
      <xdr:row>75</xdr:row>
      <xdr:rowOff>34653</xdr:rowOff>
    </xdr:to>
    <xdr:cxnSp macro="">
      <xdr:nvCxnSpPr>
        <xdr:cNvPr id="175" name="直線コネクタ 174"/>
        <xdr:cNvCxnSpPr/>
      </xdr:nvCxnSpPr>
      <xdr:spPr>
        <a:xfrm>
          <a:off x="2908300" y="12885396"/>
          <a:ext cx="889000" cy="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26646</xdr:rowOff>
    </xdr:from>
    <xdr:to>
      <xdr:col>15</xdr:col>
      <xdr:colOff>50800</xdr:colOff>
      <xdr:row>75</xdr:row>
      <xdr:rowOff>85270</xdr:rowOff>
    </xdr:to>
    <xdr:cxnSp macro="">
      <xdr:nvCxnSpPr>
        <xdr:cNvPr id="178" name="直線コネクタ 177"/>
        <xdr:cNvCxnSpPr/>
      </xdr:nvCxnSpPr>
      <xdr:spPr>
        <a:xfrm flipV="1">
          <a:off x="2019300" y="12885396"/>
          <a:ext cx="889000" cy="5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85270</xdr:rowOff>
    </xdr:from>
    <xdr:to>
      <xdr:col>10</xdr:col>
      <xdr:colOff>114300</xdr:colOff>
      <xdr:row>75</xdr:row>
      <xdr:rowOff>132190</xdr:rowOff>
    </xdr:to>
    <xdr:cxnSp macro="">
      <xdr:nvCxnSpPr>
        <xdr:cNvPr id="181" name="直線コネクタ 180"/>
        <xdr:cNvCxnSpPr/>
      </xdr:nvCxnSpPr>
      <xdr:spPr>
        <a:xfrm flipV="1">
          <a:off x="1130300" y="1294402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25767</xdr:rowOff>
    </xdr:from>
    <xdr:to>
      <xdr:col>24</xdr:col>
      <xdr:colOff>114300</xdr:colOff>
      <xdr:row>75</xdr:row>
      <xdr:rowOff>127367</xdr:rowOff>
    </xdr:to>
    <xdr:sp macro="" textlink="">
      <xdr:nvSpPr>
        <xdr:cNvPr id="191" name="楕円 190"/>
        <xdr:cNvSpPr/>
      </xdr:nvSpPr>
      <xdr:spPr>
        <a:xfrm>
          <a:off x="4584700" y="1288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48644</xdr:rowOff>
    </xdr:from>
    <xdr:ext cx="599010" cy="259045"/>
    <xdr:sp macro="" textlink="">
      <xdr:nvSpPr>
        <xdr:cNvPr id="192" name="民生費該当値テキスト"/>
        <xdr:cNvSpPr txBox="1"/>
      </xdr:nvSpPr>
      <xdr:spPr>
        <a:xfrm>
          <a:off x="4686300" y="1273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155303</xdr:rowOff>
    </xdr:from>
    <xdr:to>
      <xdr:col>20</xdr:col>
      <xdr:colOff>38100</xdr:colOff>
      <xdr:row>75</xdr:row>
      <xdr:rowOff>85453</xdr:rowOff>
    </xdr:to>
    <xdr:sp macro="" textlink="">
      <xdr:nvSpPr>
        <xdr:cNvPr id="193" name="楕円 192"/>
        <xdr:cNvSpPr/>
      </xdr:nvSpPr>
      <xdr:spPr>
        <a:xfrm>
          <a:off x="3746500" y="128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101980</xdr:rowOff>
    </xdr:from>
    <xdr:ext cx="599010" cy="259045"/>
    <xdr:sp macro="" textlink="">
      <xdr:nvSpPr>
        <xdr:cNvPr id="194" name="テキスト ボックス 193"/>
        <xdr:cNvSpPr txBox="1"/>
      </xdr:nvSpPr>
      <xdr:spPr>
        <a:xfrm>
          <a:off x="3497795" y="1261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147296</xdr:rowOff>
    </xdr:from>
    <xdr:to>
      <xdr:col>15</xdr:col>
      <xdr:colOff>101600</xdr:colOff>
      <xdr:row>75</xdr:row>
      <xdr:rowOff>77446</xdr:rowOff>
    </xdr:to>
    <xdr:sp macro="" textlink="">
      <xdr:nvSpPr>
        <xdr:cNvPr id="195" name="楕円 194"/>
        <xdr:cNvSpPr/>
      </xdr:nvSpPr>
      <xdr:spPr>
        <a:xfrm>
          <a:off x="2857500" y="128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93973</xdr:rowOff>
    </xdr:from>
    <xdr:ext cx="599010" cy="259045"/>
    <xdr:sp macro="" textlink="">
      <xdr:nvSpPr>
        <xdr:cNvPr id="196" name="テキスト ボックス 195"/>
        <xdr:cNvSpPr txBox="1"/>
      </xdr:nvSpPr>
      <xdr:spPr>
        <a:xfrm>
          <a:off x="2608795" y="1260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34470</xdr:rowOff>
    </xdr:from>
    <xdr:to>
      <xdr:col>10</xdr:col>
      <xdr:colOff>165100</xdr:colOff>
      <xdr:row>75</xdr:row>
      <xdr:rowOff>136070</xdr:rowOff>
    </xdr:to>
    <xdr:sp macro="" textlink="">
      <xdr:nvSpPr>
        <xdr:cNvPr id="197" name="楕円 196"/>
        <xdr:cNvSpPr/>
      </xdr:nvSpPr>
      <xdr:spPr>
        <a:xfrm>
          <a:off x="1968500" y="128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152597</xdr:rowOff>
    </xdr:from>
    <xdr:ext cx="599010" cy="259045"/>
    <xdr:sp macro="" textlink="">
      <xdr:nvSpPr>
        <xdr:cNvPr id="198" name="テキスト ボックス 197"/>
        <xdr:cNvSpPr txBox="1"/>
      </xdr:nvSpPr>
      <xdr:spPr>
        <a:xfrm>
          <a:off x="1719795" y="126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81390</xdr:rowOff>
    </xdr:from>
    <xdr:to>
      <xdr:col>6</xdr:col>
      <xdr:colOff>38100</xdr:colOff>
      <xdr:row>76</xdr:row>
      <xdr:rowOff>11540</xdr:rowOff>
    </xdr:to>
    <xdr:sp macro="" textlink="">
      <xdr:nvSpPr>
        <xdr:cNvPr id="199" name="楕円 198"/>
        <xdr:cNvSpPr/>
      </xdr:nvSpPr>
      <xdr:spPr>
        <a:xfrm>
          <a:off x="1079500" y="129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2667</xdr:rowOff>
    </xdr:from>
    <xdr:ext cx="599010" cy="259045"/>
    <xdr:sp macro="" textlink="">
      <xdr:nvSpPr>
        <xdr:cNvPr id="200" name="テキスト ボックス 199"/>
        <xdr:cNvSpPr txBox="1"/>
      </xdr:nvSpPr>
      <xdr:spPr>
        <a:xfrm>
          <a:off x="830795" y="130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62416</xdr:rowOff>
    </xdr:from>
    <xdr:to>
      <xdr:col>24</xdr:col>
      <xdr:colOff>63500</xdr:colOff>
      <xdr:row>94</xdr:row>
      <xdr:rowOff>171149</xdr:rowOff>
    </xdr:to>
    <xdr:cxnSp macro="">
      <xdr:nvCxnSpPr>
        <xdr:cNvPr id="232" name="直線コネクタ 231"/>
        <xdr:cNvCxnSpPr/>
      </xdr:nvCxnSpPr>
      <xdr:spPr>
        <a:xfrm>
          <a:off x="3797300" y="16178716"/>
          <a:ext cx="838200" cy="10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62416</xdr:rowOff>
    </xdr:from>
    <xdr:to>
      <xdr:col>19</xdr:col>
      <xdr:colOff>177800</xdr:colOff>
      <xdr:row>95</xdr:row>
      <xdr:rowOff>86517</xdr:rowOff>
    </xdr:to>
    <xdr:cxnSp macro="">
      <xdr:nvCxnSpPr>
        <xdr:cNvPr id="235" name="直線コネクタ 234"/>
        <xdr:cNvCxnSpPr/>
      </xdr:nvCxnSpPr>
      <xdr:spPr>
        <a:xfrm flipV="1">
          <a:off x="2908300" y="16178716"/>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48973</xdr:rowOff>
    </xdr:from>
    <xdr:ext cx="534377" cy="259045"/>
    <xdr:sp macro="" textlink="">
      <xdr:nvSpPr>
        <xdr:cNvPr id="237" name="テキスト ボックス 236"/>
        <xdr:cNvSpPr txBox="1"/>
      </xdr:nvSpPr>
      <xdr:spPr>
        <a:xfrm>
          <a:off x="3530111"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14345</xdr:rowOff>
    </xdr:from>
    <xdr:to>
      <xdr:col>15</xdr:col>
      <xdr:colOff>50800</xdr:colOff>
      <xdr:row>95</xdr:row>
      <xdr:rowOff>86517</xdr:rowOff>
    </xdr:to>
    <xdr:cxnSp macro="">
      <xdr:nvCxnSpPr>
        <xdr:cNvPr id="238" name="直線コネクタ 237"/>
        <xdr:cNvCxnSpPr/>
      </xdr:nvCxnSpPr>
      <xdr:spPr>
        <a:xfrm>
          <a:off x="2019300" y="16302095"/>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33593</xdr:rowOff>
    </xdr:from>
    <xdr:ext cx="534377" cy="259045"/>
    <xdr:sp macro="" textlink="">
      <xdr:nvSpPr>
        <xdr:cNvPr id="240" name="テキスト ボックス 239"/>
        <xdr:cNvSpPr txBox="1"/>
      </xdr:nvSpPr>
      <xdr:spPr>
        <a:xfrm>
          <a:off x="2641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14345</xdr:rowOff>
    </xdr:from>
    <xdr:to>
      <xdr:col>10</xdr:col>
      <xdr:colOff>114300</xdr:colOff>
      <xdr:row>95</xdr:row>
      <xdr:rowOff>44782</xdr:rowOff>
    </xdr:to>
    <xdr:cxnSp macro="">
      <xdr:nvCxnSpPr>
        <xdr:cNvPr id="241" name="直線コネクタ 240"/>
        <xdr:cNvCxnSpPr/>
      </xdr:nvCxnSpPr>
      <xdr:spPr>
        <a:xfrm flipV="1">
          <a:off x="1130300" y="16302095"/>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72503</xdr:rowOff>
    </xdr:from>
    <xdr:ext cx="534377" cy="259045"/>
    <xdr:sp macro="" textlink="">
      <xdr:nvSpPr>
        <xdr:cNvPr id="245" name="テキスト ボックス 244"/>
        <xdr:cNvSpPr txBox="1"/>
      </xdr:nvSpPr>
      <xdr:spPr>
        <a:xfrm>
          <a:off x="863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120349</xdr:rowOff>
    </xdr:from>
    <xdr:to>
      <xdr:col>24</xdr:col>
      <xdr:colOff>114300</xdr:colOff>
      <xdr:row>95</xdr:row>
      <xdr:rowOff>50499</xdr:rowOff>
    </xdr:to>
    <xdr:sp macro="" textlink="">
      <xdr:nvSpPr>
        <xdr:cNvPr id="251" name="楕円 250"/>
        <xdr:cNvSpPr/>
      </xdr:nvSpPr>
      <xdr:spPr>
        <a:xfrm>
          <a:off x="4584700" y="16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143226</xdr:rowOff>
    </xdr:from>
    <xdr:ext cx="534377" cy="259045"/>
    <xdr:sp macro="" textlink="">
      <xdr:nvSpPr>
        <xdr:cNvPr id="252" name="衛生費該当値テキスト"/>
        <xdr:cNvSpPr txBox="1"/>
      </xdr:nvSpPr>
      <xdr:spPr>
        <a:xfrm>
          <a:off x="4686300" y="160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11616</xdr:rowOff>
    </xdr:from>
    <xdr:to>
      <xdr:col>20</xdr:col>
      <xdr:colOff>38100</xdr:colOff>
      <xdr:row>94</xdr:row>
      <xdr:rowOff>113216</xdr:rowOff>
    </xdr:to>
    <xdr:sp macro="" textlink="">
      <xdr:nvSpPr>
        <xdr:cNvPr id="253" name="楕円 252"/>
        <xdr:cNvSpPr/>
      </xdr:nvSpPr>
      <xdr:spPr>
        <a:xfrm>
          <a:off x="3746500" y="161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129743</xdr:rowOff>
    </xdr:from>
    <xdr:ext cx="534377" cy="259045"/>
    <xdr:sp macro="" textlink="">
      <xdr:nvSpPr>
        <xdr:cNvPr id="254" name="テキスト ボックス 253"/>
        <xdr:cNvSpPr txBox="1"/>
      </xdr:nvSpPr>
      <xdr:spPr>
        <a:xfrm>
          <a:off x="3530111" y="159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35717</xdr:rowOff>
    </xdr:from>
    <xdr:to>
      <xdr:col>15</xdr:col>
      <xdr:colOff>101600</xdr:colOff>
      <xdr:row>95</xdr:row>
      <xdr:rowOff>137317</xdr:rowOff>
    </xdr:to>
    <xdr:sp macro="" textlink="">
      <xdr:nvSpPr>
        <xdr:cNvPr id="255" name="楕円 254"/>
        <xdr:cNvSpPr/>
      </xdr:nvSpPr>
      <xdr:spPr>
        <a:xfrm>
          <a:off x="2857500" y="1632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153844</xdr:rowOff>
    </xdr:from>
    <xdr:ext cx="534377" cy="259045"/>
    <xdr:sp macro="" textlink="">
      <xdr:nvSpPr>
        <xdr:cNvPr id="256" name="テキスト ボックス 255"/>
        <xdr:cNvSpPr txBox="1"/>
      </xdr:nvSpPr>
      <xdr:spPr>
        <a:xfrm>
          <a:off x="2641111" y="160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134995</xdr:rowOff>
    </xdr:from>
    <xdr:to>
      <xdr:col>10</xdr:col>
      <xdr:colOff>165100</xdr:colOff>
      <xdr:row>95</xdr:row>
      <xdr:rowOff>65145</xdr:rowOff>
    </xdr:to>
    <xdr:sp macro="" textlink="">
      <xdr:nvSpPr>
        <xdr:cNvPr id="257" name="楕円 256"/>
        <xdr:cNvSpPr/>
      </xdr:nvSpPr>
      <xdr:spPr>
        <a:xfrm>
          <a:off x="1968500" y="162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81672</xdr:rowOff>
    </xdr:from>
    <xdr:ext cx="534377" cy="259045"/>
    <xdr:sp macro="" textlink="">
      <xdr:nvSpPr>
        <xdr:cNvPr id="258" name="テキスト ボックス 257"/>
        <xdr:cNvSpPr txBox="1"/>
      </xdr:nvSpPr>
      <xdr:spPr>
        <a:xfrm>
          <a:off x="1752111" y="160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165432</xdr:rowOff>
    </xdr:from>
    <xdr:to>
      <xdr:col>6</xdr:col>
      <xdr:colOff>38100</xdr:colOff>
      <xdr:row>95</xdr:row>
      <xdr:rowOff>95582</xdr:rowOff>
    </xdr:to>
    <xdr:sp macro="" textlink="">
      <xdr:nvSpPr>
        <xdr:cNvPr id="259" name="楕円 258"/>
        <xdr:cNvSpPr/>
      </xdr:nvSpPr>
      <xdr:spPr>
        <a:xfrm>
          <a:off x="1079500" y="162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112109</xdr:rowOff>
    </xdr:from>
    <xdr:ext cx="534377" cy="259045"/>
    <xdr:sp macro="" textlink="">
      <xdr:nvSpPr>
        <xdr:cNvPr id="260" name="テキスト ボックス 259"/>
        <xdr:cNvSpPr txBox="1"/>
      </xdr:nvSpPr>
      <xdr:spPr>
        <a:xfrm>
          <a:off x="863111" y="160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162179</xdr:rowOff>
    </xdr:from>
    <xdr:to>
      <xdr:col>55</xdr:col>
      <xdr:colOff>0</xdr:colOff>
      <xdr:row>37</xdr:row>
      <xdr:rowOff>165798</xdr:rowOff>
    </xdr:to>
    <xdr:cxnSp macro="">
      <xdr:nvCxnSpPr>
        <xdr:cNvPr id="289" name="直線コネクタ 288"/>
        <xdr:cNvCxnSpPr/>
      </xdr:nvCxnSpPr>
      <xdr:spPr>
        <a:xfrm flipV="1">
          <a:off x="9639300" y="6505829"/>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165798</xdr:rowOff>
    </xdr:from>
    <xdr:to>
      <xdr:col>50</xdr:col>
      <xdr:colOff>114300</xdr:colOff>
      <xdr:row>37</xdr:row>
      <xdr:rowOff>170752</xdr:rowOff>
    </xdr:to>
    <xdr:cxnSp macro="">
      <xdr:nvCxnSpPr>
        <xdr:cNvPr id="292" name="直線コネクタ 291"/>
        <xdr:cNvCxnSpPr/>
      </xdr:nvCxnSpPr>
      <xdr:spPr>
        <a:xfrm flipV="1">
          <a:off x="8750300" y="6509448"/>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170752</xdr:rowOff>
    </xdr:from>
    <xdr:to>
      <xdr:col>45</xdr:col>
      <xdr:colOff>177800</xdr:colOff>
      <xdr:row>38</xdr:row>
      <xdr:rowOff>2921</xdr:rowOff>
    </xdr:to>
    <xdr:cxnSp macro="">
      <xdr:nvCxnSpPr>
        <xdr:cNvPr id="295" name="直線コネクタ 294"/>
        <xdr:cNvCxnSpPr/>
      </xdr:nvCxnSpPr>
      <xdr:spPr>
        <a:xfrm flipV="1">
          <a:off x="7861300" y="651440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2921</xdr:rowOff>
    </xdr:from>
    <xdr:to>
      <xdr:col>41</xdr:col>
      <xdr:colOff>50800</xdr:colOff>
      <xdr:row>38</xdr:row>
      <xdr:rowOff>6731</xdr:rowOff>
    </xdr:to>
    <xdr:cxnSp macro="">
      <xdr:nvCxnSpPr>
        <xdr:cNvPr id="298" name="直線コネクタ 297"/>
        <xdr:cNvCxnSpPr/>
      </xdr:nvCxnSpPr>
      <xdr:spPr>
        <a:xfrm flipV="1">
          <a:off x="6972300" y="651802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120349</xdr:rowOff>
    </xdr:from>
    <xdr:ext cx="469744" cy="259045"/>
    <xdr:sp macro="" textlink="">
      <xdr:nvSpPr>
        <xdr:cNvPr id="302" name="テキスト ボックス 301"/>
        <xdr:cNvSpPr txBox="1"/>
      </xdr:nvSpPr>
      <xdr:spPr>
        <a:xfrm>
          <a:off x="6737428"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111379</xdr:rowOff>
    </xdr:from>
    <xdr:to>
      <xdr:col>55</xdr:col>
      <xdr:colOff>50800</xdr:colOff>
      <xdr:row>38</xdr:row>
      <xdr:rowOff>41529</xdr:rowOff>
    </xdr:to>
    <xdr:sp macro="" textlink="">
      <xdr:nvSpPr>
        <xdr:cNvPr id="308" name="楕円 307"/>
        <xdr:cNvSpPr/>
      </xdr:nvSpPr>
      <xdr:spPr>
        <a:xfrm>
          <a:off x="104267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134256</xdr:rowOff>
    </xdr:from>
    <xdr:ext cx="469744" cy="259045"/>
    <xdr:sp macro="" textlink="">
      <xdr:nvSpPr>
        <xdr:cNvPr id="309" name="労働費該当値テキスト"/>
        <xdr:cNvSpPr txBox="1"/>
      </xdr:nvSpPr>
      <xdr:spPr>
        <a:xfrm>
          <a:off x="10528300" y="63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114998</xdr:rowOff>
    </xdr:from>
    <xdr:to>
      <xdr:col>50</xdr:col>
      <xdr:colOff>165100</xdr:colOff>
      <xdr:row>38</xdr:row>
      <xdr:rowOff>45148</xdr:rowOff>
    </xdr:to>
    <xdr:sp macro="" textlink="">
      <xdr:nvSpPr>
        <xdr:cNvPr id="310" name="楕円 309"/>
        <xdr:cNvSpPr/>
      </xdr:nvSpPr>
      <xdr:spPr>
        <a:xfrm>
          <a:off x="9588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61675</xdr:rowOff>
    </xdr:from>
    <xdr:ext cx="469744" cy="259045"/>
    <xdr:sp macro="" textlink="">
      <xdr:nvSpPr>
        <xdr:cNvPr id="311" name="テキスト ボックス 310"/>
        <xdr:cNvSpPr txBox="1"/>
      </xdr:nvSpPr>
      <xdr:spPr>
        <a:xfrm>
          <a:off x="9404428"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119952</xdr:rowOff>
    </xdr:from>
    <xdr:to>
      <xdr:col>46</xdr:col>
      <xdr:colOff>38100</xdr:colOff>
      <xdr:row>38</xdr:row>
      <xdr:rowOff>50102</xdr:rowOff>
    </xdr:to>
    <xdr:sp macro="" textlink="">
      <xdr:nvSpPr>
        <xdr:cNvPr id="312" name="楕円 311"/>
        <xdr:cNvSpPr/>
      </xdr:nvSpPr>
      <xdr:spPr>
        <a:xfrm>
          <a:off x="8699500" y="64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66629</xdr:rowOff>
    </xdr:from>
    <xdr:ext cx="469744" cy="259045"/>
    <xdr:sp macro="" textlink="">
      <xdr:nvSpPr>
        <xdr:cNvPr id="313" name="テキスト ボックス 312"/>
        <xdr:cNvSpPr txBox="1"/>
      </xdr:nvSpPr>
      <xdr:spPr>
        <a:xfrm>
          <a:off x="8515428" y="62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123571</xdr:rowOff>
    </xdr:from>
    <xdr:to>
      <xdr:col>41</xdr:col>
      <xdr:colOff>101600</xdr:colOff>
      <xdr:row>38</xdr:row>
      <xdr:rowOff>53721</xdr:rowOff>
    </xdr:to>
    <xdr:sp macro="" textlink="">
      <xdr:nvSpPr>
        <xdr:cNvPr id="314" name="楕円 313"/>
        <xdr:cNvSpPr/>
      </xdr:nvSpPr>
      <xdr:spPr>
        <a:xfrm>
          <a:off x="7810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70248</xdr:rowOff>
    </xdr:from>
    <xdr:ext cx="469744" cy="259045"/>
    <xdr:sp macro="" textlink="">
      <xdr:nvSpPr>
        <xdr:cNvPr id="315" name="テキスト ボックス 314"/>
        <xdr:cNvSpPr txBox="1"/>
      </xdr:nvSpPr>
      <xdr:spPr>
        <a:xfrm>
          <a:off x="7626428" y="624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127381</xdr:rowOff>
    </xdr:from>
    <xdr:to>
      <xdr:col>36</xdr:col>
      <xdr:colOff>165100</xdr:colOff>
      <xdr:row>38</xdr:row>
      <xdr:rowOff>57531</xdr:rowOff>
    </xdr:to>
    <xdr:sp macro="" textlink="">
      <xdr:nvSpPr>
        <xdr:cNvPr id="316" name="楕円 315"/>
        <xdr:cNvSpPr/>
      </xdr:nvSpPr>
      <xdr:spPr>
        <a:xfrm>
          <a:off x="6921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48658</xdr:rowOff>
    </xdr:from>
    <xdr:ext cx="469744" cy="259045"/>
    <xdr:sp macro="" textlink="">
      <xdr:nvSpPr>
        <xdr:cNvPr id="317" name="テキスト ボックス 316"/>
        <xdr:cNvSpPr txBox="1"/>
      </xdr:nvSpPr>
      <xdr:spPr>
        <a:xfrm>
          <a:off x="6737428" y="656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148989</xdr:rowOff>
    </xdr:from>
    <xdr:to>
      <xdr:col>55</xdr:col>
      <xdr:colOff>0</xdr:colOff>
      <xdr:row>56</xdr:row>
      <xdr:rowOff>154155</xdr:rowOff>
    </xdr:to>
    <xdr:cxnSp macro="">
      <xdr:nvCxnSpPr>
        <xdr:cNvPr id="346" name="直線コネクタ 345"/>
        <xdr:cNvCxnSpPr/>
      </xdr:nvCxnSpPr>
      <xdr:spPr>
        <a:xfrm flipV="1">
          <a:off x="9639300" y="9750189"/>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7"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97805</xdr:rowOff>
    </xdr:from>
    <xdr:to>
      <xdr:col>50</xdr:col>
      <xdr:colOff>114300</xdr:colOff>
      <xdr:row>56</xdr:row>
      <xdr:rowOff>154155</xdr:rowOff>
    </xdr:to>
    <xdr:cxnSp macro="">
      <xdr:nvCxnSpPr>
        <xdr:cNvPr id="349" name="直線コネクタ 348"/>
        <xdr:cNvCxnSpPr/>
      </xdr:nvCxnSpPr>
      <xdr:spPr>
        <a:xfrm>
          <a:off x="8750300" y="9699005"/>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97805</xdr:rowOff>
    </xdr:from>
    <xdr:to>
      <xdr:col>45</xdr:col>
      <xdr:colOff>177800</xdr:colOff>
      <xdr:row>56</xdr:row>
      <xdr:rowOff>156174</xdr:rowOff>
    </xdr:to>
    <xdr:cxnSp macro="">
      <xdr:nvCxnSpPr>
        <xdr:cNvPr id="352" name="直線コネクタ 351"/>
        <xdr:cNvCxnSpPr/>
      </xdr:nvCxnSpPr>
      <xdr:spPr>
        <a:xfrm flipV="1">
          <a:off x="7861300" y="9699005"/>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156174</xdr:rowOff>
    </xdr:from>
    <xdr:to>
      <xdr:col>41</xdr:col>
      <xdr:colOff>50800</xdr:colOff>
      <xdr:row>56</xdr:row>
      <xdr:rowOff>163695</xdr:rowOff>
    </xdr:to>
    <xdr:cxnSp macro="">
      <xdr:nvCxnSpPr>
        <xdr:cNvPr id="355" name="直線コネクタ 354"/>
        <xdr:cNvCxnSpPr/>
      </xdr:nvCxnSpPr>
      <xdr:spPr>
        <a:xfrm flipV="1">
          <a:off x="6972300" y="9757374"/>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3045</xdr:rowOff>
    </xdr:from>
    <xdr:ext cx="534377" cy="259045"/>
    <xdr:sp macro="" textlink="">
      <xdr:nvSpPr>
        <xdr:cNvPr id="359" name="テキスト ボックス 358"/>
        <xdr:cNvSpPr txBox="1"/>
      </xdr:nvSpPr>
      <xdr:spPr>
        <a:xfrm>
          <a:off x="6705111" y="99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98189</xdr:rowOff>
    </xdr:from>
    <xdr:to>
      <xdr:col>55</xdr:col>
      <xdr:colOff>50800</xdr:colOff>
      <xdr:row>57</xdr:row>
      <xdr:rowOff>28339</xdr:rowOff>
    </xdr:to>
    <xdr:sp macro="" textlink="">
      <xdr:nvSpPr>
        <xdr:cNvPr id="365" name="楕円 364"/>
        <xdr:cNvSpPr/>
      </xdr:nvSpPr>
      <xdr:spPr>
        <a:xfrm>
          <a:off x="10426700" y="96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121066</xdr:rowOff>
    </xdr:from>
    <xdr:ext cx="534377" cy="259045"/>
    <xdr:sp macro="" textlink="">
      <xdr:nvSpPr>
        <xdr:cNvPr id="366" name="農林水産業費該当値テキスト"/>
        <xdr:cNvSpPr txBox="1"/>
      </xdr:nvSpPr>
      <xdr:spPr>
        <a:xfrm>
          <a:off x="10528300" y="955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103355</xdr:rowOff>
    </xdr:from>
    <xdr:to>
      <xdr:col>50</xdr:col>
      <xdr:colOff>165100</xdr:colOff>
      <xdr:row>57</xdr:row>
      <xdr:rowOff>33505</xdr:rowOff>
    </xdr:to>
    <xdr:sp macro="" textlink="">
      <xdr:nvSpPr>
        <xdr:cNvPr id="367" name="楕円 366"/>
        <xdr:cNvSpPr/>
      </xdr:nvSpPr>
      <xdr:spPr>
        <a:xfrm>
          <a:off x="9588500" y="97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50032</xdr:rowOff>
    </xdr:from>
    <xdr:ext cx="534377" cy="259045"/>
    <xdr:sp macro="" textlink="">
      <xdr:nvSpPr>
        <xdr:cNvPr id="368" name="テキスト ボックス 367"/>
        <xdr:cNvSpPr txBox="1"/>
      </xdr:nvSpPr>
      <xdr:spPr>
        <a:xfrm>
          <a:off x="9372111" y="94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47005</xdr:rowOff>
    </xdr:from>
    <xdr:to>
      <xdr:col>46</xdr:col>
      <xdr:colOff>38100</xdr:colOff>
      <xdr:row>56</xdr:row>
      <xdr:rowOff>148605</xdr:rowOff>
    </xdr:to>
    <xdr:sp macro="" textlink="">
      <xdr:nvSpPr>
        <xdr:cNvPr id="369" name="楕円 368"/>
        <xdr:cNvSpPr/>
      </xdr:nvSpPr>
      <xdr:spPr>
        <a:xfrm>
          <a:off x="8699500" y="96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165132</xdr:rowOff>
    </xdr:from>
    <xdr:ext cx="534377" cy="259045"/>
    <xdr:sp macro="" textlink="">
      <xdr:nvSpPr>
        <xdr:cNvPr id="370" name="テキスト ボックス 369"/>
        <xdr:cNvSpPr txBox="1"/>
      </xdr:nvSpPr>
      <xdr:spPr>
        <a:xfrm>
          <a:off x="8483111" y="942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105374</xdr:rowOff>
    </xdr:from>
    <xdr:to>
      <xdr:col>41</xdr:col>
      <xdr:colOff>101600</xdr:colOff>
      <xdr:row>57</xdr:row>
      <xdr:rowOff>35524</xdr:rowOff>
    </xdr:to>
    <xdr:sp macro="" textlink="">
      <xdr:nvSpPr>
        <xdr:cNvPr id="371" name="楕円 370"/>
        <xdr:cNvSpPr/>
      </xdr:nvSpPr>
      <xdr:spPr>
        <a:xfrm>
          <a:off x="7810500" y="970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52051</xdr:rowOff>
    </xdr:from>
    <xdr:ext cx="534377" cy="259045"/>
    <xdr:sp macro="" textlink="">
      <xdr:nvSpPr>
        <xdr:cNvPr id="372" name="テキスト ボックス 371"/>
        <xdr:cNvSpPr txBox="1"/>
      </xdr:nvSpPr>
      <xdr:spPr>
        <a:xfrm>
          <a:off x="7594111" y="948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112895</xdr:rowOff>
    </xdr:from>
    <xdr:to>
      <xdr:col>36</xdr:col>
      <xdr:colOff>165100</xdr:colOff>
      <xdr:row>57</xdr:row>
      <xdr:rowOff>43045</xdr:rowOff>
    </xdr:to>
    <xdr:sp macro="" textlink="">
      <xdr:nvSpPr>
        <xdr:cNvPr id="373" name="楕円 372"/>
        <xdr:cNvSpPr/>
      </xdr:nvSpPr>
      <xdr:spPr>
        <a:xfrm>
          <a:off x="6921500" y="9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59572</xdr:rowOff>
    </xdr:from>
    <xdr:ext cx="534377" cy="259045"/>
    <xdr:sp macro="" textlink="">
      <xdr:nvSpPr>
        <xdr:cNvPr id="374" name="テキスト ボックス 373"/>
        <xdr:cNvSpPr txBox="1"/>
      </xdr:nvSpPr>
      <xdr:spPr>
        <a:xfrm>
          <a:off x="6705111" y="94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134420</xdr:rowOff>
    </xdr:from>
    <xdr:to>
      <xdr:col>55</xdr:col>
      <xdr:colOff>0</xdr:colOff>
      <xdr:row>77</xdr:row>
      <xdr:rowOff>162926</xdr:rowOff>
    </xdr:to>
    <xdr:cxnSp macro="">
      <xdr:nvCxnSpPr>
        <xdr:cNvPr id="401" name="直線コネクタ 400"/>
        <xdr:cNvCxnSpPr/>
      </xdr:nvCxnSpPr>
      <xdr:spPr>
        <a:xfrm flipV="1">
          <a:off x="9639300" y="13336070"/>
          <a:ext cx="838200" cy="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162926</xdr:rowOff>
    </xdr:from>
    <xdr:to>
      <xdr:col>50</xdr:col>
      <xdr:colOff>114300</xdr:colOff>
      <xdr:row>78</xdr:row>
      <xdr:rowOff>95</xdr:rowOff>
    </xdr:to>
    <xdr:cxnSp macro="">
      <xdr:nvCxnSpPr>
        <xdr:cNvPr id="404" name="直線コネクタ 403"/>
        <xdr:cNvCxnSpPr/>
      </xdr:nvCxnSpPr>
      <xdr:spPr>
        <a:xfrm flipV="1">
          <a:off x="8750300" y="13364576"/>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78527</xdr:rowOff>
    </xdr:from>
    <xdr:to>
      <xdr:col>45</xdr:col>
      <xdr:colOff>177800</xdr:colOff>
      <xdr:row>78</xdr:row>
      <xdr:rowOff>95</xdr:rowOff>
    </xdr:to>
    <xdr:cxnSp macro="">
      <xdr:nvCxnSpPr>
        <xdr:cNvPr id="407" name="直線コネクタ 406"/>
        <xdr:cNvCxnSpPr/>
      </xdr:nvCxnSpPr>
      <xdr:spPr>
        <a:xfrm>
          <a:off x="7861300" y="13108727"/>
          <a:ext cx="889000" cy="26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78527</xdr:rowOff>
    </xdr:from>
    <xdr:to>
      <xdr:col>41</xdr:col>
      <xdr:colOff>50800</xdr:colOff>
      <xdr:row>78</xdr:row>
      <xdr:rowOff>16439</xdr:rowOff>
    </xdr:to>
    <xdr:cxnSp macro="">
      <xdr:nvCxnSpPr>
        <xdr:cNvPr id="410" name="直線コネクタ 409"/>
        <xdr:cNvCxnSpPr/>
      </xdr:nvCxnSpPr>
      <xdr:spPr>
        <a:xfrm flipV="1">
          <a:off x="6972300" y="13108727"/>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83620</xdr:rowOff>
    </xdr:from>
    <xdr:to>
      <xdr:col>55</xdr:col>
      <xdr:colOff>50800</xdr:colOff>
      <xdr:row>78</xdr:row>
      <xdr:rowOff>13770</xdr:rowOff>
    </xdr:to>
    <xdr:sp macro="" textlink="">
      <xdr:nvSpPr>
        <xdr:cNvPr id="420" name="楕円 419"/>
        <xdr:cNvSpPr/>
      </xdr:nvSpPr>
      <xdr:spPr>
        <a:xfrm>
          <a:off x="104267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62047</xdr:rowOff>
    </xdr:from>
    <xdr:ext cx="469744" cy="259045"/>
    <xdr:sp macro="" textlink="">
      <xdr:nvSpPr>
        <xdr:cNvPr id="421" name="商工費該当値テキスト"/>
        <xdr:cNvSpPr txBox="1"/>
      </xdr:nvSpPr>
      <xdr:spPr>
        <a:xfrm>
          <a:off x="10528300" y="132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112126</xdr:rowOff>
    </xdr:from>
    <xdr:to>
      <xdr:col>50</xdr:col>
      <xdr:colOff>165100</xdr:colOff>
      <xdr:row>78</xdr:row>
      <xdr:rowOff>42276</xdr:rowOff>
    </xdr:to>
    <xdr:sp macro="" textlink="">
      <xdr:nvSpPr>
        <xdr:cNvPr id="422" name="楕円 421"/>
        <xdr:cNvSpPr/>
      </xdr:nvSpPr>
      <xdr:spPr>
        <a:xfrm>
          <a:off x="9588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33403</xdr:rowOff>
    </xdr:from>
    <xdr:ext cx="469744" cy="259045"/>
    <xdr:sp macro="" textlink="">
      <xdr:nvSpPr>
        <xdr:cNvPr id="423" name="テキスト ボックス 422"/>
        <xdr:cNvSpPr txBox="1"/>
      </xdr:nvSpPr>
      <xdr:spPr>
        <a:xfrm>
          <a:off x="9404428" y="1340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120745</xdr:rowOff>
    </xdr:from>
    <xdr:to>
      <xdr:col>46</xdr:col>
      <xdr:colOff>38100</xdr:colOff>
      <xdr:row>78</xdr:row>
      <xdr:rowOff>50895</xdr:rowOff>
    </xdr:to>
    <xdr:sp macro="" textlink="">
      <xdr:nvSpPr>
        <xdr:cNvPr id="424" name="楕円 423"/>
        <xdr:cNvSpPr/>
      </xdr:nvSpPr>
      <xdr:spPr>
        <a:xfrm>
          <a:off x="8699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42022</xdr:rowOff>
    </xdr:from>
    <xdr:ext cx="469744" cy="259045"/>
    <xdr:sp macro="" textlink="">
      <xdr:nvSpPr>
        <xdr:cNvPr id="425" name="テキスト ボックス 424"/>
        <xdr:cNvSpPr txBox="1"/>
      </xdr:nvSpPr>
      <xdr:spPr>
        <a:xfrm>
          <a:off x="8515428" y="134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27727</xdr:rowOff>
    </xdr:from>
    <xdr:to>
      <xdr:col>41</xdr:col>
      <xdr:colOff>101600</xdr:colOff>
      <xdr:row>76</xdr:row>
      <xdr:rowOff>129327</xdr:rowOff>
    </xdr:to>
    <xdr:sp macro="" textlink="">
      <xdr:nvSpPr>
        <xdr:cNvPr id="426" name="楕円 425"/>
        <xdr:cNvSpPr/>
      </xdr:nvSpPr>
      <xdr:spPr>
        <a:xfrm>
          <a:off x="7810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120454</xdr:rowOff>
    </xdr:from>
    <xdr:ext cx="534377" cy="259045"/>
    <xdr:sp macro="" textlink="">
      <xdr:nvSpPr>
        <xdr:cNvPr id="427" name="テキスト ボックス 426"/>
        <xdr:cNvSpPr txBox="1"/>
      </xdr:nvSpPr>
      <xdr:spPr>
        <a:xfrm>
          <a:off x="7594111" y="131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137089</xdr:rowOff>
    </xdr:from>
    <xdr:to>
      <xdr:col>36</xdr:col>
      <xdr:colOff>165100</xdr:colOff>
      <xdr:row>78</xdr:row>
      <xdr:rowOff>67239</xdr:rowOff>
    </xdr:to>
    <xdr:sp macro="" textlink="">
      <xdr:nvSpPr>
        <xdr:cNvPr id="428" name="楕円 427"/>
        <xdr:cNvSpPr/>
      </xdr:nvSpPr>
      <xdr:spPr>
        <a:xfrm>
          <a:off x="6921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58366</xdr:rowOff>
    </xdr:from>
    <xdr:ext cx="469744" cy="259045"/>
    <xdr:sp macro="" textlink="">
      <xdr:nvSpPr>
        <xdr:cNvPr id="429" name="テキスト ボックス 428"/>
        <xdr:cNvSpPr txBox="1"/>
      </xdr:nvSpPr>
      <xdr:spPr>
        <a:xfrm>
          <a:off x="6737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126515</xdr:rowOff>
    </xdr:from>
    <xdr:to>
      <xdr:col>55</xdr:col>
      <xdr:colOff>0</xdr:colOff>
      <xdr:row>98</xdr:row>
      <xdr:rowOff>129454</xdr:rowOff>
    </xdr:to>
    <xdr:cxnSp macro="">
      <xdr:nvCxnSpPr>
        <xdr:cNvPr id="458" name="直線コネクタ 457"/>
        <xdr:cNvCxnSpPr/>
      </xdr:nvCxnSpPr>
      <xdr:spPr>
        <a:xfrm flipV="1">
          <a:off x="9639300" y="1692861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120162</xdr:rowOff>
    </xdr:from>
    <xdr:to>
      <xdr:col>50</xdr:col>
      <xdr:colOff>114300</xdr:colOff>
      <xdr:row>98</xdr:row>
      <xdr:rowOff>129454</xdr:rowOff>
    </xdr:to>
    <xdr:cxnSp macro="">
      <xdr:nvCxnSpPr>
        <xdr:cNvPr id="461" name="直線コネクタ 460"/>
        <xdr:cNvCxnSpPr/>
      </xdr:nvCxnSpPr>
      <xdr:spPr>
        <a:xfrm>
          <a:off x="8750300" y="16922262"/>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111809</xdr:rowOff>
    </xdr:from>
    <xdr:to>
      <xdr:col>45</xdr:col>
      <xdr:colOff>177800</xdr:colOff>
      <xdr:row>98</xdr:row>
      <xdr:rowOff>120162</xdr:rowOff>
    </xdr:to>
    <xdr:cxnSp macro="">
      <xdr:nvCxnSpPr>
        <xdr:cNvPr id="464" name="直線コネクタ 463"/>
        <xdr:cNvCxnSpPr/>
      </xdr:nvCxnSpPr>
      <xdr:spPr>
        <a:xfrm>
          <a:off x="7861300" y="16913909"/>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111809</xdr:rowOff>
    </xdr:from>
    <xdr:to>
      <xdr:col>41</xdr:col>
      <xdr:colOff>50800</xdr:colOff>
      <xdr:row>98</xdr:row>
      <xdr:rowOff>138145</xdr:rowOff>
    </xdr:to>
    <xdr:cxnSp macro="">
      <xdr:nvCxnSpPr>
        <xdr:cNvPr id="467" name="直線コネクタ 466"/>
        <xdr:cNvCxnSpPr/>
      </xdr:nvCxnSpPr>
      <xdr:spPr>
        <a:xfrm flipV="1">
          <a:off x="6972300" y="16913909"/>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12523</xdr:rowOff>
    </xdr:from>
    <xdr:ext cx="534377" cy="259045"/>
    <xdr:sp macro="" textlink="">
      <xdr:nvSpPr>
        <xdr:cNvPr id="471" name="テキスト ボックス 470"/>
        <xdr:cNvSpPr txBox="1"/>
      </xdr:nvSpPr>
      <xdr:spPr>
        <a:xfrm>
          <a:off x="6705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75715</xdr:rowOff>
    </xdr:from>
    <xdr:to>
      <xdr:col>55</xdr:col>
      <xdr:colOff>50800</xdr:colOff>
      <xdr:row>99</xdr:row>
      <xdr:rowOff>5865</xdr:rowOff>
    </xdr:to>
    <xdr:sp macro="" textlink="">
      <xdr:nvSpPr>
        <xdr:cNvPr id="477" name="楕円 476"/>
        <xdr:cNvSpPr/>
      </xdr:nvSpPr>
      <xdr:spPr>
        <a:xfrm>
          <a:off x="10426700" y="168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78654</xdr:rowOff>
    </xdr:from>
    <xdr:to>
      <xdr:col>50</xdr:col>
      <xdr:colOff>165100</xdr:colOff>
      <xdr:row>99</xdr:row>
      <xdr:rowOff>8804</xdr:rowOff>
    </xdr:to>
    <xdr:sp macro="" textlink="">
      <xdr:nvSpPr>
        <xdr:cNvPr id="479" name="楕円 478"/>
        <xdr:cNvSpPr/>
      </xdr:nvSpPr>
      <xdr:spPr>
        <a:xfrm>
          <a:off x="9588500" y="1688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25331</xdr:rowOff>
    </xdr:from>
    <xdr:ext cx="534377" cy="259045"/>
    <xdr:sp macro="" textlink="">
      <xdr:nvSpPr>
        <xdr:cNvPr id="480" name="テキスト ボックス 479"/>
        <xdr:cNvSpPr txBox="1"/>
      </xdr:nvSpPr>
      <xdr:spPr>
        <a:xfrm>
          <a:off x="9372111" y="1665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69362</xdr:rowOff>
    </xdr:from>
    <xdr:to>
      <xdr:col>46</xdr:col>
      <xdr:colOff>38100</xdr:colOff>
      <xdr:row>98</xdr:row>
      <xdr:rowOff>170962</xdr:rowOff>
    </xdr:to>
    <xdr:sp macro="" textlink="">
      <xdr:nvSpPr>
        <xdr:cNvPr id="481" name="楕円 480"/>
        <xdr:cNvSpPr/>
      </xdr:nvSpPr>
      <xdr:spPr>
        <a:xfrm>
          <a:off x="8699500" y="1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16039</xdr:rowOff>
    </xdr:from>
    <xdr:ext cx="534377" cy="259045"/>
    <xdr:sp macro="" textlink="">
      <xdr:nvSpPr>
        <xdr:cNvPr id="482" name="テキスト ボックス 481"/>
        <xdr:cNvSpPr txBox="1"/>
      </xdr:nvSpPr>
      <xdr:spPr>
        <a:xfrm>
          <a:off x="8483111" y="166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61009</xdr:rowOff>
    </xdr:from>
    <xdr:to>
      <xdr:col>41</xdr:col>
      <xdr:colOff>101600</xdr:colOff>
      <xdr:row>98</xdr:row>
      <xdr:rowOff>162609</xdr:rowOff>
    </xdr:to>
    <xdr:sp macro="" textlink="">
      <xdr:nvSpPr>
        <xdr:cNvPr id="483" name="楕円 482"/>
        <xdr:cNvSpPr/>
      </xdr:nvSpPr>
      <xdr:spPr>
        <a:xfrm>
          <a:off x="7810500" y="1686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7686</xdr:rowOff>
    </xdr:from>
    <xdr:ext cx="534377" cy="259045"/>
    <xdr:sp macro="" textlink="">
      <xdr:nvSpPr>
        <xdr:cNvPr id="484" name="テキスト ボックス 483"/>
        <xdr:cNvSpPr txBox="1"/>
      </xdr:nvSpPr>
      <xdr:spPr>
        <a:xfrm>
          <a:off x="7594111" y="166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87345</xdr:rowOff>
    </xdr:from>
    <xdr:to>
      <xdr:col>36</xdr:col>
      <xdr:colOff>165100</xdr:colOff>
      <xdr:row>99</xdr:row>
      <xdr:rowOff>17495</xdr:rowOff>
    </xdr:to>
    <xdr:sp macro="" textlink="">
      <xdr:nvSpPr>
        <xdr:cNvPr id="485" name="楕円 484"/>
        <xdr:cNvSpPr/>
      </xdr:nvSpPr>
      <xdr:spPr>
        <a:xfrm>
          <a:off x="6921500" y="16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34022</xdr:rowOff>
    </xdr:from>
    <xdr:ext cx="534377" cy="259045"/>
    <xdr:sp macro="" textlink="">
      <xdr:nvSpPr>
        <xdr:cNvPr id="486" name="テキスト ボックス 485"/>
        <xdr:cNvSpPr txBox="1"/>
      </xdr:nvSpPr>
      <xdr:spPr>
        <a:xfrm>
          <a:off x="6705111" y="166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111792</xdr:rowOff>
    </xdr:from>
    <xdr:to>
      <xdr:col>85</xdr:col>
      <xdr:colOff>127000</xdr:colOff>
      <xdr:row>36</xdr:row>
      <xdr:rowOff>122917</xdr:rowOff>
    </xdr:to>
    <xdr:cxnSp macro="">
      <xdr:nvCxnSpPr>
        <xdr:cNvPr id="515" name="直線コネクタ 514"/>
        <xdr:cNvCxnSpPr/>
      </xdr:nvCxnSpPr>
      <xdr:spPr>
        <a:xfrm flipV="1">
          <a:off x="15481300" y="6283992"/>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122917</xdr:rowOff>
    </xdr:from>
    <xdr:to>
      <xdr:col>81</xdr:col>
      <xdr:colOff>50800</xdr:colOff>
      <xdr:row>36</xdr:row>
      <xdr:rowOff>162008</xdr:rowOff>
    </xdr:to>
    <xdr:cxnSp macro="">
      <xdr:nvCxnSpPr>
        <xdr:cNvPr id="518" name="直線コネクタ 517"/>
        <xdr:cNvCxnSpPr/>
      </xdr:nvCxnSpPr>
      <xdr:spPr>
        <a:xfrm flipV="1">
          <a:off x="14592300" y="629511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156521</xdr:rowOff>
    </xdr:from>
    <xdr:to>
      <xdr:col>76</xdr:col>
      <xdr:colOff>114300</xdr:colOff>
      <xdr:row>36</xdr:row>
      <xdr:rowOff>162008</xdr:rowOff>
    </xdr:to>
    <xdr:cxnSp macro="">
      <xdr:nvCxnSpPr>
        <xdr:cNvPr id="521" name="直線コネクタ 520"/>
        <xdr:cNvCxnSpPr/>
      </xdr:nvCxnSpPr>
      <xdr:spPr>
        <a:xfrm>
          <a:off x="13703300" y="632872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156521</xdr:rowOff>
    </xdr:from>
    <xdr:to>
      <xdr:col>71</xdr:col>
      <xdr:colOff>177800</xdr:colOff>
      <xdr:row>37</xdr:row>
      <xdr:rowOff>12751</xdr:rowOff>
    </xdr:to>
    <xdr:cxnSp macro="">
      <xdr:nvCxnSpPr>
        <xdr:cNvPr id="524" name="直線コネクタ 523"/>
        <xdr:cNvCxnSpPr/>
      </xdr:nvCxnSpPr>
      <xdr:spPr>
        <a:xfrm flipV="1">
          <a:off x="12814300" y="6328721"/>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60992</xdr:rowOff>
    </xdr:from>
    <xdr:to>
      <xdr:col>85</xdr:col>
      <xdr:colOff>177800</xdr:colOff>
      <xdr:row>36</xdr:row>
      <xdr:rowOff>162592</xdr:rowOff>
    </xdr:to>
    <xdr:sp macro="" textlink="">
      <xdr:nvSpPr>
        <xdr:cNvPr id="534" name="楕円 533"/>
        <xdr:cNvSpPr/>
      </xdr:nvSpPr>
      <xdr:spPr>
        <a:xfrm>
          <a:off x="162687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39419</xdr:rowOff>
    </xdr:from>
    <xdr:ext cx="534377" cy="259045"/>
    <xdr:sp macro="" textlink="">
      <xdr:nvSpPr>
        <xdr:cNvPr id="535" name="消防費該当値テキスト"/>
        <xdr:cNvSpPr txBox="1"/>
      </xdr:nvSpPr>
      <xdr:spPr>
        <a:xfrm>
          <a:off x="16370300" y="62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72117</xdr:rowOff>
    </xdr:from>
    <xdr:to>
      <xdr:col>81</xdr:col>
      <xdr:colOff>101600</xdr:colOff>
      <xdr:row>37</xdr:row>
      <xdr:rowOff>2267</xdr:rowOff>
    </xdr:to>
    <xdr:sp macro="" textlink="">
      <xdr:nvSpPr>
        <xdr:cNvPr id="536" name="楕円 535"/>
        <xdr:cNvSpPr/>
      </xdr:nvSpPr>
      <xdr:spPr>
        <a:xfrm>
          <a:off x="15430500" y="62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164844</xdr:rowOff>
    </xdr:from>
    <xdr:ext cx="534377" cy="259045"/>
    <xdr:sp macro="" textlink="">
      <xdr:nvSpPr>
        <xdr:cNvPr id="537" name="テキスト ボックス 536"/>
        <xdr:cNvSpPr txBox="1"/>
      </xdr:nvSpPr>
      <xdr:spPr>
        <a:xfrm>
          <a:off x="15214111" y="6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111208</xdr:rowOff>
    </xdr:from>
    <xdr:to>
      <xdr:col>76</xdr:col>
      <xdr:colOff>165100</xdr:colOff>
      <xdr:row>37</xdr:row>
      <xdr:rowOff>41358</xdr:rowOff>
    </xdr:to>
    <xdr:sp macro="" textlink="">
      <xdr:nvSpPr>
        <xdr:cNvPr id="538" name="楕円 537"/>
        <xdr:cNvSpPr/>
      </xdr:nvSpPr>
      <xdr:spPr>
        <a:xfrm>
          <a:off x="14541500" y="62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32485</xdr:rowOff>
    </xdr:from>
    <xdr:ext cx="534377" cy="259045"/>
    <xdr:sp macro="" textlink="">
      <xdr:nvSpPr>
        <xdr:cNvPr id="539" name="テキスト ボックス 538"/>
        <xdr:cNvSpPr txBox="1"/>
      </xdr:nvSpPr>
      <xdr:spPr>
        <a:xfrm>
          <a:off x="14325111" y="63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105721</xdr:rowOff>
    </xdr:from>
    <xdr:to>
      <xdr:col>72</xdr:col>
      <xdr:colOff>38100</xdr:colOff>
      <xdr:row>37</xdr:row>
      <xdr:rowOff>35871</xdr:rowOff>
    </xdr:to>
    <xdr:sp macro="" textlink="">
      <xdr:nvSpPr>
        <xdr:cNvPr id="540" name="楕円 539"/>
        <xdr:cNvSpPr/>
      </xdr:nvSpPr>
      <xdr:spPr>
        <a:xfrm>
          <a:off x="13652500" y="62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26998</xdr:rowOff>
    </xdr:from>
    <xdr:ext cx="534377" cy="259045"/>
    <xdr:sp macro="" textlink="">
      <xdr:nvSpPr>
        <xdr:cNvPr id="541" name="テキスト ボックス 540"/>
        <xdr:cNvSpPr txBox="1"/>
      </xdr:nvSpPr>
      <xdr:spPr>
        <a:xfrm>
          <a:off x="13436111" y="63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133401</xdr:rowOff>
    </xdr:from>
    <xdr:to>
      <xdr:col>67</xdr:col>
      <xdr:colOff>101600</xdr:colOff>
      <xdr:row>37</xdr:row>
      <xdr:rowOff>63551</xdr:rowOff>
    </xdr:to>
    <xdr:sp macro="" textlink="">
      <xdr:nvSpPr>
        <xdr:cNvPr id="542" name="楕円 541"/>
        <xdr:cNvSpPr/>
      </xdr:nvSpPr>
      <xdr:spPr>
        <a:xfrm>
          <a:off x="12763500" y="63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54678</xdr:rowOff>
    </xdr:from>
    <xdr:ext cx="534377" cy="259045"/>
    <xdr:sp macro="" textlink="">
      <xdr:nvSpPr>
        <xdr:cNvPr id="543" name="テキスト ボックス 542"/>
        <xdr:cNvSpPr txBox="1"/>
      </xdr:nvSpPr>
      <xdr:spPr>
        <a:xfrm>
          <a:off x="12547111" y="63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83248</xdr:rowOff>
    </xdr:from>
    <xdr:to>
      <xdr:col>85</xdr:col>
      <xdr:colOff>127000</xdr:colOff>
      <xdr:row>56</xdr:row>
      <xdr:rowOff>99238</xdr:rowOff>
    </xdr:to>
    <xdr:cxnSp macro="">
      <xdr:nvCxnSpPr>
        <xdr:cNvPr id="573" name="直線コネクタ 572"/>
        <xdr:cNvCxnSpPr/>
      </xdr:nvCxnSpPr>
      <xdr:spPr>
        <a:xfrm flipV="1">
          <a:off x="15481300" y="9684448"/>
          <a:ext cx="8382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99238</xdr:rowOff>
    </xdr:from>
    <xdr:to>
      <xdr:col>81</xdr:col>
      <xdr:colOff>50800</xdr:colOff>
      <xdr:row>57</xdr:row>
      <xdr:rowOff>6147</xdr:rowOff>
    </xdr:to>
    <xdr:cxnSp macro="">
      <xdr:nvCxnSpPr>
        <xdr:cNvPr id="576" name="直線コネクタ 575"/>
        <xdr:cNvCxnSpPr/>
      </xdr:nvCxnSpPr>
      <xdr:spPr>
        <a:xfrm flipV="1">
          <a:off x="14592300" y="9700438"/>
          <a:ext cx="889000" cy="7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6147</xdr:rowOff>
    </xdr:from>
    <xdr:to>
      <xdr:col>76</xdr:col>
      <xdr:colOff>114300</xdr:colOff>
      <xdr:row>57</xdr:row>
      <xdr:rowOff>136436</xdr:rowOff>
    </xdr:to>
    <xdr:cxnSp macro="">
      <xdr:nvCxnSpPr>
        <xdr:cNvPr id="579" name="直線コネクタ 578"/>
        <xdr:cNvCxnSpPr/>
      </xdr:nvCxnSpPr>
      <xdr:spPr>
        <a:xfrm flipV="1">
          <a:off x="13703300" y="9778797"/>
          <a:ext cx="889000" cy="1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136436</xdr:rowOff>
    </xdr:from>
    <xdr:to>
      <xdr:col>71</xdr:col>
      <xdr:colOff>177800</xdr:colOff>
      <xdr:row>57</xdr:row>
      <xdr:rowOff>141694</xdr:rowOff>
    </xdr:to>
    <xdr:cxnSp macro="">
      <xdr:nvCxnSpPr>
        <xdr:cNvPr id="582" name="直線コネクタ 581"/>
        <xdr:cNvCxnSpPr/>
      </xdr:nvCxnSpPr>
      <xdr:spPr>
        <a:xfrm flipV="1">
          <a:off x="12814300" y="990908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32448</xdr:rowOff>
    </xdr:from>
    <xdr:to>
      <xdr:col>85</xdr:col>
      <xdr:colOff>177800</xdr:colOff>
      <xdr:row>56</xdr:row>
      <xdr:rowOff>134048</xdr:rowOff>
    </xdr:to>
    <xdr:sp macro="" textlink="">
      <xdr:nvSpPr>
        <xdr:cNvPr id="592" name="楕円 591"/>
        <xdr:cNvSpPr/>
      </xdr:nvSpPr>
      <xdr:spPr>
        <a:xfrm>
          <a:off x="16268700" y="96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55325</xdr:rowOff>
    </xdr:from>
    <xdr:ext cx="534377" cy="259045"/>
    <xdr:sp macro="" textlink="">
      <xdr:nvSpPr>
        <xdr:cNvPr id="593" name="教育費該当値テキスト"/>
        <xdr:cNvSpPr txBox="1"/>
      </xdr:nvSpPr>
      <xdr:spPr>
        <a:xfrm>
          <a:off x="16370300" y="94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48438</xdr:rowOff>
    </xdr:from>
    <xdr:to>
      <xdr:col>81</xdr:col>
      <xdr:colOff>101600</xdr:colOff>
      <xdr:row>56</xdr:row>
      <xdr:rowOff>150038</xdr:rowOff>
    </xdr:to>
    <xdr:sp macro="" textlink="">
      <xdr:nvSpPr>
        <xdr:cNvPr id="594" name="楕円 593"/>
        <xdr:cNvSpPr/>
      </xdr:nvSpPr>
      <xdr:spPr>
        <a:xfrm>
          <a:off x="15430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166565</xdr:rowOff>
    </xdr:from>
    <xdr:ext cx="534377" cy="259045"/>
    <xdr:sp macro="" textlink="">
      <xdr:nvSpPr>
        <xdr:cNvPr id="595" name="テキスト ボックス 594"/>
        <xdr:cNvSpPr txBox="1"/>
      </xdr:nvSpPr>
      <xdr:spPr>
        <a:xfrm>
          <a:off x="15214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126797</xdr:rowOff>
    </xdr:from>
    <xdr:to>
      <xdr:col>76</xdr:col>
      <xdr:colOff>165100</xdr:colOff>
      <xdr:row>57</xdr:row>
      <xdr:rowOff>56947</xdr:rowOff>
    </xdr:to>
    <xdr:sp macro="" textlink="">
      <xdr:nvSpPr>
        <xdr:cNvPr id="596" name="楕円 595"/>
        <xdr:cNvSpPr/>
      </xdr:nvSpPr>
      <xdr:spPr>
        <a:xfrm>
          <a:off x="14541500" y="97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48074</xdr:rowOff>
    </xdr:from>
    <xdr:ext cx="534377" cy="259045"/>
    <xdr:sp macro="" textlink="">
      <xdr:nvSpPr>
        <xdr:cNvPr id="597" name="テキスト ボックス 596"/>
        <xdr:cNvSpPr txBox="1"/>
      </xdr:nvSpPr>
      <xdr:spPr>
        <a:xfrm>
          <a:off x="14325111" y="98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85636</xdr:rowOff>
    </xdr:from>
    <xdr:to>
      <xdr:col>72</xdr:col>
      <xdr:colOff>38100</xdr:colOff>
      <xdr:row>58</xdr:row>
      <xdr:rowOff>15786</xdr:rowOff>
    </xdr:to>
    <xdr:sp macro="" textlink="">
      <xdr:nvSpPr>
        <xdr:cNvPr id="598" name="楕円 597"/>
        <xdr:cNvSpPr/>
      </xdr:nvSpPr>
      <xdr:spPr>
        <a:xfrm>
          <a:off x="13652500" y="98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6913</xdr:rowOff>
    </xdr:from>
    <xdr:ext cx="534377" cy="259045"/>
    <xdr:sp macro="" textlink="">
      <xdr:nvSpPr>
        <xdr:cNvPr id="599" name="テキスト ボックス 598"/>
        <xdr:cNvSpPr txBox="1"/>
      </xdr:nvSpPr>
      <xdr:spPr>
        <a:xfrm>
          <a:off x="13436111" y="9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90894</xdr:rowOff>
    </xdr:from>
    <xdr:to>
      <xdr:col>67</xdr:col>
      <xdr:colOff>101600</xdr:colOff>
      <xdr:row>58</xdr:row>
      <xdr:rowOff>21044</xdr:rowOff>
    </xdr:to>
    <xdr:sp macro="" textlink="">
      <xdr:nvSpPr>
        <xdr:cNvPr id="600" name="楕円 599"/>
        <xdr:cNvSpPr/>
      </xdr:nvSpPr>
      <xdr:spPr>
        <a:xfrm>
          <a:off x="12763500" y="9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12171</xdr:rowOff>
    </xdr:from>
    <xdr:ext cx="534377" cy="259045"/>
    <xdr:sp macro="" textlink="">
      <xdr:nvSpPr>
        <xdr:cNvPr id="601" name="テキスト ボックス 600"/>
        <xdr:cNvSpPr txBox="1"/>
      </xdr:nvSpPr>
      <xdr:spPr>
        <a:xfrm>
          <a:off x="12547111" y="99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154048</xdr:rowOff>
    </xdr:from>
    <xdr:to>
      <xdr:col>85</xdr:col>
      <xdr:colOff>127000</xdr:colOff>
      <xdr:row>78</xdr:row>
      <xdr:rowOff>95732</xdr:rowOff>
    </xdr:to>
    <xdr:cxnSp macro="">
      <xdr:nvCxnSpPr>
        <xdr:cNvPr id="632" name="直線コネクタ 631"/>
        <xdr:cNvCxnSpPr/>
      </xdr:nvCxnSpPr>
      <xdr:spPr>
        <a:xfrm flipV="1">
          <a:off x="15481300" y="13012798"/>
          <a:ext cx="838200" cy="4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95732</xdr:rowOff>
    </xdr:from>
    <xdr:to>
      <xdr:col>81</xdr:col>
      <xdr:colOff>50800</xdr:colOff>
      <xdr:row>79</xdr:row>
      <xdr:rowOff>52124</xdr:rowOff>
    </xdr:to>
    <xdr:cxnSp macro="">
      <xdr:nvCxnSpPr>
        <xdr:cNvPr id="635" name="直線コネクタ 634"/>
        <xdr:cNvCxnSpPr/>
      </xdr:nvCxnSpPr>
      <xdr:spPr>
        <a:xfrm flipV="1">
          <a:off x="14592300" y="13468832"/>
          <a:ext cx="889000" cy="12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52124</xdr:rowOff>
    </xdr:from>
    <xdr:to>
      <xdr:col>76</xdr:col>
      <xdr:colOff>114300</xdr:colOff>
      <xdr:row>79</xdr:row>
      <xdr:rowOff>95624</xdr:rowOff>
    </xdr:to>
    <xdr:cxnSp macro="">
      <xdr:nvCxnSpPr>
        <xdr:cNvPr id="638" name="直線コネクタ 637"/>
        <xdr:cNvCxnSpPr/>
      </xdr:nvCxnSpPr>
      <xdr:spPr>
        <a:xfrm flipV="1">
          <a:off x="13703300" y="13596674"/>
          <a:ext cx="889000" cy="4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151674</xdr:rowOff>
    </xdr:from>
    <xdr:to>
      <xdr:col>71</xdr:col>
      <xdr:colOff>177800</xdr:colOff>
      <xdr:row>79</xdr:row>
      <xdr:rowOff>95624</xdr:rowOff>
    </xdr:to>
    <xdr:cxnSp macro="">
      <xdr:nvCxnSpPr>
        <xdr:cNvPr id="641" name="直線コネクタ 640"/>
        <xdr:cNvCxnSpPr/>
      </xdr:nvCxnSpPr>
      <xdr:spPr>
        <a:xfrm>
          <a:off x="12814300" y="13524774"/>
          <a:ext cx="889000" cy="1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70570</xdr:rowOff>
    </xdr:from>
    <xdr:ext cx="469744" cy="259045"/>
    <xdr:sp macro="" textlink="">
      <xdr:nvSpPr>
        <xdr:cNvPr id="645" name="テキスト ボックス 644"/>
        <xdr:cNvSpPr txBox="1"/>
      </xdr:nvSpPr>
      <xdr:spPr>
        <a:xfrm>
          <a:off x="12579428"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103247</xdr:rowOff>
    </xdr:from>
    <xdr:to>
      <xdr:col>85</xdr:col>
      <xdr:colOff>177800</xdr:colOff>
      <xdr:row>76</xdr:row>
      <xdr:rowOff>33396</xdr:rowOff>
    </xdr:to>
    <xdr:sp macro="" textlink="">
      <xdr:nvSpPr>
        <xdr:cNvPr id="651" name="楕円 650"/>
        <xdr:cNvSpPr/>
      </xdr:nvSpPr>
      <xdr:spPr>
        <a:xfrm>
          <a:off x="16268700" y="12961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126124</xdr:rowOff>
    </xdr:from>
    <xdr:ext cx="534377" cy="259045"/>
    <xdr:sp macro="" textlink="">
      <xdr:nvSpPr>
        <xdr:cNvPr id="652" name="災害復旧費該当値テキスト"/>
        <xdr:cNvSpPr txBox="1"/>
      </xdr:nvSpPr>
      <xdr:spPr>
        <a:xfrm>
          <a:off x="16370300" y="128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44932</xdr:rowOff>
    </xdr:from>
    <xdr:to>
      <xdr:col>81</xdr:col>
      <xdr:colOff>101600</xdr:colOff>
      <xdr:row>78</xdr:row>
      <xdr:rowOff>146532</xdr:rowOff>
    </xdr:to>
    <xdr:sp macro="" textlink="">
      <xdr:nvSpPr>
        <xdr:cNvPr id="653" name="楕円 652"/>
        <xdr:cNvSpPr/>
      </xdr:nvSpPr>
      <xdr:spPr>
        <a:xfrm>
          <a:off x="15430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163059</xdr:rowOff>
    </xdr:from>
    <xdr:ext cx="534377" cy="259045"/>
    <xdr:sp macro="" textlink="">
      <xdr:nvSpPr>
        <xdr:cNvPr id="654" name="テキスト ボックス 653"/>
        <xdr:cNvSpPr txBox="1"/>
      </xdr:nvSpPr>
      <xdr:spPr>
        <a:xfrm>
          <a:off x="15214111" y="131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1324</xdr:rowOff>
    </xdr:from>
    <xdr:to>
      <xdr:col>76</xdr:col>
      <xdr:colOff>165100</xdr:colOff>
      <xdr:row>79</xdr:row>
      <xdr:rowOff>102924</xdr:rowOff>
    </xdr:to>
    <xdr:sp macro="" textlink="">
      <xdr:nvSpPr>
        <xdr:cNvPr id="655" name="楕円 654"/>
        <xdr:cNvSpPr/>
      </xdr:nvSpPr>
      <xdr:spPr>
        <a:xfrm>
          <a:off x="14541500" y="135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94051</xdr:rowOff>
    </xdr:from>
    <xdr:ext cx="469744" cy="259045"/>
    <xdr:sp macro="" textlink="">
      <xdr:nvSpPr>
        <xdr:cNvPr id="656" name="テキスト ボックス 655"/>
        <xdr:cNvSpPr txBox="1"/>
      </xdr:nvSpPr>
      <xdr:spPr>
        <a:xfrm>
          <a:off x="14357428" y="1363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44824</xdr:rowOff>
    </xdr:from>
    <xdr:to>
      <xdr:col>72</xdr:col>
      <xdr:colOff>38100</xdr:colOff>
      <xdr:row>79</xdr:row>
      <xdr:rowOff>146424</xdr:rowOff>
    </xdr:to>
    <xdr:sp macro="" textlink="">
      <xdr:nvSpPr>
        <xdr:cNvPr id="657" name="楕円 656"/>
        <xdr:cNvSpPr/>
      </xdr:nvSpPr>
      <xdr:spPr>
        <a:xfrm>
          <a:off x="13652500" y="135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137551</xdr:rowOff>
    </xdr:from>
    <xdr:ext cx="378565" cy="259045"/>
    <xdr:sp macro="" textlink="">
      <xdr:nvSpPr>
        <xdr:cNvPr id="658" name="テキスト ボックス 657"/>
        <xdr:cNvSpPr txBox="1"/>
      </xdr:nvSpPr>
      <xdr:spPr>
        <a:xfrm>
          <a:off x="13514017" y="1368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100874</xdr:rowOff>
    </xdr:from>
    <xdr:to>
      <xdr:col>67</xdr:col>
      <xdr:colOff>101600</xdr:colOff>
      <xdr:row>79</xdr:row>
      <xdr:rowOff>31024</xdr:rowOff>
    </xdr:to>
    <xdr:sp macro="" textlink="">
      <xdr:nvSpPr>
        <xdr:cNvPr id="659" name="楕円 658"/>
        <xdr:cNvSpPr/>
      </xdr:nvSpPr>
      <xdr:spPr>
        <a:xfrm>
          <a:off x="12763500" y="134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47551</xdr:rowOff>
    </xdr:from>
    <xdr:ext cx="534377" cy="259045"/>
    <xdr:sp macro="" textlink="">
      <xdr:nvSpPr>
        <xdr:cNvPr id="660" name="テキスト ボックス 659"/>
        <xdr:cNvSpPr txBox="1"/>
      </xdr:nvSpPr>
      <xdr:spPr>
        <a:xfrm>
          <a:off x="12547111" y="132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102384</xdr:rowOff>
    </xdr:from>
    <xdr:to>
      <xdr:col>85</xdr:col>
      <xdr:colOff>127000</xdr:colOff>
      <xdr:row>95</xdr:row>
      <xdr:rowOff>40906</xdr:rowOff>
    </xdr:to>
    <xdr:cxnSp macro="">
      <xdr:nvCxnSpPr>
        <xdr:cNvPr id="689" name="直線コネクタ 688"/>
        <xdr:cNvCxnSpPr/>
      </xdr:nvCxnSpPr>
      <xdr:spPr>
        <a:xfrm>
          <a:off x="15481300" y="16218684"/>
          <a:ext cx="8382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123561</xdr:rowOff>
    </xdr:from>
    <xdr:to>
      <xdr:col>81</xdr:col>
      <xdr:colOff>50800</xdr:colOff>
      <xdr:row>94</xdr:row>
      <xdr:rowOff>102384</xdr:rowOff>
    </xdr:to>
    <xdr:cxnSp macro="">
      <xdr:nvCxnSpPr>
        <xdr:cNvPr id="692" name="直線コネクタ 691"/>
        <xdr:cNvCxnSpPr/>
      </xdr:nvCxnSpPr>
      <xdr:spPr>
        <a:xfrm>
          <a:off x="14592300" y="16068411"/>
          <a:ext cx="889000" cy="1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23526</xdr:rowOff>
    </xdr:from>
    <xdr:to>
      <xdr:col>76</xdr:col>
      <xdr:colOff>114300</xdr:colOff>
      <xdr:row>93</xdr:row>
      <xdr:rowOff>123561</xdr:rowOff>
    </xdr:to>
    <xdr:cxnSp macro="">
      <xdr:nvCxnSpPr>
        <xdr:cNvPr id="695" name="直線コネクタ 694"/>
        <xdr:cNvCxnSpPr/>
      </xdr:nvCxnSpPr>
      <xdr:spPr>
        <a:xfrm>
          <a:off x="13703300" y="15968376"/>
          <a:ext cx="889000" cy="10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8674</xdr:rowOff>
    </xdr:from>
    <xdr:to>
      <xdr:col>71</xdr:col>
      <xdr:colOff>177800</xdr:colOff>
      <xdr:row>93</xdr:row>
      <xdr:rowOff>23526</xdr:rowOff>
    </xdr:to>
    <xdr:cxnSp macro="">
      <xdr:nvCxnSpPr>
        <xdr:cNvPr id="698" name="直線コネクタ 697"/>
        <xdr:cNvCxnSpPr/>
      </xdr:nvCxnSpPr>
      <xdr:spPr>
        <a:xfrm>
          <a:off x="12814300" y="159535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56545</xdr:rowOff>
    </xdr:from>
    <xdr:ext cx="534377" cy="259045"/>
    <xdr:sp macro="" textlink="">
      <xdr:nvSpPr>
        <xdr:cNvPr id="702" name="テキスト ボックス 701"/>
        <xdr:cNvSpPr txBox="1"/>
      </xdr:nvSpPr>
      <xdr:spPr>
        <a:xfrm>
          <a:off x="12547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161556</xdr:rowOff>
    </xdr:from>
    <xdr:to>
      <xdr:col>85</xdr:col>
      <xdr:colOff>177800</xdr:colOff>
      <xdr:row>95</xdr:row>
      <xdr:rowOff>91706</xdr:rowOff>
    </xdr:to>
    <xdr:sp macro="" textlink="">
      <xdr:nvSpPr>
        <xdr:cNvPr id="708" name="楕円 707"/>
        <xdr:cNvSpPr/>
      </xdr:nvSpPr>
      <xdr:spPr>
        <a:xfrm>
          <a:off x="16268700" y="162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12983</xdr:rowOff>
    </xdr:from>
    <xdr:ext cx="534377" cy="259045"/>
    <xdr:sp macro="" textlink="">
      <xdr:nvSpPr>
        <xdr:cNvPr id="709" name="公債費該当値テキスト"/>
        <xdr:cNvSpPr txBox="1"/>
      </xdr:nvSpPr>
      <xdr:spPr>
        <a:xfrm>
          <a:off x="16370300" y="161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51584</xdr:rowOff>
    </xdr:from>
    <xdr:to>
      <xdr:col>81</xdr:col>
      <xdr:colOff>101600</xdr:colOff>
      <xdr:row>94</xdr:row>
      <xdr:rowOff>153184</xdr:rowOff>
    </xdr:to>
    <xdr:sp macro="" textlink="">
      <xdr:nvSpPr>
        <xdr:cNvPr id="710" name="楕円 709"/>
        <xdr:cNvSpPr/>
      </xdr:nvSpPr>
      <xdr:spPr>
        <a:xfrm>
          <a:off x="15430500" y="161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169711</xdr:rowOff>
    </xdr:from>
    <xdr:ext cx="599010" cy="259045"/>
    <xdr:sp macro="" textlink="">
      <xdr:nvSpPr>
        <xdr:cNvPr id="711" name="テキスト ボックス 710"/>
        <xdr:cNvSpPr txBox="1"/>
      </xdr:nvSpPr>
      <xdr:spPr>
        <a:xfrm>
          <a:off x="15181795" y="159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72761</xdr:rowOff>
    </xdr:from>
    <xdr:to>
      <xdr:col>76</xdr:col>
      <xdr:colOff>165100</xdr:colOff>
      <xdr:row>94</xdr:row>
      <xdr:rowOff>2911</xdr:rowOff>
    </xdr:to>
    <xdr:sp macro="" textlink="">
      <xdr:nvSpPr>
        <xdr:cNvPr id="712" name="楕円 711"/>
        <xdr:cNvSpPr/>
      </xdr:nvSpPr>
      <xdr:spPr>
        <a:xfrm>
          <a:off x="14541500" y="160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19438</xdr:rowOff>
    </xdr:from>
    <xdr:ext cx="599010" cy="259045"/>
    <xdr:sp macro="" textlink="">
      <xdr:nvSpPr>
        <xdr:cNvPr id="713" name="テキスト ボックス 712"/>
        <xdr:cNvSpPr txBox="1"/>
      </xdr:nvSpPr>
      <xdr:spPr>
        <a:xfrm>
          <a:off x="14292795" y="1579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144176</xdr:rowOff>
    </xdr:from>
    <xdr:to>
      <xdr:col>72</xdr:col>
      <xdr:colOff>38100</xdr:colOff>
      <xdr:row>93</xdr:row>
      <xdr:rowOff>74326</xdr:rowOff>
    </xdr:to>
    <xdr:sp macro="" textlink="">
      <xdr:nvSpPr>
        <xdr:cNvPr id="714" name="楕円 713"/>
        <xdr:cNvSpPr/>
      </xdr:nvSpPr>
      <xdr:spPr>
        <a:xfrm>
          <a:off x="13652500" y="159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90853</xdr:rowOff>
    </xdr:from>
    <xdr:ext cx="599010" cy="259045"/>
    <xdr:sp macro="" textlink="">
      <xdr:nvSpPr>
        <xdr:cNvPr id="715" name="テキスト ボックス 714"/>
        <xdr:cNvSpPr txBox="1"/>
      </xdr:nvSpPr>
      <xdr:spPr>
        <a:xfrm>
          <a:off x="13403795" y="156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129324</xdr:rowOff>
    </xdr:from>
    <xdr:to>
      <xdr:col>67</xdr:col>
      <xdr:colOff>101600</xdr:colOff>
      <xdr:row>93</xdr:row>
      <xdr:rowOff>59474</xdr:rowOff>
    </xdr:to>
    <xdr:sp macro="" textlink="">
      <xdr:nvSpPr>
        <xdr:cNvPr id="716" name="楕円 715"/>
        <xdr:cNvSpPr/>
      </xdr:nvSpPr>
      <xdr:spPr>
        <a:xfrm>
          <a:off x="12763500" y="159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76001</xdr:rowOff>
    </xdr:from>
    <xdr:ext cx="599010" cy="259045"/>
    <xdr:sp macro="" textlink="">
      <xdr:nvSpPr>
        <xdr:cNvPr id="717" name="テキスト ボックス 716"/>
        <xdr:cNvSpPr txBox="1"/>
      </xdr:nvSpPr>
      <xdr:spPr>
        <a:xfrm>
          <a:off x="12514795" y="156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については、合併前後に実施した大規模事業による起債発行のため増えていったが、平成２１年度にピークを迎え、以降は減少しているものの、依然類似団体の平均より高くなっている。今後も事業の適切な管理を行い地方債発行を抑制するとともに、計画的な繰上償還を</a:t>
          </a:r>
          <a:r>
            <a:rPr lang="ja-JP" altLang="en-US" sz="1100" b="0" i="0" baseline="0">
              <a:solidFill>
                <a:schemeClr val="dk1"/>
              </a:solidFill>
              <a:effectLst/>
              <a:latin typeface="+mn-lt"/>
              <a:ea typeface="+mn-ea"/>
              <a:cs typeface="+mn-cs"/>
            </a:rPr>
            <a:t>行っていく。</a:t>
          </a:r>
          <a:endParaRPr lang="ja-JP" altLang="ja-JP" sz="1400">
            <a:effectLst/>
          </a:endParaRPr>
        </a:p>
        <a:p>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の増加要因については、</a:t>
          </a:r>
          <a:r>
            <a:rPr kumimoji="1" lang="ja-JP" altLang="en-US" sz="1100">
              <a:solidFill>
                <a:schemeClr val="dk1"/>
              </a:solidFill>
              <a:effectLst/>
              <a:latin typeface="+mn-lt"/>
              <a:ea typeface="+mn-ea"/>
              <a:cs typeface="+mn-cs"/>
            </a:rPr>
            <a:t>平成３０年西日本豪雨災害</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労働費については、ここ数年決算額に変動はないものの、人口の変動により住民一人当たりのコストが変化している。</a:t>
          </a:r>
          <a:endParaRPr lang="ja-JP" altLang="ja-JP" sz="1400">
            <a:effectLst/>
          </a:endParaRPr>
        </a:p>
        <a:p>
          <a:r>
            <a:rPr kumimoji="1" lang="ja-JP" altLang="ja-JP" sz="1100">
              <a:solidFill>
                <a:schemeClr val="dk1"/>
              </a:solidFill>
              <a:effectLst/>
              <a:latin typeface="+mn-lt"/>
              <a:ea typeface="+mn-ea"/>
              <a:cs typeface="+mn-cs"/>
            </a:rPr>
            <a:t>土木費の増加要因については、</a:t>
          </a:r>
          <a:r>
            <a:rPr kumimoji="1" lang="ja-JP" altLang="en-US" sz="1100">
              <a:solidFill>
                <a:schemeClr val="dk1"/>
              </a:solidFill>
              <a:effectLst/>
              <a:latin typeface="+mn-lt"/>
              <a:ea typeface="+mn-ea"/>
              <a:cs typeface="+mn-cs"/>
            </a:rPr>
            <a:t>過疎</a:t>
          </a:r>
          <a:r>
            <a:rPr kumimoji="1" lang="ja-JP" altLang="ja-JP" sz="1100">
              <a:solidFill>
                <a:schemeClr val="dk1"/>
              </a:solidFill>
              <a:effectLst/>
              <a:latin typeface="+mn-lt"/>
              <a:ea typeface="+mn-ea"/>
              <a:cs typeface="+mn-cs"/>
            </a:rPr>
            <a:t>対策事業債を活用した道路事業が増加したことによる。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教育費の増加要因については、各学校で使用するパソコン教室用及び校務用パソコンの一括購入によるものである。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財政調整基金については積立</a:t>
          </a:r>
          <a:r>
            <a:rPr lang="ja-JP" altLang="en-US" sz="1100" b="0" i="0" baseline="0">
              <a:solidFill>
                <a:schemeClr val="dk1"/>
              </a:solidFill>
              <a:effectLst/>
              <a:latin typeface="+mn-lt"/>
              <a:ea typeface="+mn-ea"/>
              <a:cs typeface="+mn-cs"/>
            </a:rPr>
            <a:t>はほぼ</a:t>
          </a:r>
          <a:r>
            <a:rPr lang="ja-JP" altLang="ja-JP" sz="1100" b="0" i="0" baseline="0">
              <a:solidFill>
                <a:schemeClr val="dk1"/>
              </a:solidFill>
              <a:effectLst/>
              <a:latin typeface="+mn-lt"/>
              <a:ea typeface="+mn-ea"/>
              <a:cs typeface="+mn-cs"/>
            </a:rPr>
            <a:t>実施して</a:t>
          </a:r>
          <a:r>
            <a:rPr lang="ja-JP" altLang="en-US" sz="1100" b="0" i="0" baseline="0">
              <a:solidFill>
                <a:schemeClr val="dk1"/>
              </a:solidFill>
              <a:effectLst/>
              <a:latin typeface="+mn-lt"/>
              <a:ea typeface="+mn-ea"/>
              <a:cs typeface="+mn-cs"/>
            </a:rPr>
            <a:t>いない。今後は、公共施設等の老朽化対策等に係る経費の増大が見込まれるため、</a:t>
          </a:r>
          <a:r>
            <a:rPr lang="ja-JP" altLang="ja-JP" sz="1100" b="0" i="0" baseline="0">
              <a:solidFill>
                <a:schemeClr val="dk1"/>
              </a:solidFill>
              <a:effectLst/>
              <a:latin typeface="+mn-lt"/>
              <a:ea typeface="+mn-ea"/>
              <a:cs typeface="+mn-cs"/>
            </a:rPr>
            <a:t>積立額の</a:t>
          </a:r>
          <a:r>
            <a:rPr lang="ja-JP" altLang="en-US" sz="1100" b="0" i="0" baseline="0">
              <a:solidFill>
                <a:schemeClr val="dk1"/>
              </a:solidFill>
              <a:effectLst/>
              <a:latin typeface="+mn-lt"/>
              <a:ea typeface="+mn-ea"/>
              <a:cs typeface="+mn-cs"/>
            </a:rPr>
            <a:t>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一般会計については、合併特例期間の終了に伴う一般財源の減少に備え、財政運営適正化計画に基づき、持続可能な財政運営を引き続き行う。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合併前後に実施した大規模事業による起債発行のため増えていったが、平成２１年度にピークを迎え、以降は減少している。今後も事業の適切な管理を行い地方債発行を抑制するとともに、計画的な繰上償還を行っていく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元利償還金以外の分子も年々減少傾向にあるが、公営企業債の元利償還金に対する繰入金については、下水道事業が進捗していることから、今後数年間は増加していく見込である。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M" panose="020B0600000000000000" pitchFamily="50" charset="-128"/>
              <a:ea typeface="HGSｺﾞｼｯｸM" panose="020B0600000000000000" pitchFamily="50" charset="-128"/>
            </a:rPr>
            <a:t>大規模事業が終了したことにより平成２０年度以降の地方債現在高は毎年度減少していたが、今後は、公共施設等の老朽化対策等に係る経費や</a:t>
          </a:r>
          <a:r>
            <a:rPr kumimoji="1" lang="ja-JP" altLang="ja-JP" sz="1400">
              <a:solidFill>
                <a:schemeClr val="dk1"/>
              </a:solidFill>
              <a:effectLst/>
              <a:latin typeface="HGSｺﾞｼｯｸM" panose="020B0600000000000000" pitchFamily="50" charset="-128"/>
              <a:ea typeface="HGSｺﾞｼｯｸM" panose="020B0600000000000000" pitchFamily="50" charset="-128"/>
              <a:cs typeface="+mn-cs"/>
            </a:rPr>
            <a:t>みさきネット改修事業</a:t>
          </a:r>
          <a:r>
            <a:rPr kumimoji="1" lang="ja-JP" altLang="en-US" sz="1400">
              <a:latin typeface="HGSｺﾞｼｯｸM" panose="020B0600000000000000" pitchFamily="50" charset="-128"/>
              <a:ea typeface="HGSｺﾞｼｯｸM" panose="020B0600000000000000" pitchFamily="50" charset="-128"/>
            </a:rPr>
            <a:t>の増大等も見込まれ、高い水準になることが想定される。</a:t>
          </a:r>
          <a:endParaRPr kumimoji="1" lang="en-US" altLang="ja-JP" sz="1400">
            <a:latin typeface="HGSｺﾞｼｯｸM" panose="020B0600000000000000" pitchFamily="50" charset="-128"/>
            <a:ea typeface="HGSｺﾞｼｯｸM" panose="020B0600000000000000" pitchFamily="50" charset="-128"/>
          </a:endParaRPr>
        </a:p>
        <a:p>
          <a:r>
            <a:rPr kumimoji="1" lang="ja-JP" altLang="en-US" sz="1400">
              <a:latin typeface="HGSｺﾞｼｯｸM" panose="020B0600000000000000" pitchFamily="50" charset="-128"/>
              <a:ea typeface="HGSｺﾞｼｯｸM" panose="020B0600000000000000" pitchFamily="50" charset="-128"/>
            </a:rPr>
            <a:t>公営企業債等繰入見込額も毎年減少してきていたが、継続している下水道事業とともに、今後の減少は見込めない状況である。</a:t>
          </a:r>
        </a:p>
        <a:p>
          <a:r>
            <a:rPr kumimoji="1" lang="ja-JP" altLang="en-US" sz="1400">
              <a:latin typeface="HGSｺﾞｼｯｸM" panose="020B0600000000000000" pitchFamily="50" charset="-128"/>
              <a:ea typeface="HGSｺﾞｼｯｸM" panose="020B0600000000000000" pitchFamily="50" charset="-128"/>
            </a:rPr>
            <a:t>充当可能基金については財政状況の許す範囲で積立を行っており、年々増加している。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地方税全体では大幅な増収は見込めず、前年度とほぼ同額であったものの、住宅用地購入整備に伴い「土地開発基金」を</a:t>
          </a:r>
          <a:r>
            <a:rPr lang="en-US" altLang="ja-JP" sz="1100" b="0" i="0" baseline="0">
              <a:solidFill>
                <a:schemeClr val="dk1"/>
              </a:solidFill>
              <a:effectLst/>
              <a:latin typeface="+mn-lt"/>
              <a:ea typeface="+mn-ea"/>
              <a:cs typeface="+mn-cs"/>
            </a:rPr>
            <a:t>0.18</a:t>
          </a:r>
          <a:r>
            <a:rPr lang="ja-JP" altLang="ja-JP" sz="1100" b="0" i="0" baseline="0">
              <a:solidFill>
                <a:schemeClr val="dk1"/>
              </a:solidFill>
              <a:effectLst/>
              <a:latin typeface="+mn-lt"/>
              <a:ea typeface="+mn-ea"/>
              <a:cs typeface="+mn-cs"/>
            </a:rPr>
            <a:t>億円及び教育関係経費等に</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億円取り崩しをおこなった。しかし、今後の学校建設及び老朽化する公共施設等の適正な管理・維持などにも取り組む必要があり「教育施設整備基金」に</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億円積み立てた。最終的に基金全体としては</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億円の増となった。</a:t>
          </a:r>
          <a:endParaRPr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元気なまちづくり基金：まち全体の元気なまちづくりを推進することを目的とする。</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長期振興町づくり基金：町民福祉向上に資する長期的な計画に基づく事業を円滑に推進するとともに、町財政の健全な運営を図ることを目的とする。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教育施設整備基金：美咲町における教育施設の建設及び整備に要する費用の財源に充てることを目的とする。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庁舎建設基金：美咲町庁舎建設を図ることを目的とする。</a:t>
          </a:r>
          <a:endParaRPr lang="ja-JP" altLang="ja-JP" sz="1400">
            <a:effectLst/>
          </a:endParaRPr>
        </a:p>
        <a:p>
          <a:pPr eaLnBrk="1" fontAlgn="auto" latinLnBrk="0" hangingPunct="1"/>
          <a:r>
            <a:rPr lang="ja-JP" altLang="ja-JP" sz="1100">
              <a:solidFill>
                <a:schemeClr val="dk1"/>
              </a:solidFill>
              <a:effectLst/>
              <a:latin typeface="+mn-lt"/>
              <a:ea typeface="+mn-ea"/>
              <a:cs typeface="+mn-cs"/>
            </a:rPr>
            <a:t>美咲町青木正美・静恵ふるさと応援基金：</a:t>
          </a:r>
          <a:r>
            <a:rPr lang="ja-JP" altLang="en-US">
              <a:effectLst/>
            </a:rPr>
            <a:t>美咲町のひとが集う魅力ある町づくりと、将来を担う人材の育成に資することを目的とする。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元気なまちづくり基金：前年度と同額。</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億円を積み立てたことによる増額。</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教育施設整備基金：今後予定されている学校建設に伴い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億円を積み立てたことによる増額。</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庁舎建設基金：今後予定されている庁舎建設並びに改修に伴い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億円を積み立てたことによる増額。</a:t>
          </a:r>
          <a:endParaRPr lang="ja-JP" altLang="ja-JP" sz="1400">
            <a:effectLst/>
          </a:endParaRPr>
        </a:p>
        <a:p>
          <a:pPr eaLnBrk="1" fontAlgn="auto" latinLnBrk="0" hangingPunct="1"/>
          <a:r>
            <a:rPr lang="ja-JP" altLang="ja-JP" sz="1100">
              <a:solidFill>
                <a:schemeClr val="dk1"/>
              </a:solidFill>
              <a:effectLst/>
              <a:latin typeface="+mn-lt"/>
              <a:ea typeface="+mn-ea"/>
              <a:cs typeface="+mn-cs"/>
            </a:rPr>
            <a:t>美咲町青木正美・静恵ふるさと応援基金</a:t>
          </a:r>
          <a:r>
            <a:rPr lang="ja-JP" altLang="en-US" sz="1100">
              <a:solidFill>
                <a:schemeClr val="dk1"/>
              </a:solidFill>
              <a:effectLst/>
              <a:latin typeface="+mn-lt"/>
              <a:ea typeface="+mn-ea"/>
              <a:cs typeface="+mn-cs"/>
            </a:rPr>
            <a:t>：新たに</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条例を新設し積み立てたことによる増</a:t>
          </a:r>
          <a:r>
            <a:rPr kumimoji="1" lang="ja-JP" altLang="ja-JP" sz="1100">
              <a:solidFill>
                <a:schemeClr val="dk1"/>
              </a:solidFill>
              <a:effectLst/>
              <a:latin typeface="+mn-lt"/>
              <a:ea typeface="+mn-ea"/>
              <a:cs typeface="+mn-cs"/>
            </a:rPr>
            <a:t>額。</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元気なまちづくり基金：</a:t>
          </a:r>
          <a:r>
            <a:rPr lang="ja-JP" altLang="ja-JP" sz="1100" b="0" i="0" baseline="0">
              <a:solidFill>
                <a:schemeClr val="dk1"/>
              </a:solidFill>
              <a:effectLst/>
              <a:latin typeface="+mn-lt"/>
              <a:ea typeface="+mn-ea"/>
              <a:cs typeface="+mn-cs"/>
            </a:rPr>
            <a:t>短期的には現在の残高を維持していく見込み</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長期振興町づくり基金：町民福祉向上に資する長期的な計画に基づく事業を円滑に推進するため</a:t>
          </a:r>
          <a:r>
            <a:rPr lang="ja-JP" altLang="ja-JP" sz="1100" b="0" i="0" baseline="0">
              <a:solidFill>
                <a:schemeClr val="dk1"/>
              </a:solidFill>
              <a:effectLst/>
              <a:latin typeface="+mn-lt"/>
              <a:ea typeface="+mn-ea"/>
              <a:cs typeface="+mn-cs"/>
            </a:rPr>
            <a:t>短期的には毎年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見込み。</a:t>
          </a:r>
          <a:endParaRPr lang="ja-JP" altLang="ja-JP" sz="1400">
            <a:effectLst/>
          </a:endParaRPr>
        </a:p>
        <a:p>
          <a:r>
            <a:rPr kumimoji="1" lang="ja-JP" altLang="ja-JP" sz="1100">
              <a:solidFill>
                <a:schemeClr val="dk1"/>
              </a:solidFill>
              <a:effectLst/>
              <a:latin typeface="+mn-lt"/>
              <a:ea typeface="+mn-ea"/>
              <a:cs typeface="+mn-cs"/>
            </a:rPr>
            <a:t>教育施設整備基金：今後予定されている学校建設に伴い</a:t>
          </a:r>
          <a:r>
            <a:rPr kumimoji="1" lang="ja-JP" altLang="en-US" sz="1100">
              <a:solidFill>
                <a:schemeClr val="dk1"/>
              </a:solidFill>
              <a:effectLst/>
              <a:latin typeface="+mn-lt"/>
              <a:ea typeface="+mn-ea"/>
              <a:cs typeface="+mn-cs"/>
            </a:rPr>
            <a:t>計画的に</a:t>
          </a:r>
          <a:r>
            <a:rPr lang="ja-JP" altLang="ja-JP" sz="1100" b="0" i="0" baseline="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見込み。</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庁舎建設基金：今後予定されている庁舎建設並びに改修に伴い</a:t>
          </a:r>
          <a:r>
            <a:rPr kumimoji="1" lang="ja-JP" altLang="en-US" sz="1100">
              <a:solidFill>
                <a:schemeClr val="dk1"/>
              </a:solidFill>
              <a:effectLst/>
              <a:latin typeface="+mn-lt"/>
              <a:ea typeface="+mn-ea"/>
              <a:cs typeface="+mn-cs"/>
            </a:rPr>
            <a:t>計画的に積み立てを行う見込み</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美咲町青木正美・静恵ふるさと応援基金：美咲町のひとが集う魅力ある町づくり</a:t>
          </a:r>
          <a:r>
            <a:rPr lang="ja-JP" altLang="en-US" sz="1100">
              <a:solidFill>
                <a:schemeClr val="dk1"/>
              </a:solidFill>
              <a:effectLst/>
              <a:latin typeface="+mn-lt"/>
              <a:ea typeface="+mn-ea"/>
              <a:cs typeface="+mn-cs"/>
            </a:rPr>
            <a:t>、将来の</a:t>
          </a:r>
          <a:r>
            <a:rPr lang="ja-JP" altLang="ja-JP" sz="1100">
              <a:solidFill>
                <a:schemeClr val="dk1"/>
              </a:solidFill>
              <a:effectLst/>
              <a:latin typeface="+mn-lt"/>
              <a:ea typeface="+mn-ea"/>
              <a:cs typeface="+mn-cs"/>
            </a:rPr>
            <a:t>人材の育成に</a:t>
          </a:r>
          <a:r>
            <a:rPr kumimoji="1" lang="ja-JP" altLang="ja-JP" sz="1100">
              <a:solidFill>
                <a:schemeClr val="dk1"/>
              </a:solidFill>
              <a:effectLst/>
              <a:latin typeface="+mn-lt"/>
              <a:ea typeface="+mn-ea"/>
              <a:cs typeface="+mn-cs"/>
            </a:rPr>
            <a:t>取り組むため</a:t>
          </a:r>
          <a:r>
            <a:rPr kumimoji="1" lang="ja-JP" altLang="en-US" sz="1100">
              <a:solidFill>
                <a:schemeClr val="dk1"/>
              </a:solidFill>
              <a:effectLst/>
              <a:latin typeface="+mn-lt"/>
              <a:ea typeface="+mn-ea"/>
              <a:cs typeface="+mn-cs"/>
            </a:rPr>
            <a:t>計画的に</a:t>
          </a:r>
          <a:r>
            <a:rPr kumimoji="1" lang="ja-JP" altLang="ja-JP" sz="1100">
              <a:solidFill>
                <a:schemeClr val="dk1"/>
              </a:solidFill>
              <a:effectLst/>
              <a:latin typeface="+mn-lt"/>
              <a:ea typeface="+mn-ea"/>
              <a:cs typeface="+mn-cs"/>
            </a:rPr>
            <a:t>基金の取り崩しを行う見込み。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景気の動向による法人関係税等の変動及び普通交付税の合併算定替による特例措置の適用期限終了</a:t>
          </a:r>
          <a:endParaRPr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短期的には現在の残高を維持して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が、中長期的（５年度目途）には減少していく見込み。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en-US" sz="1100" b="0" i="0" baseline="0">
              <a:solidFill>
                <a:schemeClr val="dk1"/>
              </a:solidFill>
              <a:effectLst/>
              <a:latin typeface="+mn-lt"/>
              <a:ea typeface="+mn-ea"/>
              <a:cs typeface="+mn-cs"/>
            </a:rPr>
            <a:t>基金利子分</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万円積立てたことによる増加</a:t>
          </a:r>
          <a:endParaRPr lang="en-US" altLang="ja-JP" sz="1100" b="0" i="0" baseline="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地方債の償還計画を踏まえ、短期的には現在の残高を維持していく見込み。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有形固定資産減価償却率は</a:t>
          </a:r>
          <a:r>
            <a:rPr lang="ja-JP" altLang="en-US" sz="1100" b="0" i="0" baseline="0">
              <a:solidFill>
                <a:schemeClr val="dk1"/>
              </a:solidFill>
              <a:effectLst/>
              <a:latin typeface="+mn-lt"/>
              <a:ea typeface="+mn-ea"/>
              <a:cs typeface="+mn-cs"/>
            </a:rPr>
            <a:t>４４．１</a:t>
          </a:r>
          <a:r>
            <a:rPr lang="ja-JP" altLang="ja-JP" sz="1100" b="0" i="0" baseline="0">
              <a:solidFill>
                <a:schemeClr val="dk1"/>
              </a:solidFill>
              <a:effectLst/>
              <a:latin typeface="+mn-lt"/>
              <a:ea typeface="+mn-ea"/>
              <a:cs typeface="+mn-cs"/>
            </a:rPr>
            <a:t>％であり、類似団体平均を下回っている。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それぞれの公共施設等については老朽化が進んでおり、個別施設計画策定に際して各施設の老朽化状況の調査を行い、施設ごとの使用可能年数を見積もっていく必要がある。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xdr:cNvCxnSpPr/>
      </xdr:nvCxnSpPr>
      <xdr:spPr>
        <a:xfrm flipV="1">
          <a:off x="4760595" y="4619444"/>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xdr:cNvSpPr txBox="1"/>
      </xdr:nvSpPr>
      <xdr:spPr>
        <a:xfrm>
          <a:off x="4813300" y="609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xdr:cNvCxnSpPr/>
      </xdr:nvCxnSpPr>
      <xdr:spPr>
        <a:xfrm>
          <a:off x="4673600" y="609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xdr:cNvSpPr txBox="1"/>
      </xdr:nvSpPr>
      <xdr:spPr>
        <a:xfrm>
          <a:off x="4813300" y="439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xdr:cNvCxnSpPr/>
      </xdr:nvCxnSpPr>
      <xdr:spPr>
        <a:xfrm>
          <a:off x="4673600" y="461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xdr:cNvSpPr txBox="1"/>
      </xdr:nvSpPr>
      <xdr:spPr>
        <a:xfrm>
          <a:off x="4813300" y="490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xdr:cNvSpPr/>
      </xdr:nvSpPr>
      <xdr:spPr>
        <a:xfrm>
          <a:off x="47117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xdr:cNvSpPr/>
      </xdr:nvSpPr>
      <xdr:spPr>
        <a:xfrm>
          <a:off x="4000500" y="508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xdr:cNvSpPr/>
      </xdr:nvSpPr>
      <xdr:spPr>
        <a:xfrm>
          <a:off x="3238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xdr:cNvSpPr/>
      </xdr:nvSpPr>
      <xdr:spPr>
        <a:xfrm>
          <a:off x="2476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59962</xdr:rowOff>
    </xdr:from>
    <xdr:to>
      <xdr:col>23</xdr:col>
      <xdr:colOff>136525</xdr:colOff>
      <xdr:row>32</xdr:row>
      <xdr:rowOff>161562</xdr:rowOff>
    </xdr:to>
    <xdr:sp macro="" textlink="">
      <xdr:nvSpPr>
        <xdr:cNvPr id="81" name="楕円 80"/>
        <xdr:cNvSpPr/>
      </xdr:nvSpPr>
      <xdr:spPr>
        <a:xfrm>
          <a:off x="4711700" y="55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38389</xdr:rowOff>
    </xdr:from>
    <xdr:ext cx="405111" cy="259045"/>
    <xdr:sp macro="" textlink="">
      <xdr:nvSpPr>
        <xdr:cNvPr id="82" name="有形固定資産減価償却率該当値テキスト"/>
        <xdr:cNvSpPr txBox="1"/>
      </xdr:nvSpPr>
      <xdr:spPr>
        <a:xfrm>
          <a:off x="4813300" y="552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3" name="楕円 82"/>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110762</xdr:rowOff>
    </xdr:to>
    <xdr:cxnSp macro="">
      <xdr:nvCxnSpPr>
        <xdr:cNvPr id="84" name="直線コネクタ 83"/>
        <xdr:cNvCxnSpPr/>
      </xdr:nvCxnSpPr>
      <xdr:spPr>
        <a:xfrm>
          <a:off x="4051300" y="5526224"/>
          <a:ext cx="7112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75383</xdr:rowOff>
    </xdr:from>
    <xdr:to>
      <xdr:col>15</xdr:col>
      <xdr:colOff>187325</xdr:colOff>
      <xdr:row>33</xdr:row>
      <xdr:rowOff>5533</xdr:rowOff>
    </xdr:to>
    <xdr:sp macro="" textlink="">
      <xdr:nvSpPr>
        <xdr:cNvPr id="85" name="楕円 84"/>
        <xdr:cNvSpPr/>
      </xdr:nvSpPr>
      <xdr:spPr>
        <a:xfrm>
          <a:off x="3238500" y="55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126183</xdr:rowOff>
    </xdr:to>
    <xdr:cxnSp macro="">
      <xdr:nvCxnSpPr>
        <xdr:cNvPr id="86" name="直線コネクタ 85"/>
        <xdr:cNvCxnSpPr/>
      </xdr:nvCxnSpPr>
      <xdr:spPr>
        <a:xfrm flipV="1">
          <a:off x="3289300" y="5526224"/>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14968</xdr:rowOff>
    </xdr:from>
    <xdr:to>
      <xdr:col>11</xdr:col>
      <xdr:colOff>187325</xdr:colOff>
      <xdr:row>33</xdr:row>
      <xdr:rowOff>116568</xdr:rowOff>
    </xdr:to>
    <xdr:sp macro="" textlink="">
      <xdr:nvSpPr>
        <xdr:cNvPr id="87" name="楕円 86"/>
        <xdr:cNvSpPr/>
      </xdr:nvSpPr>
      <xdr:spPr>
        <a:xfrm>
          <a:off x="2476500" y="5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126183</xdr:rowOff>
    </xdr:from>
    <xdr:to>
      <xdr:col>15</xdr:col>
      <xdr:colOff>136525</xdr:colOff>
      <xdr:row>33</xdr:row>
      <xdr:rowOff>65768</xdr:rowOff>
    </xdr:to>
    <xdr:cxnSp macro="">
      <xdr:nvCxnSpPr>
        <xdr:cNvPr id="88" name="直線コネクタ 87"/>
        <xdr:cNvCxnSpPr/>
      </xdr:nvCxnSpPr>
      <xdr:spPr>
        <a:xfrm flipV="1">
          <a:off x="2527300" y="5612583"/>
          <a:ext cx="762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xdr:cNvSpPr txBox="1"/>
      </xdr:nvSpPr>
      <xdr:spPr>
        <a:xfrm>
          <a:off x="3836044" y="486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xdr:cNvSpPr txBox="1"/>
      </xdr:nvSpPr>
      <xdr:spPr>
        <a:xfrm>
          <a:off x="30867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xdr:cNvSpPr txBox="1"/>
      </xdr:nvSpPr>
      <xdr:spPr>
        <a:xfrm>
          <a:off x="2324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2" name="n_1mainValue有形固定資産減価償却率"/>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168110</xdr:rowOff>
    </xdr:from>
    <xdr:ext cx="405111" cy="259045"/>
    <xdr:sp macro="" textlink="">
      <xdr:nvSpPr>
        <xdr:cNvPr id="93" name="n_2mainValue有形固定資産減価償却率"/>
        <xdr:cNvSpPr txBox="1"/>
      </xdr:nvSpPr>
      <xdr:spPr>
        <a:xfrm>
          <a:off x="3086744" y="565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107695</xdr:rowOff>
    </xdr:from>
    <xdr:ext cx="405111" cy="259045"/>
    <xdr:sp macro="" textlink="">
      <xdr:nvSpPr>
        <xdr:cNvPr id="94" name="n_3mainValue有形固定資産減価償却率"/>
        <xdr:cNvSpPr txBox="1"/>
      </xdr:nvSpPr>
      <xdr:spPr>
        <a:xfrm>
          <a:off x="2324744" y="576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７年度以降、合併後から実施されてきた合特例債事業に係る既発債の発行が終了し、将来負担額は減少傾向にあるものの、類似団体と比較して職員数が多く、人件費が高い水準にあるため、債務償還可能年数も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xdr:cNvCxnSpPr/>
      </xdr:nvCxnSpPr>
      <xdr:spPr>
        <a:xfrm flipV="1">
          <a:off x="14793595" y="4754210"/>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xdr:cNvSpPr txBox="1"/>
      </xdr:nvSpPr>
      <xdr:spPr>
        <a:xfrm>
          <a:off x="14846300" y="45294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xdr:cNvCxnSpPr/>
      </xdr:nvCxnSpPr>
      <xdr:spPr>
        <a:xfrm>
          <a:off x="14706600" y="475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8" name="債務償還比率平均値テキスト"/>
        <xdr:cNvSpPr txBox="1"/>
      </xdr:nvSpPr>
      <xdr:spPr>
        <a:xfrm>
          <a:off x="14846300" y="515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xdr:cNvSpPr/>
      </xdr:nvSpPr>
      <xdr:spPr>
        <a:xfrm>
          <a:off x="14744700" y="53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xdr:cNvSpPr/>
      </xdr:nvSpPr>
      <xdr:spPr>
        <a:xfrm>
          <a:off x="14033500" y="528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108966</xdr:rowOff>
    </xdr:from>
    <xdr:to>
      <xdr:col>76</xdr:col>
      <xdr:colOff>73025</xdr:colOff>
      <xdr:row>32</xdr:row>
      <xdr:rowOff>39116</xdr:rowOff>
    </xdr:to>
    <xdr:sp macro="" textlink="">
      <xdr:nvSpPr>
        <xdr:cNvPr id="136" name="楕円 135"/>
        <xdr:cNvSpPr/>
      </xdr:nvSpPr>
      <xdr:spPr>
        <a:xfrm>
          <a:off x="14744700" y="5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87393</xdr:rowOff>
    </xdr:from>
    <xdr:ext cx="469744" cy="259045"/>
    <xdr:sp macro="" textlink="">
      <xdr:nvSpPr>
        <xdr:cNvPr id="137" name="債務償還比率該当値テキスト"/>
        <xdr:cNvSpPr txBox="1"/>
      </xdr:nvSpPr>
      <xdr:spPr>
        <a:xfrm>
          <a:off x="14846300"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98890</xdr:rowOff>
    </xdr:from>
    <xdr:to>
      <xdr:col>72</xdr:col>
      <xdr:colOff>123825</xdr:colOff>
      <xdr:row>32</xdr:row>
      <xdr:rowOff>29040</xdr:rowOff>
    </xdr:to>
    <xdr:sp macro="" textlink="">
      <xdr:nvSpPr>
        <xdr:cNvPr id="138" name="楕円 137"/>
        <xdr:cNvSpPr/>
      </xdr:nvSpPr>
      <xdr:spPr>
        <a:xfrm>
          <a:off x="14033500" y="54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149690</xdr:rowOff>
    </xdr:from>
    <xdr:to>
      <xdr:col>76</xdr:col>
      <xdr:colOff>22225</xdr:colOff>
      <xdr:row>31</xdr:row>
      <xdr:rowOff>159766</xdr:rowOff>
    </xdr:to>
    <xdr:cxnSp macro="">
      <xdr:nvCxnSpPr>
        <xdr:cNvPr id="139" name="直線コネクタ 138"/>
        <xdr:cNvCxnSpPr/>
      </xdr:nvCxnSpPr>
      <xdr:spPr>
        <a:xfrm>
          <a:off x="14084300" y="5464640"/>
          <a:ext cx="7112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0" name="n_1aveValue債務償還比率"/>
        <xdr:cNvSpPr txBox="1"/>
      </xdr:nvSpPr>
      <xdr:spPr>
        <a:xfrm>
          <a:off x="13836727" y="506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20167</xdr:rowOff>
    </xdr:from>
    <xdr:ext cx="469744" cy="259045"/>
    <xdr:sp macro="" textlink="">
      <xdr:nvSpPr>
        <xdr:cNvPr id="141" name="n_1mainValue債務償還比率"/>
        <xdr:cNvSpPr txBox="1"/>
      </xdr:nvSpPr>
      <xdr:spPr>
        <a:xfrm>
          <a:off x="13836727" y="55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1" name="楕円 70"/>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2" name="【道路】&#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3" name="楕円 72"/>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156210</xdr:rowOff>
    </xdr:from>
    <xdr:to>
      <xdr:col>24</xdr:col>
      <xdr:colOff>63500</xdr:colOff>
      <xdr:row>40</xdr:row>
      <xdr:rowOff>19050</xdr:rowOff>
    </xdr:to>
    <xdr:cxnSp macro="">
      <xdr:nvCxnSpPr>
        <xdr:cNvPr id="74" name="直線コネクタ 73"/>
        <xdr:cNvCxnSpPr/>
      </xdr:nvCxnSpPr>
      <xdr:spPr>
        <a:xfrm flipV="1">
          <a:off x="3797300" y="6842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xdr:rowOff>
    </xdr:from>
    <xdr:to>
      <xdr:col>15</xdr:col>
      <xdr:colOff>101600</xdr:colOff>
      <xdr:row>40</xdr:row>
      <xdr:rowOff>107950</xdr:rowOff>
    </xdr:to>
    <xdr:sp macro="" textlink="">
      <xdr:nvSpPr>
        <xdr:cNvPr id="75" name="楕円 74"/>
        <xdr:cNvSpPr/>
      </xdr:nvSpPr>
      <xdr:spPr>
        <a:xfrm>
          <a:off x="2857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19050</xdr:rowOff>
    </xdr:from>
    <xdr:to>
      <xdr:col>19</xdr:col>
      <xdr:colOff>177800</xdr:colOff>
      <xdr:row>40</xdr:row>
      <xdr:rowOff>57150</xdr:rowOff>
    </xdr:to>
    <xdr:cxnSp macro="">
      <xdr:nvCxnSpPr>
        <xdr:cNvPr id="76" name="直線コネクタ 75"/>
        <xdr:cNvCxnSpPr/>
      </xdr:nvCxnSpPr>
      <xdr:spPr>
        <a:xfrm flipV="1">
          <a:off x="2908300" y="6877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80645</xdr:rowOff>
    </xdr:from>
    <xdr:to>
      <xdr:col>10</xdr:col>
      <xdr:colOff>165100</xdr:colOff>
      <xdr:row>41</xdr:row>
      <xdr:rowOff>10795</xdr:rowOff>
    </xdr:to>
    <xdr:sp macro="" textlink="">
      <xdr:nvSpPr>
        <xdr:cNvPr id="77" name="楕円 76"/>
        <xdr:cNvSpPr/>
      </xdr:nvSpPr>
      <xdr:spPr>
        <a:xfrm>
          <a:off x="1968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57150</xdr:rowOff>
    </xdr:from>
    <xdr:to>
      <xdr:col>15</xdr:col>
      <xdr:colOff>50800</xdr:colOff>
      <xdr:row>40</xdr:row>
      <xdr:rowOff>131445</xdr:rowOff>
    </xdr:to>
    <xdr:cxnSp macro="">
      <xdr:nvCxnSpPr>
        <xdr:cNvPr id="78" name="直線コネクタ 77"/>
        <xdr:cNvCxnSpPr/>
      </xdr:nvCxnSpPr>
      <xdr:spPr>
        <a:xfrm flipV="1">
          <a:off x="2019300" y="6915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2" name="n_1mainValue【道路】&#10;有形固定資産減価償却率"/>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99077</xdr:rowOff>
    </xdr:from>
    <xdr:ext cx="405111" cy="259045"/>
    <xdr:sp macro="" textlink="">
      <xdr:nvSpPr>
        <xdr:cNvPr id="83" name="n_2mainValue【道路】&#10;有形固定資産減価償却率"/>
        <xdr:cNvSpPr txBox="1"/>
      </xdr:nvSpPr>
      <xdr:spPr>
        <a:xfrm>
          <a:off x="2705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1922</xdr:rowOff>
    </xdr:from>
    <xdr:ext cx="405111" cy="259045"/>
    <xdr:sp macro="" textlink="">
      <xdr:nvSpPr>
        <xdr:cNvPr id="84" name="n_3mainValue【道路】&#10;有形固定資産減価償却率"/>
        <xdr:cNvSpPr txBox="1"/>
      </xdr:nvSpPr>
      <xdr:spPr>
        <a:xfrm>
          <a:off x="1816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91618</xdr:rowOff>
    </xdr:from>
    <xdr:to>
      <xdr:col>55</xdr:col>
      <xdr:colOff>50800</xdr:colOff>
      <xdr:row>37</xdr:row>
      <xdr:rowOff>21768</xdr:rowOff>
    </xdr:to>
    <xdr:sp macro="" textlink="">
      <xdr:nvSpPr>
        <xdr:cNvPr id="123" name="楕円 122"/>
        <xdr:cNvSpPr/>
      </xdr:nvSpPr>
      <xdr:spPr>
        <a:xfrm>
          <a:off x="10426700" y="62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114495</xdr:rowOff>
    </xdr:from>
    <xdr:ext cx="534377" cy="259045"/>
    <xdr:sp macro="" textlink="">
      <xdr:nvSpPr>
        <xdr:cNvPr id="124" name="【道路】&#10;一人当たり延長該当値テキスト"/>
        <xdr:cNvSpPr txBox="1"/>
      </xdr:nvSpPr>
      <xdr:spPr>
        <a:xfrm>
          <a:off x="10515600" y="61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106381</xdr:rowOff>
    </xdr:from>
    <xdr:to>
      <xdr:col>50</xdr:col>
      <xdr:colOff>165100</xdr:colOff>
      <xdr:row>37</xdr:row>
      <xdr:rowOff>36531</xdr:rowOff>
    </xdr:to>
    <xdr:sp macro="" textlink="">
      <xdr:nvSpPr>
        <xdr:cNvPr id="125" name="楕円 124"/>
        <xdr:cNvSpPr/>
      </xdr:nvSpPr>
      <xdr:spPr>
        <a:xfrm>
          <a:off x="9588500" y="62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142418</xdr:rowOff>
    </xdr:from>
    <xdr:to>
      <xdr:col>55</xdr:col>
      <xdr:colOff>0</xdr:colOff>
      <xdr:row>36</xdr:row>
      <xdr:rowOff>157181</xdr:rowOff>
    </xdr:to>
    <xdr:cxnSp macro="">
      <xdr:nvCxnSpPr>
        <xdr:cNvPr id="126" name="直線コネクタ 125"/>
        <xdr:cNvCxnSpPr/>
      </xdr:nvCxnSpPr>
      <xdr:spPr>
        <a:xfrm flipV="1">
          <a:off x="9639300" y="6314618"/>
          <a:ext cx="8382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47974</xdr:rowOff>
    </xdr:from>
    <xdr:to>
      <xdr:col>46</xdr:col>
      <xdr:colOff>38100</xdr:colOff>
      <xdr:row>34</xdr:row>
      <xdr:rowOff>149574</xdr:rowOff>
    </xdr:to>
    <xdr:sp macro="" textlink="">
      <xdr:nvSpPr>
        <xdr:cNvPr id="127" name="楕円 126"/>
        <xdr:cNvSpPr/>
      </xdr:nvSpPr>
      <xdr:spPr>
        <a:xfrm>
          <a:off x="8699500" y="58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98774</xdr:rowOff>
    </xdr:from>
    <xdr:to>
      <xdr:col>50</xdr:col>
      <xdr:colOff>114300</xdr:colOff>
      <xdr:row>36</xdr:row>
      <xdr:rowOff>157181</xdr:rowOff>
    </xdr:to>
    <xdr:cxnSp macro="">
      <xdr:nvCxnSpPr>
        <xdr:cNvPr id="128" name="直線コネクタ 127"/>
        <xdr:cNvCxnSpPr/>
      </xdr:nvCxnSpPr>
      <xdr:spPr>
        <a:xfrm>
          <a:off x="8750300" y="5928074"/>
          <a:ext cx="889000" cy="4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144558</xdr:rowOff>
    </xdr:from>
    <xdr:to>
      <xdr:col>41</xdr:col>
      <xdr:colOff>101600</xdr:colOff>
      <xdr:row>37</xdr:row>
      <xdr:rowOff>74708</xdr:rowOff>
    </xdr:to>
    <xdr:sp macro="" textlink="">
      <xdr:nvSpPr>
        <xdr:cNvPr id="129" name="楕円 128"/>
        <xdr:cNvSpPr/>
      </xdr:nvSpPr>
      <xdr:spPr>
        <a:xfrm>
          <a:off x="7810500" y="63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98774</xdr:rowOff>
    </xdr:from>
    <xdr:to>
      <xdr:col>45</xdr:col>
      <xdr:colOff>177800</xdr:colOff>
      <xdr:row>37</xdr:row>
      <xdr:rowOff>23908</xdr:rowOff>
    </xdr:to>
    <xdr:cxnSp macro="">
      <xdr:nvCxnSpPr>
        <xdr:cNvPr id="130" name="直線コネクタ 129"/>
        <xdr:cNvCxnSpPr/>
      </xdr:nvCxnSpPr>
      <xdr:spPr>
        <a:xfrm flipV="1">
          <a:off x="7861300" y="5928074"/>
          <a:ext cx="889000" cy="4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53058</xdr:rowOff>
    </xdr:from>
    <xdr:ext cx="534377" cy="259045"/>
    <xdr:sp macro="" textlink="">
      <xdr:nvSpPr>
        <xdr:cNvPr id="134" name="n_1mainValue【道路】&#10;一人当たり延長"/>
        <xdr:cNvSpPr txBox="1"/>
      </xdr:nvSpPr>
      <xdr:spPr>
        <a:xfrm>
          <a:off x="9359411" y="60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166101</xdr:rowOff>
    </xdr:from>
    <xdr:ext cx="534377" cy="259045"/>
    <xdr:sp macro="" textlink="">
      <xdr:nvSpPr>
        <xdr:cNvPr id="135" name="n_2mainValue【道路】&#10;一人当たり延長"/>
        <xdr:cNvSpPr txBox="1"/>
      </xdr:nvSpPr>
      <xdr:spPr>
        <a:xfrm>
          <a:off x="8483111" y="56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91235</xdr:rowOff>
    </xdr:from>
    <xdr:ext cx="534377" cy="259045"/>
    <xdr:sp macro="" textlink="">
      <xdr:nvSpPr>
        <xdr:cNvPr id="136" name="n_3mainValue【道路】&#10;一人当たり延長"/>
        <xdr:cNvSpPr txBox="1"/>
      </xdr:nvSpPr>
      <xdr:spPr>
        <a:xfrm>
          <a:off x="7594111" y="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77" name="楕円 176"/>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50092</xdr:rowOff>
    </xdr:from>
    <xdr:ext cx="405111" cy="259045"/>
    <xdr:sp macro="" textlink="">
      <xdr:nvSpPr>
        <xdr:cNvPr id="178" name="【橋りょう・トンネル】&#10;有形固定資産減価償却率該当値テキスト"/>
        <xdr:cNvSpPr txBox="1"/>
      </xdr:nvSpPr>
      <xdr:spPr>
        <a:xfrm>
          <a:off x="4673600"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79" name="楕円 178"/>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150223</xdr:rowOff>
    </xdr:to>
    <xdr:cxnSp macro="">
      <xdr:nvCxnSpPr>
        <xdr:cNvPr id="180" name="直線コネクタ 179"/>
        <xdr:cNvCxnSpPr/>
      </xdr:nvCxnSpPr>
      <xdr:spPr>
        <a:xfrm flipV="1">
          <a:off x="3797300" y="104094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楕円 180"/>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8165</xdr:rowOff>
    </xdr:to>
    <xdr:cxnSp macro="">
      <xdr:nvCxnSpPr>
        <xdr:cNvPr id="182" name="直線コネクタ 181"/>
        <xdr:cNvCxnSpPr/>
      </xdr:nvCxnSpPr>
      <xdr:spPr>
        <a:xfrm flipV="1">
          <a:off x="2908300" y="1043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3" name="楕円 182"/>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66947</xdr:rowOff>
    </xdr:to>
    <xdr:cxnSp macro="">
      <xdr:nvCxnSpPr>
        <xdr:cNvPr id="184" name="直線コネクタ 183"/>
        <xdr:cNvCxnSpPr/>
      </xdr:nvCxnSpPr>
      <xdr:spPr>
        <a:xfrm flipV="1">
          <a:off x="2019300" y="104666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20700</xdr:rowOff>
    </xdr:from>
    <xdr:ext cx="405111" cy="259045"/>
    <xdr:sp macro="" textlink="">
      <xdr:nvSpPr>
        <xdr:cNvPr id="188" name="n_1mainValue【橋りょう・トンネル】&#10;有形固定資産減価償却率"/>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89"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190" name="n_3mainValue【橋りょう・トンネル】&#10;有形固定資産減価償却率"/>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170906</xdr:rowOff>
    </xdr:from>
    <xdr:to>
      <xdr:col>55</xdr:col>
      <xdr:colOff>50800</xdr:colOff>
      <xdr:row>63</xdr:row>
      <xdr:rowOff>101056</xdr:rowOff>
    </xdr:to>
    <xdr:sp macro="" textlink="">
      <xdr:nvSpPr>
        <xdr:cNvPr id="229" name="楕円 228"/>
        <xdr:cNvSpPr/>
      </xdr:nvSpPr>
      <xdr:spPr>
        <a:xfrm>
          <a:off x="10426700" y="108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149333</xdr:rowOff>
    </xdr:from>
    <xdr:ext cx="599010" cy="259045"/>
    <xdr:sp macro="" textlink="">
      <xdr:nvSpPr>
        <xdr:cNvPr id="230" name="【橋りょう・トンネル】&#10;一人当たり有形固定資産（償却資産）額該当値テキスト"/>
        <xdr:cNvSpPr txBox="1"/>
      </xdr:nvSpPr>
      <xdr:spPr>
        <a:xfrm>
          <a:off x="10515600" y="1077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2601</xdr:rowOff>
    </xdr:from>
    <xdr:to>
      <xdr:col>50</xdr:col>
      <xdr:colOff>165100</xdr:colOff>
      <xdr:row>63</xdr:row>
      <xdr:rowOff>104201</xdr:rowOff>
    </xdr:to>
    <xdr:sp macro="" textlink="">
      <xdr:nvSpPr>
        <xdr:cNvPr id="231" name="楕円 230"/>
        <xdr:cNvSpPr/>
      </xdr:nvSpPr>
      <xdr:spPr>
        <a:xfrm>
          <a:off x="9588500" y="108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50256</xdr:rowOff>
    </xdr:from>
    <xdr:to>
      <xdr:col>55</xdr:col>
      <xdr:colOff>0</xdr:colOff>
      <xdr:row>63</xdr:row>
      <xdr:rowOff>53401</xdr:rowOff>
    </xdr:to>
    <xdr:cxnSp macro="">
      <xdr:nvCxnSpPr>
        <xdr:cNvPr id="232" name="直線コネクタ 231"/>
        <xdr:cNvCxnSpPr/>
      </xdr:nvCxnSpPr>
      <xdr:spPr>
        <a:xfrm flipV="1">
          <a:off x="9639300" y="10851606"/>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6890</xdr:rowOff>
    </xdr:from>
    <xdr:to>
      <xdr:col>46</xdr:col>
      <xdr:colOff>38100</xdr:colOff>
      <xdr:row>63</xdr:row>
      <xdr:rowOff>108490</xdr:rowOff>
    </xdr:to>
    <xdr:sp macro="" textlink="">
      <xdr:nvSpPr>
        <xdr:cNvPr id="233" name="楕円 232"/>
        <xdr:cNvSpPr/>
      </xdr:nvSpPr>
      <xdr:spPr>
        <a:xfrm>
          <a:off x="8699500" y="108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53401</xdr:rowOff>
    </xdr:from>
    <xdr:to>
      <xdr:col>50</xdr:col>
      <xdr:colOff>114300</xdr:colOff>
      <xdr:row>63</xdr:row>
      <xdr:rowOff>57690</xdr:rowOff>
    </xdr:to>
    <xdr:cxnSp macro="">
      <xdr:nvCxnSpPr>
        <xdr:cNvPr id="234" name="直線コネクタ 233"/>
        <xdr:cNvCxnSpPr/>
      </xdr:nvCxnSpPr>
      <xdr:spPr>
        <a:xfrm flipV="1">
          <a:off x="8750300" y="10854751"/>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10111</xdr:rowOff>
    </xdr:from>
    <xdr:to>
      <xdr:col>41</xdr:col>
      <xdr:colOff>101600</xdr:colOff>
      <xdr:row>63</xdr:row>
      <xdr:rowOff>111711</xdr:rowOff>
    </xdr:to>
    <xdr:sp macro="" textlink="">
      <xdr:nvSpPr>
        <xdr:cNvPr id="235" name="楕円 234"/>
        <xdr:cNvSpPr/>
      </xdr:nvSpPr>
      <xdr:spPr>
        <a:xfrm>
          <a:off x="7810500" y="108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57690</xdr:rowOff>
    </xdr:from>
    <xdr:to>
      <xdr:col>45</xdr:col>
      <xdr:colOff>177800</xdr:colOff>
      <xdr:row>63</xdr:row>
      <xdr:rowOff>60911</xdr:rowOff>
    </xdr:to>
    <xdr:cxnSp macro="">
      <xdr:nvCxnSpPr>
        <xdr:cNvPr id="236" name="直線コネクタ 235"/>
        <xdr:cNvCxnSpPr/>
      </xdr:nvCxnSpPr>
      <xdr:spPr>
        <a:xfrm flipV="1">
          <a:off x="7861300" y="10859040"/>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95328</xdr:rowOff>
    </xdr:from>
    <xdr:ext cx="599010" cy="259045"/>
    <xdr:sp macro="" textlink="">
      <xdr:nvSpPr>
        <xdr:cNvPr id="240" name="n_1mainValue【橋りょう・トンネル】&#10;一人当たり有形固定資産（償却資産）額"/>
        <xdr:cNvSpPr txBox="1"/>
      </xdr:nvSpPr>
      <xdr:spPr>
        <a:xfrm>
          <a:off x="9327095" y="1089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99617</xdr:rowOff>
    </xdr:from>
    <xdr:ext cx="599010" cy="259045"/>
    <xdr:sp macro="" textlink="">
      <xdr:nvSpPr>
        <xdr:cNvPr id="241" name="n_2mainValue【橋りょう・トンネル】&#10;一人当たり有形固定資産（償却資産）額"/>
        <xdr:cNvSpPr txBox="1"/>
      </xdr:nvSpPr>
      <xdr:spPr>
        <a:xfrm>
          <a:off x="8450795" y="1090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102838</xdr:rowOff>
    </xdr:from>
    <xdr:ext cx="599010" cy="259045"/>
    <xdr:sp macro="" textlink="">
      <xdr:nvSpPr>
        <xdr:cNvPr id="242" name="n_3mainValue【橋りょう・トンネル】&#10;一人当たり有形固定資産（償却資産）額"/>
        <xdr:cNvSpPr txBox="1"/>
      </xdr:nvSpPr>
      <xdr:spPr>
        <a:xfrm>
          <a:off x="7561795" y="109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82" name="楕円 281"/>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83" name="【公営住宅】&#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149225</xdr:rowOff>
    </xdr:from>
    <xdr:to>
      <xdr:col>20</xdr:col>
      <xdr:colOff>38100</xdr:colOff>
      <xdr:row>80</xdr:row>
      <xdr:rowOff>79375</xdr:rowOff>
    </xdr:to>
    <xdr:sp macro="" textlink="">
      <xdr:nvSpPr>
        <xdr:cNvPr id="284" name="楕円 283"/>
        <xdr:cNvSpPr/>
      </xdr:nvSpPr>
      <xdr:spPr>
        <a:xfrm>
          <a:off x="3746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28575</xdr:rowOff>
    </xdr:to>
    <xdr:cxnSp macro="">
      <xdr:nvCxnSpPr>
        <xdr:cNvPr id="285" name="直線コネクタ 284"/>
        <xdr:cNvCxnSpPr/>
      </xdr:nvCxnSpPr>
      <xdr:spPr>
        <a:xfrm flipV="1">
          <a:off x="3797300" y="137121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86" name="楕円 285"/>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64770</xdr:rowOff>
    </xdr:to>
    <xdr:cxnSp macro="">
      <xdr:nvCxnSpPr>
        <xdr:cNvPr id="287" name="直線コネクタ 286"/>
        <xdr:cNvCxnSpPr/>
      </xdr:nvCxnSpPr>
      <xdr:spPr>
        <a:xfrm flipV="1">
          <a:off x="2908300" y="13744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80645</xdr:rowOff>
    </xdr:from>
    <xdr:to>
      <xdr:col>10</xdr:col>
      <xdr:colOff>165100</xdr:colOff>
      <xdr:row>81</xdr:row>
      <xdr:rowOff>10795</xdr:rowOff>
    </xdr:to>
    <xdr:sp macro="" textlink="">
      <xdr:nvSpPr>
        <xdr:cNvPr id="288" name="楕円 287"/>
        <xdr:cNvSpPr/>
      </xdr:nvSpPr>
      <xdr:spPr>
        <a:xfrm>
          <a:off x="1968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64770</xdr:rowOff>
    </xdr:from>
    <xdr:to>
      <xdr:col>15</xdr:col>
      <xdr:colOff>50800</xdr:colOff>
      <xdr:row>80</xdr:row>
      <xdr:rowOff>131445</xdr:rowOff>
    </xdr:to>
    <xdr:cxnSp macro="">
      <xdr:nvCxnSpPr>
        <xdr:cNvPr id="289" name="直線コネクタ 288"/>
        <xdr:cNvCxnSpPr/>
      </xdr:nvCxnSpPr>
      <xdr:spPr>
        <a:xfrm flipV="1">
          <a:off x="2019300" y="137807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95902</xdr:rowOff>
    </xdr:from>
    <xdr:ext cx="405111" cy="259045"/>
    <xdr:sp macro="" textlink="">
      <xdr:nvSpPr>
        <xdr:cNvPr id="293" name="n_1mainValue【公営住宅】&#10;有形固定資産減価償却率"/>
        <xdr:cNvSpPr txBox="1"/>
      </xdr:nvSpPr>
      <xdr:spPr>
        <a:xfrm>
          <a:off x="35820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94"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27322</xdr:rowOff>
    </xdr:from>
    <xdr:ext cx="405111" cy="259045"/>
    <xdr:sp macro="" textlink="">
      <xdr:nvSpPr>
        <xdr:cNvPr id="295" name="n_3mainValue【公営住宅】&#10;有形固定資産減価償却率"/>
        <xdr:cNvSpPr txBox="1"/>
      </xdr:nvSpPr>
      <xdr:spPr>
        <a:xfrm>
          <a:off x="1816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95886</xdr:rowOff>
    </xdr:from>
    <xdr:to>
      <xdr:col>55</xdr:col>
      <xdr:colOff>50800</xdr:colOff>
      <xdr:row>85</xdr:row>
      <xdr:rowOff>26036</xdr:rowOff>
    </xdr:to>
    <xdr:sp macro="" textlink="">
      <xdr:nvSpPr>
        <xdr:cNvPr id="334" name="楕円 333"/>
        <xdr:cNvSpPr/>
      </xdr:nvSpPr>
      <xdr:spPr>
        <a:xfrm>
          <a:off x="10426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74313</xdr:rowOff>
    </xdr:from>
    <xdr:ext cx="469744" cy="259045"/>
    <xdr:sp macro="" textlink="">
      <xdr:nvSpPr>
        <xdr:cNvPr id="335" name="【公営住宅】&#10;一人当たり面積該当値テキスト"/>
        <xdr:cNvSpPr txBox="1"/>
      </xdr:nvSpPr>
      <xdr:spPr>
        <a:xfrm>
          <a:off x="10515600"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99695</xdr:rowOff>
    </xdr:from>
    <xdr:to>
      <xdr:col>50</xdr:col>
      <xdr:colOff>165100</xdr:colOff>
      <xdr:row>85</xdr:row>
      <xdr:rowOff>29845</xdr:rowOff>
    </xdr:to>
    <xdr:sp macro="" textlink="">
      <xdr:nvSpPr>
        <xdr:cNvPr id="336" name="楕円 335"/>
        <xdr:cNvSpPr/>
      </xdr:nvSpPr>
      <xdr:spPr>
        <a:xfrm>
          <a:off x="9588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146686</xdr:rowOff>
    </xdr:from>
    <xdr:to>
      <xdr:col>55</xdr:col>
      <xdr:colOff>0</xdr:colOff>
      <xdr:row>84</xdr:row>
      <xdr:rowOff>150495</xdr:rowOff>
    </xdr:to>
    <xdr:cxnSp macro="">
      <xdr:nvCxnSpPr>
        <xdr:cNvPr id="337" name="直線コネクタ 336"/>
        <xdr:cNvCxnSpPr/>
      </xdr:nvCxnSpPr>
      <xdr:spPr>
        <a:xfrm flipV="1">
          <a:off x="9639300" y="145484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157987</xdr:rowOff>
    </xdr:from>
    <xdr:to>
      <xdr:col>46</xdr:col>
      <xdr:colOff>38100</xdr:colOff>
      <xdr:row>81</xdr:row>
      <xdr:rowOff>88137</xdr:rowOff>
    </xdr:to>
    <xdr:sp macro="" textlink="">
      <xdr:nvSpPr>
        <xdr:cNvPr id="338" name="楕円 337"/>
        <xdr:cNvSpPr/>
      </xdr:nvSpPr>
      <xdr:spPr>
        <a:xfrm>
          <a:off x="8699500" y="138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37337</xdr:rowOff>
    </xdr:from>
    <xdr:to>
      <xdr:col>50</xdr:col>
      <xdr:colOff>114300</xdr:colOff>
      <xdr:row>84</xdr:row>
      <xdr:rowOff>150495</xdr:rowOff>
    </xdr:to>
    <xdr:cxnSp macro="">
      <xdr:nvCxnSpPr>
        <xdr:cNvPr id="339" name="直線コネクタ 338"/>
        <xdr:cNvCxnSpPr/>
      </xdr:nvCxnSpPr>
      <xdr:spPr>
        <a:xfrm>
          <a:off x="8750300" y="13924787"/>
          <a:ext cx="889000" cy="6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91312</xdr:rowOff>
    </xdr:from>
    <xdr:to>
      <xdr:col>41</xdr:col>
      <xdr:colOff>101600</xdr:colOff>
      <xdr:row>85</xdr:row>
      <xdr:rowOff>21462</xdr:rowOff>
    </xdr:to>
    <xdr:sp macro="" textlink="">
      <xdr:nvSpPr>
        <xdr:cNvPr id="340" name="楕円 339"/>
        <xdr:cNvSpPr/>
      </xdr:nvSpPr>
      <xdr:spPr>
        <a:xfrm>
          <a:off x="7810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37337</xdr:rowOff>
    </xdr:from>
    <xdr:to>
      <xdr:col>45</xdr:col>
      <xdr:colOff>177800</xdr:colOff>
      <xdr:row>84</xdr:row>
      <xdr:rowOff>142112</xdr:rowOff>
    </xdr:to>
    <xdr:cxnSp macro="">
      <xdr:nvCxnSpPr>
        <xdr:cNvPr id="341" name="直線コネクタ 340"/>
        <xdr:cNvCxnSpPr/>
      </xdr:nvCxnSpPr>
      <xdr:spPr>
        <a:xfrm flipV="1">
          <a:off x="7861300" y="13924787"/>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46372</xdr:rowOff>
    </xdr:from>
    <xdr:ext cx="469744" cy="259045"/>
    <xdr:sp macro="" textlink="">
      <xdr:nvSpPr>
        <xdr:cNvPr id="345" name="n_1mainValue【公営住宅】&#10;一人当たり面積"/>
        <xdr:cNvSpPr txBox="1"/>
      </xdr:nvSpPr>
      <xdr:spPr>
        <a:xfrm>
          <a:off x="93917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104664</xdr:rowOff>
    </xdr:from>
    <xdr:ext cx="469744" cy="259045"/>
    <xdr:sp macro="" textlink="">
      <xdr:nvSpPr>
        <xdr:cNvPr id="346" name="n_2mainValue【公営住宅】&#10;一人当たり面積"/>
        <xdr:cNvSpPr txBox="1"/>
      </xdr:nvSpPr>
      <xdr:spPr>
        <a:xfrm>
          <a:off x="8515427" y="1364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37989</xdr:rowOff>
    </xdr:from>
    <xdr:ext cx="469744" cy="259045"/>
    <xdr:sp macro="" textlink="">
      <xdr:nvSpPr>
        <xdr:cNvPr id="347" name="n_3mainValue【公営住宅】&#10;一人当たり面積"/>
        <xdr:cNvSpPr txBox="1"/>
      </xdr:nvSpPr>
      <xdr:spPr>
        <a:xfrm>
          <a:off x="7626427" y="142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94" name="【認定こども園・幼稚園・保育所】&#10;有形固定資産減価償却率平均値テキスト"/>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404" name="楕円 403"/>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405" name="【認定こども園・幼稚園・保育所】&#10;有形固定資産減価償却率該当値テキスト"/>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6" name="楕円 405"/>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66403</xdr:rowOff>
    </xdr:to>
    <xdr:cxnSp macro="">
      <xdr:nvCxnSpPr>
        <xdr:cNvPr id="407" name="直線コネクタ 406"/>
        <xdr:cNvCxnSpPr/>
      </xdr:nvCxnSpPr>
      <xdr:spPr>
        <a:xfrm flipV="1">
          <a:off x="15481300" y="67088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147865</xdr:rowOff>
    </xdr:from>
    <xdr:to>
      <xdr:col>76</xdr:col>
      <xdr:colOff>165100</xdr:colOff>
      <xdr:row>40</xdr:row>
      <xdr:rowOff>78015</xdr:rowOff>
    </xdr:to>
    <xdr:sp macro="" textlink="">
      <xdr:nvSpPr>
        <xdr:cNvPr id="408" name="楕円 407"/>
        <xdr:cNvSpPr/>
      </xdr:nvSpPr>
      <xdr:spPr>
        <a:xfrm>
          <a:off x="1454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40</xdr:row>
      <xdr:rowOff>27215</xdr:rowOff>
    </xdr:to>
    <xdr:cxnSp macro="">
      <xdr:nvCxnSpPr>
        <xdr:cNvPr id="409" name="直線コネクタ 408"/>
        <xdr:cNvCxnSpPr/>
      </xdr:nvCxnSpPr>
      <xdr:spPr>
        <a:xfrm flipV="1">
          <a:off x="14592300" y="6752953"/>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10" name="楕円 409"/>
        <xdr:cNvSpPr/>
      </xdr:nvSpPr>
      <xdr:spPr>
        <a:xfrm>
          <a:off x="13652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27215</xdr:rowOff>
    </xdr:from>
    <xdr:to>
      <xdr:col>76</xdr:col>
      <xdr:colOff>114300</xdr:colOff>
      <xdr:row>40</xdr:row>
      <xdr:rowOff>120287</xdr:rowOff>
    </xdr:to>
    <xdr:cxnSp macro="">
      <xdr:nvCxnSpPr>
        <xdr:cNvPr id="411" name="直線コネクタ 410"/>
        <xdr:cNvCxnSpPr/>
      </xdr:nvCxnSpPr>
      <xdr:spPr>
        <a:xfrm flipV="1">
          <a:off x="13703300" y="688521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412" name="n_1aveValue【認定こども園・幼稚園・保育所】&#10;有形固定資産減価償却率"/>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3"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15" name="n_1mainValue【認定こども園・幼稚園・保育所】&#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69142</xdr:rowOff>
    </xdr:from>
    <xdr:ext cx="405111" cy="259045"/>
    <xdr:sp macro="" textlink="">
      <xdr:nvSpPr>
        <xdr:cNvPr id="416" name="n_2mainValue【認定こども園・幼稚園・保育所】&#10;有形固定資産減価償却率"/>
        <xdr:cNvSpPr txBox="1"/>
      </xdr:nvSpPr>
      <xdr:spPr>
        <a:xfrm>
          <a:off x="14389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17" name="n_3mainValue【認定こども園・幼稚園・保育所】&#10;有形固定資産減価償却率"/>
        <xdr:cNvSpPr txBox="1"/>
      </xdr:nvSpPr>
      <xdr:spPr>
        <a:xfrm>
          <a:off x="13500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103124</xdr:rowOff>
    </xdr:from>
    <xdr:to>
      <xdr:col>116</xdr:col>
      <xdr:colOff>114300</xdr:colOff>
      <xdr:row>35</xdr:row>
      <xdr:rowOff>33274</xdr:rowOff>
    </xdr:to>
    <xdr:sp macro="" textlink="">
      <xdr:nvSpPr>
        <xdr:cNvPr id="454" name="楕円 453"/>
        <xdr:cNvSpPr/>
      </xdr:nvSpPr>
      <xdr:spPr>
        <a:xfrm>
          <a:off x="221107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126001</xdr:rowOff>
    </xdr:from>
    <xdr:ext cx="469744" cy="259045"/>
    <xdr:sp macro="" textlink="">
      <xdr:nvSpPr>
        <xdr:cNvPr id="455" name="【認定こども園・幼稚園・保育所】&#10;一人当たり面積該当値テキスト"/>
        <xdr:cNvSpPr txBox="1"/>
      </xdr:nvSpPr>
      <xdr:spPr>
        <a:xfrm>
          <a:off x="22199600"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121412</xdr:rowOff>
    </xdr:from>
    <xdr:to>
      <xdr:col>112</xdr:col>
      <xdr:colOff>38100</xdr:colOff>
      <xdr:row>35</xdr:row>
      <xdr:rowOff>51562</xdr:rowOff>
    </xdr:to>
    <xdr:sp macro="" textlink="">
      <xdr:nvSpPr>
        <xdr:cNvPr id="456" name="楕円 455"/>
        <xdr:cNvSpPr/>
      </xdr:nvSpPr>
      <xdr:spPr>
        <a:xfrm>
          <a:off x="21272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153924</xdr:rowOff>
    </xdr:from>
    <xdr:to>
      <xdr:col>116</xdr:col>
      <xdr:colOff>63500</xdr:colOff>
      <xdr:row>35</xdr:row>
      <xdr:rowOff>762</xdr:rowOff>
    </xdr:to>
    <xdr:cxnSp macro="">
      <xdr:nvCxnSpPr>
        <xdr:cNvPr id="457" name="直線コネクタ 456"/>
        <xdr:cNvCxnSpPr/>
      </xdr:nvCxnSpPr>
      <xdr:spPr>
        <a:xfrm flipV="1">
          <a:off x="21323300" y="5983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xdr:rowOff>
    </xdr:from>
    <xdr:to>
      <xdr:col>107</xdr:col>
      <xdr:colOff>101600</xdr:colOff>
      <xdr:row>36</xdr:row>
      <xdr:rowOff>117856</xdr:rowOff>
    </xdr:to>
    <xdr:sp macro="" textlink="">
      <xdr:nvSpPr>
        <xdr:cNvPr id="458" name="楕円 457"/>
        <xdr:cNvSpPr/>
      </xdr:nvSpPr>
      <xdr:spPr>
        <a:xfrm>
          <a:off x="20383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xdr:rowOff>
    </xdr:from>
    <xdr:to>
      <xdr:col>111</xdr:col>
      <xdr:colOff>177800</xdr:colOff>
      <xdr:row>36</xdr:row>
      <xdr:rowOff>67056</xdr:rowOff>
    </xdr:to>
    <xdr:cxnSp macro="">
      <xdr:nvCxnSpPr>
        <xdr:cNvPr id="459" name="直線コネクタ 458"/>
        <xdr:cNvCxnSpPr/>
      </xdr:nvCxnSpPr>
      <xdr:spPr>
        <a:xfrm flipV="1">
          <a:off x="20434300" y="600151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32258</xdr:rowOff>
    </xdr:from>
    <xdr:to>
      <xdr:col>102</xdr:col>
      <xdr:colOff>165100</xdr:colOff>
      <xdr:row>36</xdr:row>
      <xdr:rowOff>133858</xdr:rowOff>
    </xdr:to>
    <xdr:sp macro="" textlink="">
      <xdr:nvSpPr>
        <xdr:cNvPr id="460" name="楕円 459"/>
        <xdr:cNvSpPr/>
      </xdr:nvSpPr>
      <xdr:spPr>
        <a:xfrm>
          <a:off x="19494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67056</xdr:rowOff>
    </xdr:from>
    <xdr:to>
      <xdr:col>107</xdr:col>
      <xdr:colOff>50800</xdr:colOff>
      <xdr:row>36</xdr:row>
      <xdr:rowOff>83058</xdr:rowOff>
    </xdr:to>
    <xdr:cxnSp macro="">
      <xdr:nvCxnSpPr>
        <xdr:cNvPr id="461" name="直線コネクタ 460"/>
        <xdr:cNvCxnSpPr/>
      </xdr:nvCxnSpPr>
      <xdr:spPr>
        <a:xfrm flipV="1">
          <a:off x="19545300" y="62392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68089</xdr:rowOff>
    </xdr:from>
    <xdr:ext cx="469744" cy="259045"/>
    <xdr:sp macro="" textlink="">
      <xdr:nvSpPr>
        <xdr:cNvPr id="465" name="n_1mainValue【認定こども園・幼稚園・保育所】&#10;一人当たり面積"/>
        <xdr:cNvSpPr txBox="1"/>
      </xdr:nvSpPr>
      <xdr:spPr>
        <a:xfrm>
          <a:off x="21075727" y="572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134383</xdr:rowOff>
    </xdr:from>
    <xdr:ext cx="469744" cy="259045"/>
    <xdr:sp macro="" textlink="">
      <xdr:nvSpPr>
        <xdr:cNvPr id="466" name="n_2mainValue【認定こども園・幼稚園・保育所】&#10;一人当たり面積"/>
        <xdr:cNvSpPr txBox="1"/>
      </xdr:nvSpPr>
      <xdr:spPr>
        <a:xfrm>
          <a:off x="20199427" y="59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150385</xdr:rowOff>
    </xdr:from>
    <xdr:ext cx="469744" cy="259045"/>
    <xdr:sp macro="" textlink="">
      <xdr:nvSpPr>
        <xdr:cNvPr id="467" name="n_3mainValue【認定こども園・幼稚園・保育所】&#10;一人当たり面積"/>
        <xdr:cNvSpPr txBox="1"/>
      </xdr:nvSpPr>
      <xdr:spPr>
        <a:xfrm>
          <a:off x="19310427"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08" name="楕円 507"/>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123570</xdr:rowOff>
    </xdr:from>
    <xdr:ext cx="405111" cy="259045"/>
    <xdr:sp macro="" textlink="">
      <xdr:nvSpPr>
        <xdr:cNvPr id="509" name="【学校施設】&#10;有形固定資産減価償却率該当値テキスト"/>
        <xdr:cNvSpPr txBox="1"/>
      </xdr:nvSpPr>
      <xdr:spPr>
        <a:xfrm>
          <a:off x="16357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9616</xdr:rowOff>
    </xdr:from>
    <xdr:to>
      <xdr:col>81</xdr:col>
      <xdr:colOff>101600</xdr:colOff>
      <xdr:row>60</xdr:row>
      <xdr:rowOff>111216</xdr:rowOff>
    </xdr:to>
    <xdr:sp macro="" textlink="">
      <xdr:nvSpPr>
        <xdr:cNvPr id="510" name="楕円 509"/>
        <xdr:cNvSpPr/>
      </xdr:nvSpPr>
      <xdr:spPr>
        <a:xfrm>
          <a:off x="15430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60416</xdr:rowOff>
    </xdr:to>
    <xdr:cxnSp macro="">
      <xdr:nvCxnSpPr>
        <xdr:cNvPr id="511" name="直線コネクタ 510"/>
        <xdr:cNvCxnSpPr/>
      </xdr:nvCxnSpPr>
      <xdr:spPr>
        <a:xfrm flipV="1">
          <a:off x="15481300" y="103114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42273</xdr:rowOff>
    </xdr:from>
    <xdr:to>
      <xdr:col>76</xdr:col>
      <xdr:colOff>165100</xdr:colOff>
      <xdr:row>60</xdr:row>
      <xdr:rowOff>143873</xdr:rowOff>
    </xdr:to>
    <xdr:sp macro="" textlink="">
      <xdr:nvSpPr>
        <xdr:cNvPr id="512" name="楕円 511"/>
        <xdr:cNvSpPr/>
      </xdr:nvSpPr>
      <xdr:spPr>
        <a:xfrm>
          <a:off x="1454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60416</xdr:rowOff>
    </xdr:from>
    <xdr:to>
      <xdr:col>81</xdr:col>
      <xdr:colOff>50800</xdr:colOff>
      <xdr:row>60</xdr:row>
      <xdr:rowOff>93073</xdr:rowOff>
    </xdr:to>
    <xdr:cxnSp macro="">
      <xdr:nvCxnSpPr>
        <xdr:cNvPr id="513" name="直線コネクタ 512"/>
        <xdr:cNvCxnSpPr/>
      </xdr:nvCxnSpPr>
      <xdr:spPr>
        <a:xfrm flipV="1">
          <a:off x="14592300" y="1034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114119</xdr:rowOff>
    </xdr:from>
    <xdr:to>
      <xdr:col>72</xdr:col>
      <xdr:colOff>38100</xdr:colOff>
      <xdr:row>61</xdr:row>
      <xdr:rowOff>44269</xdr:rowOff>
    </xdr:to>
    <xdr:sp macro="" textlink="">
      <xdr:nvSpPr>
        <xdr:cNvPr id="514" name="楕円 513"/>
        <xdr:cNvSpPr/>
      </xdr:nvSpPr>
      <xdr:spPr>
        <a:xfrm>
          <a:off x="13652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93073</xdr:rowOff>
    </xdr:from>
    <xdr:to>
      <xdr:col>76</xdr:col>
      <xdr:colOff>114300</xdr:colOff>
      <xdr:row>60</xdr:row>
      <xdr:rowOff>164919</xdr:rowOff>
    </xdr:to>
    <xdr:cxnSp macro="">
      <xdr:nvCxnSpPr>
        <xdr:cNvPr id="515" name="直線コネクタ 514"/>
        <xdr:cNvCxnSpPr/>
      </xdr:nvCxnSpPr>
      <xdr:spPr>
        <a:xfrm flipV="1">
          <a:off x="13703300" y="103800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102343</xdr:rowOff>
    </xdr:from>
    <xdr:ext cx="405111" cy="259045"/>
    <xdr:sp macro="" textlink="">
      <xdr:nvSpPr>
        <xdr:cNvPr id="519" name="n_1mainValue【学校施設】&#10;有形固定資産減価償却率"/>
        <xdr:cNvSpPr txBox="1"/>
      </xdr:nvSpPr>
      <xdr:spPr>
        <a:xfrm>
          <a:off x="15266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135000</xdr:rowOff>
    </xdr:from>
    <xdr:ext cx="405111" cy="259045"/>
    <xdr:sp macro="" textlink="">
      <xdr:nvSpPr>
        <xdr:cNvPr id="520" name="n_2mainValue【学校施設】&#10;有形固定資産減価償却率"/>
        <xdr:cNvSpPr txBox="1"/>
      </xdr:nvSpPr>
      <xdr:spPr>
        <a:xfrm>
          <a:off x="14389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35396</xdr:rowOff>
    </xdr:from>
    <xdr:ext cx="405111" cy="259045"/>
    <xdr:sp macro="" textlink="">
      <xdr:nvSpPr>
        <xdr:cNvPr id="521" name="n_3mainValue【学校施設】&#10;有形固定資産減価償却率"/>
        <xdr:cNvSpPr txBox="1"/>
      </xdr:nvSpPr>
      <xdr:spPr>
        <a:xfrm>
          <a:off x="13500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91694</xdr:rowOff>
    </xdr:from>
    <xdr:to>
      <xdr:col>116</xdr:col>
      <xdr:colOff>114300</xdr:colOff>
      <xdr:row>61</xdr:row>
      <xdr:rowOff>21844</xdr:rowOff>
    </xdr:to>
    <xdr:sp macro="" textlink="">
      <xdr:nvSpPr>
        <xdr:cNvPr id="561" name="楕円 560"/>
        <xdr:cNvSpPr/>
      </xdr:nvSpPr>
      <xdr:spPr>
        <a:xfrm>
          <a:off x="22110700" y="10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114571</xdr:rowOff>
    </xdr:from>
    <xdr:ext cx="469744" cy="259045"/>
    <xdr:sp macro="" textlink="">
      <xdr:nvSpPr>
        <xdr:cNvPr id="562" name="【学校施設】&#10;一人当たり面積該当値テキスト"/>
        <xdr:cNvSpPr txBox="1"/>
      </xdr:nvSpPr>
      <xdr:spPr>
        <a:xfrm>
          <a:off x="22199600" y="102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107696</xdr:rowOff>
    </xdr:from>
    <xdr:to>
      <xdr:col>112</xdr:col>
      <xdr:colOff>38100</xdr:colOff>
      <xdr:row>61</xdr:row>
      <xdr:rowOff>37846</xdr:rowOff>
    </xdr:to>
    <xdr:sp macro="" textlink="">
      <xdr:nvSpPr>
        <xdr:cNvPr id="563" name="楕円 562"/>
        <xdr:cNvSpPr/>
      </xdr:nvSpPr>
      <xdr:spPr>
        <a:xfrm>
          <a:off x="21272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142494</xdr:rowOff>
    </xdr:from>
    <xdr:to>
      <xdr:col>116</xdr:col>
      <xdr:colOff>63500</xdr:colOff>
      <xdr:row>60</xdr:row>
      <xdr:rowOff>158496</xdr:rowOff>
    </xdr:to>
    <xdr:cxnSp macro="">
      <xdr:nvCxnSpPr>
        <xdr:cNvPr id="564" name="直線コネクタ 563"/>
        <xdr:cNvCxnSpPr/>
      </xdr:nvCxnSpPr>
      <xdr:spPr>
        <a:xfrm flipV="1">
          <a:off x="21323300" y="104294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122936</xdr:rowOff>
    </xdr:from>
    <xdr:to>
      <xdr:col>107</xdr:col>
      <xdr:colOff>101600</xdr:colOff>
      <xdr:row>61</xdr:row>
      <xdr:rowOff>53086</xdr:rowOff>
    </xdr:to>
    <xdr:sp macro="" textlink="">
      <xdr:nvSpPr>
        <xdr:cNvPr id="565" name="楕円 564"/>
        <xdr:cNvSpPr/>
      </xdr:nvSpPr>
      <xdr:spPr>
        <a:xfrm>
          <a:off x="20383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158496</xdr:rowOff>
    </xdr:from>
    <xdr:to>
      <xdr:col>111</xdr:col>
      <xdr:colOff>177800</xdr:colOff>
      <xdr:row>61</xdr:row>
      <xdr:rowOff>2286</xdr:rowOff>
    </xdr:to>
    <xdr:cxnSp macro="">
      <xdr:nvCxnSpPr>
        <xdr:cNvPr id="566" name="直線コネクタ 565"/>
        <xdr:cNvCxnSpPr/>
      </xdr:nvCxnSpPr>
      <xdr:spPr>
        <a:xfrm flipV="1">
          <a:off x="20434300" y="1044549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139319</xdr:rowOff>
    </xdr:from>
    <xdr:to>
      <xdr:col>102</xdr:col>
      <xdr:colOff>165100</xdr:colOff>
      <xdr:row>61</xdr:row>
      <xdr:rowOff>69469</xdr:rowOff>
    </xdr:to>
    <xdr:sp macro="" textlink="">
      <xdr:nvSpPr>
        <xdr:cNvPr id="567" name="楕円 566"/>
        <xdr:cNvSpPr/>
      </xdr:nvSpPr>
      <xdr:spPr>
        <a:xfrm>
          <a:off x="19494500" y="104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2286</xdr:rowOff>
    </xdr:from>
    <xdr:to>
      <xdr:col>107</xdr:col>
      <xdr:colOff>50800</xdr:colOff>
      <xdr:row>61</xdr:row>
      <xdr:rowOff>18669</xdr:rowOff>
    </xdr:to>
    <xdr:cxnSp macro="">
      <xdr:nvCxnSpPr>
        <xdr:cNvPr id="568" name="直線コネクタ 567"/>
        <xdr:cNvCxnSpPr/>
      </xdr:nvCxnSpPr>
      <xdr:spPr>
        <a:xfrm flipV="1">
          <a:off x="19545300" y="10460736"/>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70883</xdr:rowOff>
    </xdr:from>
    <xdr:ext cx="469744" cy="259045"/>
    <xdr:sp macro="" textlink="">
      <xdr:nvSpPr>
        <xdr:cNvPr id="571" name="n_3aveValue【学校施設】&#10;一人当たり面積"/>
        <xdr:cNvSpPr txBox="1"/>
      </xdr:nvSpPr>
      <xdr:spPr>
        <a:xfrm>
          <a:off x="19310427" y="107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54373</xdr:rowOff>
    </xdr:from>
    <xdr:ext cx="469744" cy="259045"/>
    <xdr:sp macro="" textlink="">
      <xdr:nvSpPr>
        <xdr:cNvPr id="572" name="n_1mainValue【学校施設】&#10;一人当たり面積"/>
        <xdr:cNvSpPr txBox="1"/>
      </xdr:nvSpPr>
      <xdr:spPr>
        <a:xfrm>
          <a:off x="2107572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69613</xdr:rowOff>
    </xdr:from>
    <xdr:ext cx="469744" cy="259045"/>
    <xdr:sp macro="" textlink="">
      <xdr:nvSpPr>
        <xdr:cNvPr id="573" name="n_2mainValue【学校施設】&#10;一人当たり面積"/>
        <xdr:cNvSpPr txBox="1"/>
      </xdr:nvSpPr>
      <xdr:spPr>
        <a:xfrm>
          <a:off x="2019942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85996</xdr:rowOff>
    </xdr:from>
    <xdr:ext cx="469744" cy="259045"/>
    <xdr:sp macro="" textlink="">
      <xdr:nvSpPr>
        <xdr:cNvPr id="574" name="n_3mainValue【学校施設】&#10;一人当たり面積"/>
        <xdr:cNvSpPr txBox="1"/>
      </xdr:nvSpPr>
      <xdr:spPr>
        <a:xfrm>
          <a:off x="193104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99" name="直線コネクタ 598"/>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600" name="【児童館】&#10;有形固定資産減価償却率最小値テキスト"/>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601" name="直線コネクタ 600"/>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87647</xdr:rowOff>
    </xdr:from>
    <xdr:ext cx="405111" cy="259045"/>
    <xdr:sp macro="" textlink="">
      <xdr:nvSpPr>
        <xdr:cNvPr id="604" name="【児童館】&#10;有形固定資産減価償却率平均値テキスト"/>
        <xdr:cNvSpPr txBox="1"/>
      </xdr:nvSpPr>
      <xdr:spPr>
        <a:xfrm>
          <a:off x="16357600" y="1380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05" name="フローチャート: 判断 604"/>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06" name="フローチャート: 判断 605"/>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607" name="フローチャート: 判断 606"/>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608" name="フローチャート: 判断 607"/>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14" name="楕円 613"/>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15" name="【児童館】&#10;有形固定資産減価償却率該当値テキスト"/>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73025</xdr:rowOff>
    </xdr:from>
    <xdr:to>
      <xdr:col>81</xdr:col>
      <xdr:colOff>101600</xdr:colOff>
      <xdr:row>81</xdr:row>
      <xdr:rowOff>3175</xdr:rowOff>
    </xdr:to>
    <xdr:sp macro="" textlink="">
      <xdr:nvSpPr>
        <xdr:cNvPr id="616" name="楕円 615"/>
        <xdr:cNvSpPr/>
      </xdr:nvSpPr>
      <xdr:spPr>
        <a:xfrm>
          <a:off x="15430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80</xdr:row>
      <xdr:rowOff>123825</xdr:rowOff>
    </xdr:to>
    <xdr:cxnSp macro="">
      <xdr:nvCxnSpPr>
        <xdr:cNvPr id="617" name="直線コネクタ 616"/>
        <xdr:cNvCxnSpPr/>
      </xdr:nvCxnSpPr>
      <xdr:spPr>
        <a:xfrm flipV="1">
          <a:off x="15481300" y="13799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88264</xdr:rowOff>
    </xdr:from>
    <xdr:to>
      <xdr:col>76</xdr:col>
      <xdr:colOff>165100</xdr:colOff>
      <xdr:row>78</xdr:row>
      <xdr:rowOff>18414</xdr:rowOff>
    </xdr:to>
    <xdr:sp macro="" textlink="">
      <xdr:nvSpPr>
        <xdr:cNvPr id="618" name="楕円 617"/>
        <xdr:cNvSpPr/>
      </xdr:nvSpPr>
      <xdr:spPr>
        <a:xfrm>
          <a:off x="14541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139064</xdr:rowOff>
    </xdr:from>
    <xdr:to>
      <xdr:col>81</xdr:col>
      <xdr:colOff>50800</xdr:colOff>
      <xdr:row>80</xdr:row>
      <xdr:rowOff>123825</xdr:rowOff>
    </xdr:to>
    <xdr:cxnSp macro="">
      <xdr:nvCxnSpPr>
        <xdr:cNvPr id="619" name="直線コネクタ 618"/>
        <xdr:cNvCxnSpPr/>
      </xdr:nvCxnSpPr>
      <xdr:spPr>
        <a:xfrm>
          <a:off x="14592300" y="13340714"/>
          <a:ext cx="8890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20" name="楕円 619"/>
        <xdr:cNvSpPr/>
      </xdr:nvSpPr>
      <xdr:spPr>
        <a:xfrm>
          <a:off x="13652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139064</xdr:rowOff>
    </xdr:from>
    <xdr:to>
      <xdr:col>76</xdr:col>
      <xdr:colOff>114300</xdr:colOff>
      <xdr:row>81</xdr:row>
      <xdr:rowOff>100964</xdr:rowOff>
    </xdr:to>
    <xdr:cxnSp macro="">
      <xdr:nvCxnSpPr>
        <xdr:cNvPr id="621" name="直線コネクタ 620"/>
        <xdr:cNvCxnSpPr/>
      </xdr:nvCxnSpPr>
      <xdr:spPr>
        <a:xfrm flipV="1">
          <a:off x="13703300" y="13340714"/>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22"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623" name="n_2aveValue【児童館】&#10;有形固定資産減価償却率"/>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624" name="n_3aveValue【児童館】&#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19702</xdr:rowOff>
    </xdr:from>
    <xdr:ext cx="405111" cy="259045"/>
    <xdr:sp macro="" textlink="">
      <xdr:nvSpPr>
        <xdr:cNvPr id="625" name="n_1mainValue【児童館】&#10;有形固定資産減価償却率"/>
        <xdr:cNvSpPr txBox="1"/>
      </xdr:nvSpPr>
      <xdr:spPr>
        <a:xfrm>
          <a:off x="15266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34941</xdr:rowOff>
    </xdr:from>
    <xdr:ext cx="405111" cy="259045"/>
    <xdr:sp macro="" textlink="">
      <xdr:nvSpPr>
        <xdr:cNvPr id="626" name="n_2mainValue【児童館】&#10;有形固定資産減価償却率"/>
        <xdr:cNvSpPr txBox="1"/>
      </xdr:nvSpPr>
      <xdr:spPr>
        <a:xfrm>
          <a:off x="14389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27" name="n_3mainValue【児童館】&#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1" name="直線コネクタ 650"/>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3" name="直線コネクタ 65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4"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5" name="直線コネクタ 654"/>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140988</xdr:rowOff>
    </xdr:from>
    <xdr:ext cx="469744" cy="259045"/>
    <xdr:sp macro="" textlink="">
      <xdr:nvSpPr>
        <xdr:cNvPr id="656" name="【児童館】&#10;一人当たり面積平均値テキスト"/>
        <xdr:cNvSpPr txBox="1"/>
      </xdr:nvSpPr>
      <xdr:spPr>
        <a:xfrm>
          <a:off x="22199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7" name="フローチャート: 判断 656"/>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8" name="フローチャート: 判断 657"/>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59" name="フローチャート: 判断 658"/>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0" name="フローチャート: 判断 659"/>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66" name="楕円 665"/>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667" name="【児童館】&#10;一人当たり面積該当値テキスト"/>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668" name="楕円 667"/>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22861</xdr:rowOff>
    </xdr:to>
    <xdr:cxnSp macro="">
      <xdr:nvCxnSpPr>
        <xdr:cNvPr id="669" name="直線コネクタ 668"/>
        <xdr:cNvCxnSpPr/>
      </xdr:nvCxnSpPr>
      <xdr:spPr>
        <a:xfrm flipV="1">
          <a:off x="21323300" y="1441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151130</xdr:rowOff>
    </xdr:from>
    <xdr:to>
      <xdr:col>107</xdr:col>
      <xdr:colOff>101600</xdr:colOff>
      <xdr:row>85</xdr:row>
      <xdr:rowOff>81280</xdr:rowOff>
    </xdr:to>
    <xdr:sp macro="" textlink="">
      <xdr:nvSpPr>
        <xdr:cNvPr id="670" name="楕円 669"/>
        <xdr:cNvSpPr/>
      </xdr:nvSpPr>
      <xdr:spPr>
        <a:xfrm>
          <a:off x="2038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85</xdr:row>
      <xdr:rowOff>30480</xdr:rowOff>
    </xdr:to>
    <xdr:cxnSp macro="">
      <xdr:nvCxnSpPr>
        <xdr:cNvPr id="671" name="直線コネクタ 670"/>
        <xdr:cNvCxnSpPr/>
      </xdr:nvCxnSpPr>
      <xdr:spPr>
        <a:xfrm flipV="1">
          <a:off x="20434300" y="144246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162561</xdr:rowOff>
    </xdr:from>
    <xdr:to>
      <xdr:col>102</xdr:col>
      <xdr:colOff>165100</xdr:colOff>
      <xdr:row>84</xdr:row>
      <xdr:rowOff>92711</xdr:rowOff>
    </xdr:to>
    <xdr:sp macro="" textlink="">
      <xdr:nvSpPr>
        <xdr:cNvPr id="672" name="楕円 671"/>
        <xdr:cNvSpPr/>
      </xdr:nvSpPr>
      <xdr:spPr>
        <a:xfrm>
          <a:off x="19494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41911</xdr:rowOff>
    </xdr:from>
    <xdr:to>
      <xdr:col>107</xdr:col>
      <xdr:colOff>50800</xdr:colOff>
      <xdr:row>85</xdr:row>
      <xdr:rowOff>30480</xdr:rowOff>
    </xdr:to>
    <xdr:cxnSp macro="">
      <xdr:nvCxnSpPr>
        <xdr:cNvPr id="673" name="直線コネクタ 672"/>
        <xdr:cNvCxnSpPr/>
      </xdr:nvCxnSpPr>
      <xdr:spPr>
        <a:xfrm>
          <a:off x="19545300" y="144437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76216</xdr:rowOff>
    </xdr:from>
    <xdr:ext cx="469744" cy="259045"/>
    <xdr:sp macro="" textlink="">
      <xdr:nvSpPr>
        <xdr:cNvPr id="674" name="n_1aveValue【児童館】&#10;一人当たり面積"/>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5"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76" name="n_3aveValue【児童館】&#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90188</xdr:rowOff>
    </xdr:from>
    <xdr:ext cx="469744" cy="259045"/>
    <xdr:sp macro="" textlink="">
      <xdr:nvSpPr>
        <xdr:cNvPr id="677" name="n_1mainValue【児童館】&#10;一人当たり面積"/>
        <xdr:cNvSpPr txBox="1"/>
      </xdr:nvSpPr>
      <xdr:spPr>
        <a:xfrm>
          <a:off x="21075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72407</xdr:rowOff>
    </xdr:from>
    <xdr:ext cx="469744" cy="259045"/>
    <xdr:sp macro="" textlink="">
      <xdr:nvSpPr>
        <xdr:cNvPr id="678" name="n_2mainValue【児童館】&#10;一人当たり面積"/>
        <xdr:cNvSpPr txBox="1"/>
      </xdr:nvSpPr>
      <xdr:spPr>
        <a:xfrm>
          <a:off x="20199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109238</xdr:rowOff>
    </xdr:from>
    <xdr:ext cx="469744" cy="259045"/>
    <xdr:sp macro="" textlink="">
      <xdr:nvSpPr>
        <xdr:cNvPr id="679" name="n_3mainValue【児童館】&#10;一人当たり面積"/>
        <xdr:cNvSpPr txBox="1"/>
      </xdr:nvSpPr>
      <xdr:spPr>
        <a:xfrm>
          <a:off x="19310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5" name="直線コネクタ 704"/>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6"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7" name="直線コネクタ 706"/>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10"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1" name="フローチャート: 判断 710"/>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2" name="フローチャート: 判断 711"/>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3" name="フローチャート: 判断 712"/>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4" name="フローチャート: 判断 713"/>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720" name="楕円 719"/>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168746</xdr:rowOff>
    </xdr:from>
    <xdr:ext cx="405111" cy="259045"/>
    <xdr:sp macro="" textlink="">
      <xdr:nvSpPr>
        <xdr:cNvPr id="721" name="【公民館】&#10;有形固定資産減価償却率該当値テキスト"/>
        <xdr:cNvSpPr txBox="1"/>
      </xdr:nvSpPr>
      <xdr:spPr>
        <a:xfrm>
          <a:off x="16357600"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51526</xdr:rowOff>
    </xdr:from>
    <xdr:to>
      <xdr:col>81</xdr:col>
      <xdr:colOff>101600</xdr:colOff>
      <xdr:row>103</xdr:row>
      <xdr:rowOff>153126</xdr:rowOff>
    </xdr:to>
    <xdr:sp macro="" textlink="">
      <xdr:nvSpPr>
        <xdr:cNvPr id="722" name="楕円 721"/>
        <xdr:cNvSpPr/>
      </xdr:nvSpPr>
      <xdr:spPr>
        <a:xfrm>
          <a:off x="15430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103</xdr:row>
      <xdr:rowOff>102326</xdr:rowOff>
    </xdr:to>
    <xdr:cxnSp macro="">
      <xdr:nvCxnSpPr>
        <xdr:cNvPr id="723" name="直線コネクタ 722"/>
        <xdr:cNvCxnSpPr/>
      </xdr:nvCxnSpPr>
      <xdr:spPr>
        <a:xfrm flipV="1">
          <a:off x="15481300" y="177290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724" name="楕円 723"/>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102326</xdr:rowOff>
    </xdr:from>
    <xdr:to>
      <xdr:col>81</xdr:col>
      <xdr:colOff>50800</xdr:colOff>
      <xdr:row>103</xdr:row>
      <xdr:rowOff>134982</xdr:rowOff>
    </xdr:to>
    <xdr:cxnSp macro="">
      <xdr:nvCxnSpPr>
        <xdr:cNvPr id="725" name="直線コネクタ 724"/>
        <xdr:cNvCxnSpPr/>
      </xdr:nvCxnSpPr>
      <xdr:spPr>
        <a:xfrm flipV="1">
          <a:off x="14592300" y="177616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156029</xdr:rowOff>
    </xdr:from>
    <xdr:to>
      <xdr:col>72</xdr:col>
      <xdr:colOff>38100</xdr:colOff>
      <xdr:row>104</xdr:row>
      <xdr:rowOff>86179</xdr:rowOff>
    </xdr:to>
    <xdr:sp macro="" textlink="">
      <xdr:nvSpPr>
        <xdr:cNvPr id="726" name="楕円 725"/>
        <xdr:cNvSpPr/>
      </xdr:nvSpPr>
      <xdr:spPr>
        <a:xfrm>
          <a:off x="13652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104</xdr:row>
      <xdr:rowOff>35379</xdr:rowOff>
    </xdr:to>
    <xdr:cxnSp macro="">
      <xdr:nvCxnSpPr>
        <xdr:cNvPr id="727" name="直線コネクタ 726"/>
        <xdr:cNvCxnSpPr/>
      </xdr:nvCxnSpPr>
      <xdr:spPr>
        <a:xfrm flipV="1">
          <a:off x="13703300" y="1779433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728"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29"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0"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144253</xdr:rowOff>
    </xdr:from>
    <xdr:ext cx="405111" cy="259045"/>
    <xdr:sp macro="" textlink="">
      <xdr:nvSpPr>
        <xdr:cNvPr id="731" name="n_1mainValue【公民館】&#10;有形固定資産減価償却率"/>
        <xdr:cNvSpPr txBox="1"/>
      </xdr:nvSpPr>
      <xdr:spPr>
        <a:xfrm>
          <a:off x="152660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732" name="n_2mainValue【公民館】&#10;有形固定資産減価償却率"/>
        <xdr:cNvSpPr txBox="1"/>
      </xdr:nvSpPr>
      <xdr:spPr>
        <a:xfrm>
          <a:off x="14389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77306</xdr:rowOff>
    </xdr:from>
    <xdr:ext cx="405111" cy="259045"/>
    <xdr:sp macro="" textlink="">
      <xdr:nvSpPr>
        <xdr:cNvPr id="733" name="n_3mainValue【公民館】&#10;有形固定資産減価償却率"/>
        <xdr:cNvSpPr txBox="1"/>
      </xdr:nvSpPr>
      <xdr:spPr>
        <a:xfrm>
          <a:off x="13500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59" name="直線コネクタ 758"/>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0"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1" name="直線コネクタ 760"/>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62"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63" name="直線コネクタ 762"/>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64"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65" name="フローチャート: 判断 764"/>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6" name="フローチャート: 判断 765"/>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7" name="フローチャート: 判断 766"/>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8" name="フローチャート: 判断 767"/>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74" name="楕円 773"/>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775" name="【公民館】&#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776" name="楕円 775"/>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103958</xdr:rowOff>
    </xdr:to>
    <xdr:cxnSp macro="">
      <xdr:nvCxnSpPr>
        <xdr:cNvPr id="777" name="直線コネクタ 776"/>
        <xdr:cNvCxnSpPr/>
      </xdr:nvCxnSpPr>
      <xdr:spPr>
        <a:xfrm flipV="1">
          <a:off x="21323300" y="182694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78" name="楕円 777"/>
        <xdr:cNvSpPr/>
      </xdr:nvSpPr>
      <xdr:spPr>
        <a:xfrm>
          <a:off x="2038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107</xdr:row>
      <xdr:rowOff>43543</xdr:rowOff>
    </xdr:to>
    <xdr:cxnSp macro="">
      <xdr:nvCxnSpPr>
        <xdr:cNvPr id="779" name="直線コネクタ 778"/>
        <xdr:cNvCxnSpPr/>
      </xdr:nvCxnSpPr>
      <xdr:spPr>
        <a:xfrm flipV="1">
          <a:off x="20434300" y="1827765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780" name="楕円 779"/>
        <xdr:cNvSpPr/>
      </xdr:nvSpPr>
      <xdr:spPr>
        <a:xfrm>
          <a:off x="19494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120287</xdr:rowOff>
    </xdr:from>
    <xdr:to>
      <xdr:col>107</xdr:col>
      <xdr:colOff>50800</xdr:colOff>
      <xdr:row>107</xdr:row>
      <xdr:rowOff>43543</xdr:rowOff>
    </xdr:to>
    <xdr:cxnSp macro="">
      <xdr:nvCxnSpPr>
        <xdr:cNvPr id="781" name="直線コネクタ 780"/>
        <xdr:cNvCxnSpPr/>
      </xdr:nvCxnSpPr>
      <xdr:spPr>
        <a:xfrm>
          <a:off x="19545300" y="1829398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82"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83"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84" name="n_3aveValue【公民館】&#10;一人当たり面積"/>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145885</xdr:rowOff>
    </xdr:from>
    <xdr:ext cx="469744" cy="259045"/>
    <xdr:sp macro="" textlink="">
      <xdr:nvSpPr>
        <xdr:cNvPr id="785" name="n_1mainValue【公民館】&#10;一人当たり面積"/>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786" name="n_2main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787" name="n_3mainValue【公民館】&#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全体では類似団体と比較して特に有形固定資産減価償却率が高くなっている施設は、公営住宅、体育館・プール</a:t>
          </a:r>
          <a:r>
            <a:rPr lang="ja-JP" altLang="en-US" sz="1100" b="0" i="0" baseline="0">
              <a:solidFill>
                <a:schemeClr val="dk1"/>
              </a:solidFill>
              <a:effectLst/>
              <a:latin typeface="+mn-lt"/>
              <a:ea typeface="+mn-ea"/>
              <a:cs typeface="+mn-cs"/>
            </a:rPr>
            <a:t>及び庁舎</a:t>
          </a:r>
          <a:r>
            <a:rPr lang="ja-JP" altLang="ja-JP" sz="1100" b="0" i="0" baseline="0">
              <a:solidFill>
                <a:schemeClr val="dk1"/>
              </a:solidFill>
              <a:effectLst/>
              <a:latin typeface="+mn-lt"/>
              <a:ea typeface="+mn-ea"/>
              <a:cs typeface="+mn-cs"/>
            </a:rPr>
            <a:t>で、特に低くなっている施設は、保育園、公民館である。 </a:t>
          </a:r>
          <a:endParaRPr lang="ja-JP" altLang="ja-JP">
            <a:effectLst/>
          </a:endParaRPr>
        </a:p>
        <a:p>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、一人当たりの面積からすると、</a:t>
          </a:r>
          <a:r>
            <a:rPr lang="ja-JP" altLang="en-US" sz="1100" b="0" i="0" baseline="0">
              <a:solidFill>
                <a:schemeClr val="dk1"/>
              </a:solidFill>
              <a:effectLst/>
              <a:latin typeface="+mn-lt"/>
              <a:ea typeface="+mn-ea"/>
              <a:cs typeface="+mn-cs"/>
            </a:rPr>
            <a:t>保育園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が高く</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保育園については、合併後に行った施設の統廃合により、有形固定資産減価償却率が低くなっているが、一人当たり面積については</a:t>
          </a:r>
          <a:r>
            <a:rPr lang="ja-JP" altLang="en-US" sz="1100" b="0" i="0" baseline="0">
              <a:solidFill>
                <a:schemeClr val="dk1"/>
              </a:solidFill>
              <a:effectLst/>
              <a:latin typeface="+mn-lt"/>
              <a:ea typeface="+mn-ea"/>
              <a:cs typeface="+mn-cs"/>
            </a:rPr>
            <a:t>、ほぼ横ばいではあるものの</a:t>
          </a:r>
          <a:r>
            <a:rPr lang="ja-JP" altLang="ja-JP" sz="1100" b="0" i="0" baseline="0">
              <a:solidFill>
                <a:schemeClr val="dk1"/>
              </a:solidFill>
              <a:effectLst/>
              <a:latin typeface="+mn-lt"/>
              <a:ea typeface="+mn-ea"/>
              <a:cs typeface="+mn-cs"/>
            </a:rPr>
            <a:t>若干増加している。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特に有形固定資産減価償却率が高</a:t>
          </a:r>
          <a:r>
            <a:rPr lang="ja-JP" altLang="en-US" sz="1100" b="0" i="0" baseline="0">
              <a:solidFill>
                <a:schemeClr val="dk1"/>
              </a:solidFill>
              <a:effectLst/>
              <a:latin typeface="+mn-lt"/>
              <a:ea typeface="+mn-ea"/>
              <a:cs typeface="+mn-cs"/>
            </a:rPr>
            <a:t>い</a:t>
          </a:r>
          <a:r>
            <a:rPr lang="ja-JP" altLang="en-US" sz="1100" b="0" i="0" u="none" strike="noStrike" baseline="0" smtClean="0">
              <a:solidFill>
                <a:schemeClr val="dk1"/>
              </a:solidFill>
              <a:latin typeface="+mn-lt"/>
              <a:ea typeface="+mn-ea"/>
              <a:cs typeface="+mn-cs"/>
            </a:rPr>
            <a:t>公営住宅については、有形固定資産減価償却率８０．２％、体育館・プールについては９１．２％で、</a:t>
          </a:r>
          <a:r>
            <a:rPr lang="ja-JP" altLang="en-US" sz="1100" b="0" i="0" u="none" strike="noStrike" baseline="0" smtClean="0">
              <a:solidFill>
                <a:schemeClr val="dk1"/>
              </a:solidFill>
              <a:effectLst/>
              <a:latin typeface="+mn-lt"/>
              <a:ea typeface="+mn-ea"/>
              <a:cs typeface="+mn-cs"/>
            </a:rPr>
            <a:t>その他の公共施設も</a:t>
          </a:r>
          <a:r>
            <a:rPr lang="ja-JP" altLang="ja-JP" sz="1100" b="0" i="0" baseline="0">
              <a:solidFill>
                <a:schemeClr val="dk1"/>
              </a:solidFill>
              <a:effectLst/>
              <a:latin typeface="+mn-lt"/>
              <a:ea typeface="+mn-ea"/>
              <a:cs typeface="+mn-cs"/>
            </a:rPr>
            <a:t>個別施設計画策定に際して各施設の老朽化状況の調査を行い、</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年々と加速する少子高齢化の影響もあり人口減少が</a:t>
          </a:r>
          <a:r>
            <a:rPr lang="ja-JP" altLang="en-US" sz="1100" b="0" i="0" baseline="0">
              <a:solidFill>
                <a:schemeClr val="dk1"/>
              </a:solidFill>
              <a:effectLst/>
              <a:latin typeface="+mn-lt"/>
              <a:ea typeface="+mn-ea"/>
              <a:cs typeface="+mn-cs"/>
            </a:rPr>
            <a:t>進むなかで</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利用者が少ない施設は集約複合化も検討しながら、時代の規模にあわせて小さくなるのではなく、地域課題を解決しながら賢く収縮していく必要がある。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
14,304
232.17
12,000,282
11,240,760
703,622
6,881,042
11,218,930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2" name="楕円 71"/>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3"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4" name="楕円 73"/>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156210</xdr:rowOff>
    </xdr:to>
    <xdr:cxnSp macro="">
      <xdr:nvCxnSpPr>
        <xdr:cNvPr id="75" name="直線コネクタ 74"/>
        <xdr:cNvCxnSpPr/>
      </xdr:nvCxnSpPr>
      <xdr:spPr>
        <a:xfrm flipV="1">
          <a:off x="3797300" y="66386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6" name="楕円 75"/>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17417</xdr:rowOff>
    </xdr:to>
    <xdr:cxnSp macro="">
      <xdr:nvCxnSpPr>
        <xdr:cNvPr id="77" name="直線コネクタ 76"/>
        <xdr:cNvCxnSpPr/>
      </xdr:nvCxnSpPr>
      <xdr:spPr>
        <a:xfrm flipV="1">
          <a:off x="2908300" y="66713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78" name="楕円 77"/>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17417</xdr:rowOff>
    </xdr:from>
    <xdr:to>
      <xdr:col>15</xdr:col>
      <xdr:colOff>50800</xdr:colOff>
      <xdr:row>39</xdr:row>
      <xdr:rowOff>87630</xdr:rowOff>
    </xdr:to>
    <xdr:cxnSp macro="">
      <xdr:nvCxnSpPr>
        <xdr:cNvPr id="79" name="直線コネクタ 78"/>
        <xdr:cNvCxnSpPr/>
      </xdr:nvCxnSpPr>
      <xdr:spPr>
        <a:xfrm flipV="1">
          <a:off x="2019300" y="670396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3" name="n_1mainValue【図書館】&#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84744</xdr:rowOff>
    </xdr:from>
    <xdr:ext cx="405111" cy="259045"/>
    <xdr:sp macro="" textlink="">
      <xdr:nvSpPr>
        <xdr:cNvPr id="84" name="n_2mainValue【図書館】&#10;有形固定資産減価償却率"/>
        <xdr:cNvSpPr txBox="1"/>
      </xdr:nvSpPr>
      <xdr:spPr>
        <a:xfrm>
          <a:off x="2705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5"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169091</xdr:rowOff>
    </xdr:from>
    <xdr:to>
      <xdr:col>55</xdr:col>
      <xdr:colOff>50800</xdr:colOff>
      <xdr:row>39</xdr:row>
      <xdr:rowOff>99241</xdr:rowOff>
    </xdr:to>
    <xdr:sp macro="" textlink="">
      <xdr:nvSpPr>
        <xdr:cNvPr id="126" name="楕円 125"/>
        <xdr:cNvSpPr/>
      </xdr:nvSpPr>
      <xdr:spPr>
        <a:xfrm>
          <a:off x="10426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20518</xdr:rowOff>
    </xdr:from>
    <xdr:ext cx="469744" cy="259045"/>
    <xdr:sp macro="" textlink="">
      <xdr:nvSpPr>
        <xdr:cNvPr id="127" name="【図書館】&#10;一人当たり面積該当値テキスト"/>
        <xdr:cNvSpPr txBox="1"/>
      </xdr:nvSpPr>
      <xdr:spPr>
        <a:xfrm>
          <a:off x="10515600" y="65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7438</xdr:rowOff>
    </xdr:from>
    <xdr:to>
      <xdr:col>50</xdr:col>
      <xdr:colOff>165100</xdr:colOff>
      <xdr:row>39</xdr:row>
      <xdr:rowOff>109038</xdr:rowOff>
    </xdr:to>
    <xdr:sp macro="" textlink="">
      <xdr:nvSpPr>
        <xdr:cNvPr id="128" name="楕円 127"/>
        <xdr:cNvSpPr/>
      </xdr:nvSpPr>
      <xdr:spPr>
        <a:xfrm>
          <a:off x="958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48441</xdr:rowOff>
    </xdr:from>
    <xdr:to>
      <xdr:col>55</xdr:col>
      <xdr:colOff>0</xdr:colOff>
      <xdr:row>39</xdr:row>
      <xdr:rowOff>58238</xdr:rowOff>
    </xdr:to>
    <xdr:cxnSp macro="">
      <xdr:nvCxnSpPr>
        <xdr:cNvPr id="129" name="直線コネクタ 128"/>
        <xdr:cNvCxnSpPr/>
      </xdr:nvCxnSpPr>
      <xdr:spPr>
        <a:xfrm flipV="1">
          <a:off x="9639300" y="673499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30" name="楕円 129"/>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58238</xdr:rowOff>
    </xdr:from>
    <xdr:to>
      <xdr:col>50</xdr:col>
      <xdr:colOff>114300</xdr:colOff>
      <xdr:row>39</xdr:row>
      <xdr:rowOff>84365</xdr:rowOff>
    </xdr:to>
    <xdr:cxnSp macro="">
      <xdr:nvCxnSpPr>
        <xdr:cNvPr id="131" name="直線コネクタ 130"/>
        <xdr:cNvCxnSpPr/>
      </xdr:nvCxnSpPr>
      <xdr:spPr>
        <a:xfrm flipV="1">
          <a:off x="8750300" y="67447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27033</xdr:rowOff>
    </xdr:from>
    <xdr:to>
      <xdr:col>41</xdr:col>
      <xdr:colOff>101600</xdr:colOff>
      <xdr:row>39</xdr:row>
      <xdr:rowOff>128633</xdr:rowOff>
    </xdr:to>
    <xdr:sp macro="" textlink="">
      <xdr:nvSpPr>
        <xdr:cNvPr id="132" name="楕円 131"/>
        <xdr:cNvSpPr/>
      </xdr:nvSpPr>
      <xdr:spPr>
        <a:xfrm>
          <a:off x="7810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77833</xdr:rowOff>
    </xdr:from>
    <xdr:to>
      <xdr:col>45</xdr:col>
      <xdr:colOff>177800</xdr:colOff>
      <xdr:row>39</xdr:row>
      <xdr:rowOff>84365</xdr:rowOff>
    </xdr:to>
    <xdr:cxnSp macro="">
      <xdr:nvCxnSpPr>
        <xdr:cNvPr id="133" name="直線コネクタ 132"/>
        <xdr:cNvCxnSpPr/>
      </xdr:nvCxnSpPr>
      <xdr:spPr>
        <a:xfrm>
          <a:off x="7861300" y="67643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125565</xdr:rowOff>
    </xdr:from>
    <xdr:ext cx="469744" cy="259045"/>
    <xdr:sp macro="" textlink="">
      <xdr:nvSpPr>
        <xdr:cNvPr id="137" name="n_1mainValue【図書館】&#10;一人当たり面積"/>
        <xdr:cNvSpPr txBox="1"/>
      </xdr:nvSpPr>
      <xdr:spPr>
        <a:xfrm>
          <a:off x="93917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38" name="n_2mainValue【図書館】&#10;一人当たり面積"/>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145160</xdr:rowOff>
    </xdr:from>
    <xdr:ext cx="469744" cy="259045"/>
    <xdr:sp macro="" textlink="">
      <xdr:nvSpPr>
        <xdr:cNvPr id="139" name="n_3mainValue【図書館】&#10;一人当たり面積"/>
        <xdr:cNvSpPr txBox="1"/>
      </xdr:nvSpPr>
      <xdr:spPr>
        <a:xfrm>
          <a:off x="7626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9"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40640</xdr:rowOff>
    </xdr:from>
    <xdr:to>
      <xdr:col>24</xdr:col>
      <xdr:colOff>114300</xdr:colOff>
      <xdr:row>56</xdr:row>
      <xdr:rowOff>142240</xdr:rowOff>
    </xdr:to>
    <xdr:sp macro="" textlink="">
      <xdr:nvSpPr>
        <xdr:cNvPr id="179" name="楕円 178"/>
        <xdr:cNvSpPr/>
      </xdr:nvSpPr>
      <xdr:spPr>
        <a:xfrm>
          <a:off x="4584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63517</xdr:rowOff>
    </xdr:from>
    <xdr:ext cx="405111" cy="259045"/>
    <xdr:sp macro="" textlink="">
      <xdr:nvSpPr>
        <xdr:cNvPr id="180" name="【体育館・プール】&#10;有形固定資産減価償却率該当値テキスト"/>
        <xdr:cNvSpPr txBox="1"/>
      </xdr:nvSpPr>
      <xdr:spPr>
        <a:xfrm>
          <a:off x="4673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81" name="楕円 180"/>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91440</xdr:rowOff>
    </xdr:from>
    <xdr:to>
      <xdr:col>24</xdr:col>
      <xdr:colOff>63500</xdr:colOff>
      <xdr:row>56</xdr:row>
      <xdr:rowOff>118110</xdr:rowOff>
    </xdr:to>
    <xdr:cxnSp macro="">
      <xdr:nvCxnSpPr>
        <xdr:cNvPr id="182" name="直線コネクタ 181"/>
        <xdr:cNvCxnSpPr/>
      </xdr:nvCxnSpPr>
      <xdr:spPr>
        <a:xfrm flipV="1">
          <a:off x="3797300" y="9692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83" name="楕円 182"/>
        <xdr:cNvSpPr/>
      </xdr:nvSpPr>
      <xdr:spPr>
        <a:xfrm>
          <a:off x="2857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58</xdr:row>
      <xdr:rowOff>5715</xdr:rowOff>
    </xdr:to>
    <xdr:cxnSp macro="">
      <xdr:nvCxnSpPr>
        <xdr:cNvPr id="184" name="直線コネクタ 183"/>
        <xdr:cNvCxnSpPr/>
      </xdr:nvCxnSpPr>
      <xdr:spPr>
        <a:xfrm flipV="1">
          <a:off x="2908300" y="9719310"/>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楕円 184"/>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5715</xdr:rowOff>
    </xdr:from>
    <xdr:to>
      <xdr:col>15</xdr:col>
      <xdr:colOff>50800</xdr:colOff>
      <xdr:row>59</xdr:row>
      <xdr:rowOff>55245</xdr:rowOff>
    </xdr:to>
    <xdr:cxnSp macro="">
      <xdr:nvCxnSpPr>
        <xdr:cNvPr id="186" name="直線コネクタ 185"/>
        <xdr:cNvCxnSpPr/>
      </xdr:nvCxnSpPr>
      <xdr:spPr>
        <a:xfrm flipV="1">
          <a:off x="2019300" y="994981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7"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9"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90" name="n_1mainValue【体育館・プール】&#10;有形固定資産減価償却率"/>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73042</xdr:rowOff>
    </xdr:from>
    <xdr:ext cx="405111" cy="259045"/>
    <xdr:sp macro="" textlink="">
      <xdr:nvSpPr>
        <xdr:cNvPr id="191" name="n_2mainValue【体育館・プール】&#10;有形固定資産減価償却率"/>
        <xdr:cNvSpPr txBox="1"/>
      </xdr:nvSpPr>
      <xdr:spPr>
        <a:xfrm>
          <a:off x="27057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192" name="n_3mainValue【体育館・プール】&#10;有形固定資産減価償却率"/>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170180</xdr:rowOff>
    </xdr:from>
    <xdr:to>
      <xdr:col>55</xdr:col>
      <xdr:colOff>50800</xdr:colOff>
      <xdr:row>63</xdr:row>
      <xdr:rowOff>100330</xdr:rowOff>
    </xdr:to>
    <xdr:sp macro="" textlink="">
      <xdr:nvSpPr>
        <xdr:cNvPr id="233" name="楕円 232"/>
        <xdr:cNvSpPr/>
      </xdr:nvSpPr>
      <xdr:spPr>
        <a:xfrm>
          <a:off x="10426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148607</xdr:rowOff>
    </xdr:from>
    <xdr:ext cx="469744" cy="259045"/>
    <xdr:sp macro="" textlink="">
      <xdr:nvSpPr>
        <xdr:cNvPr id="234" name="【体育館・プール】&#10;一人当たり面積該当値テキスト"/>
        <xdr:cNvSpPr txBox="1"/>
      </xdr:nvSpPr>
      <xdr:spPr>
        <a:xfrm>
          <a:off x="10515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xdr:rowOff>
    </xdr:from>
    <xdr:to>
      <xdr:col>50</xdr:col>
      <xdr:colOff>165100</xdr:colOff>
      <xdr:row>63</xdr:row>
      <xdr:rowOff>104684</xdr:rowOff>
    </xdr:to>
    <xdr:sp macro="" textlink="">
      <xdr:nvSpPr>
        <xdr:cNvPr id="235" name="楕円 234"/>
        <xdr:cNvSpPr/>
      </xdr:nvSpPr>
      <xdr:spPr>
        <a:xfrm>
          <a:off x="9588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49530</xdr:rowOff>
    </xdr:from>
    <xdr:to>
      <xdr:col>55</xdr:col>
      <xdr:colOff>0</xdr:colOff>
      <xdr:row>63</xdr:row>
      <xdr:rowOff>53884</xdr:rowOff>
    </xdr:to>
    <xdr:cxnSp macro="">
      <xdr:nvCxnSpPr>
        <xdr:cNvPr id="236" name="直線コネクタ 235"/>
        <xdr:cNvCxnSpPr/>
      </xdr:nvCxnSpPr>
      <xdr:spPr>
        <a:xfrm flipV="1">
          <a:off x="9639300" y="1085088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79284</xdr:rowOff>
    </xdr:from>
    <xdr:to>
      <xdr:col>46</xdr:col>
      <xdr:colOff>38100</xdr:colOff>
      <xdr:row>62</xdr:row>
      <xdr:rowOff>9434</xdr:rowOff>
    </xdr:to>
    <xdr:sp macro="" textlink="">
      <xdr:nvSpPr>
        <xdr:cNvPr id="237" name="楕円 236"/>
        <xdr:cNvSpPr/>
      </xdr:nvSpPr>
      <xdr:spPr>
        <a:xfrm>
          <a:off x="8699500" y="10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130084</xdr:rowOff>
    </xdr:from>
    <xdr:to>
      <xdr:col>50</xdr:col>
      <xdr:colOff>114300</xdr:colOff>
      <xdr:row>63</xdr:row>
      <xdr:rowOff>53884</xdr:rowOff>
    </xdr:to>
    <xdr:cxnSp macro="">
      <xdr:nvCxnSpPr>
        <xdr:cNvPr id="238" name="直線コネクタ 237"/>
        <xdr:cNvCxnSpPr/>
      </xdr:nvCxnSpPr>
      <xdr:spPr>
        <a:xfrm>
          <a:off x="8750300" y="10588534"/>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116296</xdr:rowOff>
    </xdr:from>
    <xdr:to>
      <xdr:col>41</xdr:col>
      <xdr:colOff>101600</xdr:colOff>
      <xdr:row>62</xdr:row>
      <xdr:rowOff>46446</xdr:rowOff>
    </xdr:to>
    <xdr:sp macro="" textlink="">
      <xdr:nvSpPr>
        <xdr:cNvPr id="239" name="楕円 238"/>
        <xdr:cNvSpPr/>
      </xdr:nvSpPr>
      <xdr:spPr>
        <a:xfrm>
          <a:off x="7810500" y="105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130084</xdr:rowOff>
    </xdr:from>
    <xdr:to>
      <xdr:col>45</xdr:col>
      <xdr:colOff>177800</xdr:colOff>
      <xdr:row>61</xdr:row>
      <xdr:rowOff>167096</xdr:rowOff>
    </xdr:to>
    <xdr:cxnSp macro="">
      <xdr:nvCxnSpPr>
        <xdr:cNvPr id="240" name="直線コネクタ 239"/>
        <xdr:cNvCxnSpPr/>
      </xdr:nvCxnSpPr>
      <xdr:spPr>
        <a:xfrm flipV="1">
          <a:off x="7861300" y="1058853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42"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43"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95811</xdr:rowOff>
    </xdr:from>
    <xdr:ext cx="469744" cy="259045"/>
    <xdr:sp macro="" textlink="">
      <xdr:nvSpPr>
        <xdr:cNvPr id="244" name="n_1mainValue【体育館・プール】&#10;一人当たり面積"/>
        <xdr:cNvSpPr txBox="1"/>
      </xdr:nvSpPr>
      <xdr:spPr>
        <a:xfrm>
          <a:off x="93917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25961</xdr:rowOff>
    </xdr:from>
    <xdr:ext cx="469744" cy="259045"/>
    <xdr:sp macro="" textlink="">
      <xdr:nvSpPr>
        <xdr:cNvPr id="245" name="n_2mainValue【体育館・プール】&#10;一人当たり面積"/>
        <xdr:cNvSpPr txBox="1"/>
      </xdr:nvSpPr>
      <xdr:spPr>
        <a:xfrm>
          <a:off x="8515427" y="1031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62973</xdr:rowOff>
    </xdr:from>
    <xdr:ext cx="469744" cy="259045"/>
    <xdr:sp macro="" textlink="">
      <xdr:nvSpPr>
        <xdr:cNvPr id="246" name="n_3mainValue【体育館・プール】&#10;一人当たり面積"/>
        <xdr:cNvSpPr txBox="1"/>
      </xdr:nvSpPr>
      <xdr:spPr>
        <a:xfrm>
          <a:off x="7626427" y="1034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277" name="【福祉施設】&#10;有形固定資産減価償却率平均値テキスト"/>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87" name="楕円 286"/>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13079</xdr:rowOff>
    </xdr:from>
    <xdr:ext cx="405111" cy="259045"/>
    <xdr:sp macro="" textlink="">
      <xdr:nvSpPr>
        <xdr:cNvPr id="288" name="【福祉施設】&#10;有形固定資産減価償却率該当値テキスト"/>
        <xdr:cNvSpPr txBox="1"/>
      </xdr:nvSpPr>
      <xdr:spPr>
        <a:xfrm>
          <a:off x="4673600"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89" name="楕円 288"/>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119743</xdr:rowOff>
    </xdr:to>
    <xdr:cxnSp macro="">
      <xdr:nvCxnSpPr>
        <xdr:cNvPr id="290" name="直線コネクタ 289"/>
        <xdr:cNvCxnSpPr/>
      </xdr:nvCxnSpPr>
      <xdr:spPr>
        <a:xfrm flipV="1">
          <a:off x="3797300" y="141443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楕円 290"/>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152400</xdr:rowOff>
    </xdr:to>
    <xdr:cxnSp macro="">
      <xdr:nvCxnSpPr>
        <xdr:cNvPr id="292" name="直線コネクタ 291"/>
        <xdr:cNvCxnSpPr/>
      </xdr:nvCxnSpPr>
      <xdr:spPr>
        <a:xfrm flipV="1">
          <a:off x="2908300" y="1417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76035</xdr:rowOff>
    </xdr:from>
    <xdr:ext cx="405111" cy="259045"/>
    <xdr:sp macro="" textlink="">
      <xdr:nvSpPr>
        <xdr:cNvPr id="293" name="n_1aveValue【福祉施設】&#10;有形固定資産減価償却率"/>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94" name="n_2aveValue【福祉施設】&#10;有形固定資産減価償却率"/>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161670</xdr:rowOff>
    </xdr:from>
    <xdr:ext cx="405111" cy="259045"/>
    <xdr:sp macro="" textlink="">
      <xdr:nvSpPr>
        <xdr:cNvPr id="296" name="n_1mainValue【福祉施設】&#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7"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1" name="直線コネクタ 320"/>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2"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3" name="直線コネクタ 322"/>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4"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5" name="直線コネクタ 324"/>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28" name="フローチャート: 判断 327"/>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29" name="フローチャート: 判断 328"/>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0" name="フローチャート: 判断 329"/>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336" name="楕円 335"/>
        <xdr:cNvSpPr/>
      </xdr:nvSpPr>
      <xdr:spPr>
        <a:xfrm>
          <a:off x="10426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139716</xdr:rowOff>
    </xdr:from>
    <xdr:ext cx="469744" cy="259045"/>
    <xdr:sp macro="" textlink="">
      <xdr:nvSpPr>
        <xdr:cNvPr id="337" name="【福祉施設】&#10;一人当たり面積該当値テキスト"/>
        <xdr:cNvSpPr txBox="1"/>
      </xdr:nvSpPr>
      <xdr:spPr>
        <a:xfrm>
          <a:off x="10515600"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38" name="楕円 337"/>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167639</xdr:rowOff>
    </xdr:from>
    <xdr:to>
      <xdr:col>55</xdr:col>
      <xdr:colOff>0</xdr:colOff>
      <xdr:row>84</xdr:row>
      <xdr:rowOff>3811</xdr:rowOff>
    </xdr:to>
    <xdr:cxnSp macro="">
      <xdr:nvCxnSpPr>
        <xdr:cNvPr id="339" name="直線コネクタ 338"/>
        <xdr:cNvCxnSpPr/>
      </xdr:nvCxnSpPr>
      <xdr:spPr>
        <a:xfrm flipV="1">
          <a:off x="9639300" y="14397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133986</xdr:rowOff>
    </xdr:from>
    <xdr:to>
      <xdr:col>46</xdr:col>
      <xdr:colOff>38100</xdr:colOff>
      <xdr:row>84</xdr:row>
      <xdr:rowOff>64136</xdr:rowOff>
    </xdr:to>
    <xdr:sp macro="" textlink="">
      <xdr:nvSpPr>
        <xdr:cNvPr id="340" name="楕円 339"/>
        <xdr:cNvSpPr/>
      </xdr:nvSpPr>
      <xdr:spPr>
        <a:xfrm>
          <a:off x="869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13336</xdr:rowOff>
    </xdr:to>
    <xdr:cxnSp macro="">
      <xdr:nvCxnSpPr>
        <xdr:cNvPr id="341" name="直線コネクタ 340"/>
        <xdr:cNvCxnSpPr/>
      </xdr:nvCxnSpPr>
      <xdr:spPr>
        <a:xfrm flipV="1">
          <a:off x="8750300" y="14405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65422</xdr:rowOff>
    </xdr:from>
    <xdr:ext cx="469744" cy="259045"/>
    <xdr:sp macro="" textlink="">
      <xdr:nvSpPr>
        <xdr:cNvPr id="342"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43"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4"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45" name="n_1main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55263</xdr:rowOff>
    </xdr:from>
    <xdr:ext cx="469744" cy="259045"/>
    <xdr:sp macro="" textlink="">
      <xdr:nvSpPr>
        <xdr:cNvPr id="346" name="n_2mainValue【福祉施設】&#10;一人当たり面積"/>
        <xdr:cNvSpPr txBox="1"/>
      </xdr:nvSpPr>
      <xdr:spPr>
        <a:xfrm>
          <a:off x="8515427" y="144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3" name="直線コネクタ 402"/>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4"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5" name="直線コネクタ 404"/>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7" name="直線コネクタ 40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08"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09" name="フローチャート: 判断 408"/>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0" name="フローチャート: 判断 409"/>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11" name="フローチャート: 判断 410"/>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12" name="フローチャート: 判断 411"/>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18" name="楕円 417"/>
        <xdr:cNvSpPr/>
      </xdr:nvSpPr>
      <xdr:spPr>
        <a:xfrm>
          <a:off x="16268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36847</xdr:rowOff>
    </xdr:from>
    <xdr:ext cx="405111" cy="259045"/>
    <xdr:sp macro="" textlink="">
      <xdr:nvSpPr>
        <xdr:cNvPr id="419" name="【保健センター・保健所】&#10;有形固定資産減価償却率該当値テキスト"/>
        <xdr:cNvSpPr txBox="1"/>
      </xdr:nvSpPr>
      <xdr:spPr>
        <a:xfrm>
          <a:off x="16357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20" name="楕円 419"/>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102870</xdr:rowOff>
    </xdr:to>
    <xdr:cxnSp macro="">
      <xdr:nvCxnSpPr>
        <xdr:cNvPr id="421" name="直線コネクタ 420"/>
        <xdr:cNvCxnSpPr/>
      </xdr:nvCxnSpPr>
      <xdr:spPr>
        <a:xfrm flipV="1">
          <a:off x="15481300" y="10351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422" name="楕円 421"/>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140970</xdr:rowOff>
    </xdr:to>
    <xdr:cxnSp macro="">
      <xdr:nvCxnSpPr>
        <xdr:cNvPr id="423" name="直線コネクタ 422"/>
        <xdr:cNvCxnSpPr/>
      </xdr:nvCxnSpPr>
      <xdr:spPr>
        <a:xfrm flipV="1">
          <a:off x="14592300" y="1038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424" name="楕円 423"/>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140970</xdr:rowOff>
    </xdr:to>
    <xdr:cxnSp macro="">
      <xdr:nvCxnSpPr>
        <xdr:cNvPr id="425" name="直線コネクタ 424"/>
        <xdr:cNvCxnSpPr/>
      </xdr:nvCxnSpPr>
      <xdr:spPr>
        <a:xfrm flipV="1">
          <a:off x="13703300" y="104279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426"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427"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428"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170197</xdr:rowOff>
    </xdr:from>
    <xdr:ext cx="405111" cy="259045"/>
    <xdr:sp macro="" textlink="">
      <xdr:nvSpPr>
        <xdr:cNvPr id="429" name="n_1mainValue【保健センター・保健所】&#10;有形固定資産減価償却率"/>
        <xdr:cNvSpPr txBox="1"/>
      </xdr:nvSpPr>
      <xdr:spPr>
        <a:xfrm>
          <a:off x="15266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36847</xdr:rowOff>
    </xdr:from>
    <xdr:ext cx="405111" cy="259045"/>
    <xdr:sp macro="" textlink="">
      <xdr:nvSpPr>
        <xdr:cNvPr id="430" name="n_2mainValue【保健センター・保健所】&#10;有形固定資産減価償却率"/>
        <xdr:cNvSpPr txBox="1"/>
      </xdr:nvSpPr>
      <xdr:spPr>
        <a:xfrm>
          <a:off x="14389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431" name="n_3mainValue【保健センター・保健所】&#10;有形固定資産減価償却率"/>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3" name="直線コネクタ 452"/>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4"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5" name="直線コネクタ 454"/>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6"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7" name="直線コネクタ 456"/>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58"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59" name="フローチャート: 判断 458"/>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0" name="フローチャート: 判断 45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461" name="フローチャート: 判断 460"/>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462" name="フローチャート: 判断 461"/>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468" name="楕円 467"/>
        <xdr:cNvSpPr/>
      </xdr:nvSpPr>
      <xdr:spPr>
        <a:xfrm>
          <a:off x="22110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12209</xdr:rowOff>
    </xdr:from>
    <xdr:ext cx="469744" cy="259045"/>
    <xdr:sp macro="" textlink="">
      <xdr:nvSpPr>
        <xdr:cNvPr id="469" name="【保健センター・保健所】&#10;一人当たり面積該当値テキスト"/>
        <xdr:cNvSpPr txBox="1"/>
      </xdr:nvSpPr>
      <xdr:spPr>
        <a:xfrm>
          <a:off x="22199600"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470" name="楕円 469"/>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84582</xdr:rowOff>
    </xdr:from>
    <xdr:to>
      <xdr:col>116</xdr:col>
      <xdr:colOff>63500</xdr:colOff>
      <xdr:row>61</xdr:row>
      <xdr:rowOff>89154</xdr:rowOff>
    </xdr:to>
    <xdr:cxnSp macro="">
      <xdr:nvCxnSpPr>
        <xdr:cNvPr id="471" name="直線コネクタ 470"/>
        <xdr:cNvCxnSpPr/>
      </xdr:nvCxnSpPr>
      <xdr:spPr>
        <a:xfrm flipV="1">
          <a:off x="21323300" y="1054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472" name="楕円 471"/>
        <xdr:cNvSpPr/>
      </xdr:nvSpPr>
      <xdr:spPr>
        <a:xfrm>
          <a:off x="2038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89154</xdr:rowOff>
    </xdr:to>
    <xdr:cxnSp macro="">
      <xdr:nvCxnSpPr>
        <xdr:cNvPr id="473" name="直線コネクタ 472"/>
        <xdr:cNvCxnSpPr/>
      </xdr:nvCxnSpPr>
      <xdr:spPr>
        <a:xfrm>
          <a:off x="20434300" y="105064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474" name="楕円 473"/>
        <xdr:cNvSpPr/>
      </xdr:nvSpPr>
      <xdr:spPr>
        <a:xfrm>
          <a:off x="19494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107442</xdr:rowOff>
    </xdr:to>
    <xdr:cxnSp macro="">
      <xdr:nvCxnSpPr>
        <xdr:cNvPr id="475" name="直線コネクタ 474"/>
        <xdr:cNvCxnSpPr/>
      </xdr:nvCxnSpPr>
      <xdr:spPr>
        <a:xfrm flipV="1">
          <a:off x="19545300" y="1050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476"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477"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149369</xdr:rowOff>
    </xdr:from>
    <xdr:ext cx="469744" cy="259045"/>
    <xdr:sp macro="" textlink="">
      <xdr:nvSpPr>
        <xdr:cNvPr id="478" name="n_3aveValue【保健センター・保健所】&#10;一人当たり面積"/>
        <xdr:cNvSpPr txBox="1"/>
      </xdr:nvSpPr>
      <xdr:spPr>
        <a:xfrm>
          <a:off x="19310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131081</xdr:rowOff>
    </xdr:from>
    <xdr:ext cx="469744" cy="259045"/>
    <xdr:sp macro="" textlink="">
      <xdr:nvSpPr>
        <xdr:cNvPr id="479" name="n_1mainValue【保健センター・保健所】&#10;一人当たり面積"/>
        <xdr:cNvSpPr txBox="1"/>
      </xdr:nvSpPr>
      <xdr:spPr>
        <a:xfrm>
          <a:off x="21075727"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89933</xdr:rowOff>
    </xdr:from>
    <xdr:ext cx="469744" cy="259045"/>
    <xdr:sp macro="" textlink="">
      <xdr:nvSpPr>
        <xdr:cNvPr id="480" name="n_2mainValue【保健センター・保健所】&#10;一人当たり面積"/>
        <xdr:cNvSpPr txBox="1"/>
      </xdr:nvSpPr>
      <xdr:spPr>
        <a:xfrm>
          <a:off x="20199427"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481" name="n_3main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7" name="直線コネクタ 506"/>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08"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09" name="直線コネクタ 508"/>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0"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1" name="直線コネクタ 510"/>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3" name="フローチャート: 判断 51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4" name="フローチャート: 判断 513"/>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515" name="フローチャート: 判断 514"/>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16" name="フローチャート: 判断 515"/>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126093</xdr:rowOff>
    </xdr:from>
    <xdr:to>
      <xdr:col>85</xdr:col>
      <xdr:colOff>177800</xdr:colOff>
      <xdr:row>80</xdr:row>
      <xdr:rowOff>56243</xdr:rowOff>
    </xdr:to>
    <xdr:sp macro="" textlink="">
      <xdr:nvSpPr>
        <xdr:cNvPr id="522" name="楕円 521"/>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148970</xdr:rowOff>
    </xdr:from>
    <xdr:ext cx="405111" cy="259045"/>
    <xdr:sp macro="" textlink="">
      <xdr:nvSpPr>
        <xdr:cNvPr id="523" name="【消防施設】&#10;有形固定資産減価償却率該当値テキスト"/>
        <xdr:cNvSpPr txBox="1"/>
      </xdr:nvSpPr>
      <xdr:spPr>
        <a:xfrm>
          <a:off x="163576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24" name="楕円 523"/>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5443</xdr:rowOff>
    </xdr:from>
    <xdr:to>
      <xdr:col>85</xdr:col>
      <xdr:colOff>127000</xdr:colOff>
      <xdr:row>80</xdr:row>
      <xdr:rowOff>38100</xdr:rowOff>
    </xdr:to>
    <xdr:cxnSp macro="">
      <xdr:nvCxnSpPr>
        <xdr:cNvPr id="525" name="直線コネクタ 524"/>
        <xdr:cNvCxnSpPr/>
      </xdr:nvCxnSpPr>
      <xdr:spPr>
        <a:xfrm flipV="1">
          <a:off x="15481300" y="13721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526" name="楕円 525"/>
        <xdr:cNvSpPr/>
      </xdr:nvSpPr>
      <xdr:spPr>
        <a:xfrm>
          <a:off x="14541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69124</xdr:rowOff>
    </xdr:to>
    <xdr:cxnSp macro="">
      <xdr:nvCxnSpPr>
        <xdr:cNvPr id="527" name="直線コネクタ 526"/>
        <xdr:cNvCxnSpPr/>
      </xdr:nvCxnSpPr>
      <xdr:spPr>
        <a:xfrm flipV="1">
          <a:off x="14592300" y="137541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85271</xdr:rowOff>
    </xdr:from>
    <xdr:to>
      <xdr:col>72</xdr:col>
      <xdr:colOff>38100</xdr:colOff>
      <xdr:row>81</xdr:row>
      <xdr:rowOff>15421</xdr:rowOff>
    </xdr:to>
    <xdr:sp macro="" textlink="">
      <xdr:nvSpPr>
        <xdr:cNvPr id="528" name="楕円 527"/>
        <xdr:cNvSpPr/>
      </xdr:nvSpPr>
      <xdr:spPr>
        <a:xfrm>
          <a:off x="13652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80</xdr:row>
      <xdr:rowOff>136071</xdr:rowOff>
    </xdr:to>
    <xdr:cxnSp macro="">
      <xdr:nvCxnSpPr>
        <xdr:cNvPr id="529" name="直線コネクタ 528"/>
        <xdr:cNvCxnSpPr/>
      </xdr:nvCxnSpPr>
      <xdr:spPr>
        <a:xfrm flipV="1">
          <a:off x="13703300" y="1378512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30"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142076</xdr:rowOff>
    </xdr:from>
    <xdr:ext cx="405111" cy="259045"/>
    <xdr:sp macro="" textlink="">
      <xdr:nvSpPr>
        <xdr:cNvPr id="531"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532" name="n_3aveValue【消防施設】&#10;有形固定資産減価償却率"/>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533" name="n_1mainValue【消防施設】&#10;有形固定資産減価償却率"/>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534" name="n_2mainValue【消防施設】&#10;有形固定資産減価償却率"/>
        <xdr:cNvSpPr txBox="1"/>
      </xdr:nvSpPr>
      <xdr:spPr>
        <a:xfrm>
          <a:off x="14389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31948</xdr:rowOff>
    </xdr:from>
    <xdr:ext cx="405111" cy="259045"/>
    <xdr:sp macro="" textlink="">
      <xdr:nvSpPr>
        <xdr:cNvPr id="535" name="n_3mainValue【消防施設】&#10;有形固定資産減価償却率"/>
        <xdr:cNvSpPr txBox="1"/>
      </xdr:nvSpPr>
      <xdr:spPr>
        <a:xfrm>
          <a:off x="13500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7" name="直線コネクタ 556"/>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5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59" name="直線コネクタ 55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0"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1" name="直線コネクタ 560"/>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562"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3" name="フローチャート: 判断 562"/>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4" name="フローチャート: 判断 56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65" name="フローチャート: 判断 56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66" name="フローチャート: 判断 565"/>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572" name="楕円 571"/>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573" name="【消防施設】&#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74" name="楕円 573"/>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152400</xdr:rowOff>
    </xdr:to>
    <xdr:cxnSp macro="">
      <xdr:nvCxnSpPr>
        <xdr:cNvPr id="575" name="直線コネクタ 574"/>
        <xdr:cNvCxnSpPr/>
      </xdr:nvCxnSpPr>
      <xdr:spPr>
        <a:xfrm flipV="1">
          <a:off x="21323300" y="143758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110744</xdr:rowOff>
    </xdr:from>
    <xdr:to>
      <xdr:col>107</xdr:col>
      <xdr:colOff>101600</xdr:colOff>
      <xdr:row>84</xdr:row>
      <xdr:rowOff>40894</xdr:rowOff>
    </xdr:to>
    <xdr:sp macro="" textlink="">
      <xdr:nvSpPr>
        <xdr:cNvPr id="576" name="楕円 575"/>
        <xdr:cNvSpPr/>
      </xdr:nvSpPr>
      <xdr:spPr>
        <a:xfrm>
          <a:off x="20383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161544</xdr:rowOff>
    </xdr:to>
    <xdr:cxnSp macro="">
      <xdr:nvCxnSpPr>
        <xdr:cNvPr id="577" name="直線コネクタ 576"/>
        <xdr:cNvCxnSpPr/>
      </xdr:nvCxnSpPr>
      <xdr:spPr>
        <a:xfrm flipV="1">
          <a:off x="20434300" y="143827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115315</xdr:rowOff>
    </xdr:from>
    <xdr:to>
      <xdr:col>102</xdr:col>
      <xdr:colOff>165100</xdr:colOff>
      <xdr:row>84</xdr:row>
      <xdr:rowOff>45465</xdr:rowOff>
    </xdr:to>
    <xdr:sp macro="" textlink="">
      <xdr:nvSpPr>
        <xdr:cNvPr id="578" name="楕円 577"/>
        <xdr:cNvSpPr/>
      </xdr:nvSpPr>
      <xdr:spPr>
        <a:xfrm>
          <a:off x="19494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161544</xdr:rowOff>
    </xdr:from>
    <xdr:to>
      <xdr:col>107</xdr:col>
      <xdr:colOff>50800</xdr:colOff>
      <xdr:row>83</xdr:row>
      <xdr:rowOff>166115</xdr:rowOff>
    </xdr:to>
    <xdr:cxnSp macro="">
      <xdr:nvCxnSpPr>
        <xdr:cNvPr id="579" name="直線コネクタ 578"/>
        <xdr:cNvCxnSpPr/>
      </xdr:nvCxnSpPr>
      <xdr:spPr>
        <a:xfrm flipV="1">
          <a:off x="19545300" y="1439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580"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81" name="n_2aveValue【消防施設】&#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582" name="n_3aveValue【消防施設】&#10;一人当たり面積"/>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583" name="n_1main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57421</xdr:rowOff>
    </xdr:from>
    <xdr:ext cx="469744" cy="259045"/>
    <xdr:sp macro="" textlink="">
      <xdr:nvSpPr>
        <xdr:cNvPr id="584" name="n_2mainValue【消防施設】&#10;一人当たり面積"/>
        <xdr:cNvSpPr txBox="1"/>
      </xdr:nvSpPr>
      <xdr:spPr>
        <a:xfrm>
          <a:off x="201994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61992</xdr:rowOff>
    </xdr:from>
    <xdr:ext cx="469744" cy="259045"/>
    <xdr:sp macro="" textlink="">
      <xdr:nvSpPr>
        <xdr:cNvPr id="585" name="n_3mainValue【消防施設】&#10;一人当たり面積"/>
        <xdr:cNvSpPr txBox="1"/>
      </xdr:nvSpPr>
      <xdr:spPr>
        <a:xfrm>
          <a:off x="19310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1" name="直線コネクタ 610"/>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2"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3" name="直線コネクタ 612"/>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16"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7" name="フローチャート: 判断 616"/>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8" name="フローチャート: 判断 617"/>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619" name="フローチャート: 判断 618"/>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20" name="フローチャート: 判断 619"/>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156029</xdr:rowOff>
    </xdr:from>
    <xdr:to>
      <xdr:col>85</xdr:col>
      <xdr:colOff>177800</xdr:colOff>
      <xdr:row>102</xdr:row>
      <xdr:rowOff>86179</xdr:rowOff>
    </xdr:to>
    <xdr:sp macro="" textlink="">
      <xdr:nvSpPr>
        <xdr:cNvPr id="626" name="楕円 625"/>
        <xdr:cNvSpPr/>
      </xdr:nvSpPr>
      <xdr:spPr>
        <a:xfrm>
          <a:off x="162687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7456</xdr:rowOff>
    </xdr:from>
    <xdr:ext cx="405111" cy="259045"/>
    <xdr:sp macro="" textlink="">
      <xdr:nvSpPr>
        <xdr:cNvPr id="627" name="【庁舎】&#10;有形固定資産減価償却率該当値テキスト"/>
        <xdr:cNvSpPr txBox="1"/>
      </xdr:nvSpPr>
      <xdr:spPr>
        <a:xfrm>
          <a:off x="16357600" y="1732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628" name="楕円 627"/>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66402</xdr:rowOff>
    </xdr:to>
    <xdr:cxnSp macro="">
      <xdr:nvCxnSpPr>
        <xdr:cNvPr id="629" name="直線コネクタ 628"/>
        <xdr:cNvCxnSpPr/>
      </xdr:nvCxnSpPr>
      <xdr:spPr>
        <a:xfrm flipV="1">
          <a:off x="15481300" y="175232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630" name="楕円 629"/>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102</xdr:row>
      <xdr:rowOff>97427</xdr:rowOff>
    </xdr:to>
    <xdr:cxnSp macro="">
      <xdr:nvCxnSpPr>
        <xdr:cNvPr id="631" name="直線コネクタ 630"/>
        <xdr:cNvCxnSpPr/>
      </xdr:nvCxnSpPr>
      <xdr:spPr>
        <a:xfrm flipV="1">
          <a:off x="14592300" y="175543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632" name="楕円 631"/>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97427</xdr:rowOff>
    </xdr:from>
    <xdr:to>
      <xdr:col>76</xdr:col>
      <xdr:colOff>114300</xdr:colOff>
      <xdr:row>103</xdr:row>
      <xdr:rowOff>107224</xdr:rowOff>
    </xdr:to>
    <xdr:cxnSp macro="">
      <xdr:nvCxnSpPr>
        <xdr:cNvPr id="633" name="直線コネクタ 632"/>
        <xdr:cNvCxnSpPr/>
      </xdr:nvCxnSpPr>
      <xdr:spPr>
        <a:xfrm flipV="1">
          <a:off x="13703300" y="17585327"/>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63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635"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636"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637" name="n_1mainValue【庁舎】&#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638" name="n_2mainValue【庁舎】&#10;有形固定資産減価償却率"/>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39" name="n_3main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3" name="直線コネクタ 662"/>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4"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5" name="直線コネクタ 664"/>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6"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7" name="直線コネクタ 666"/>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68"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69" name="フローチャート: 判断 668"/>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0" name="フローチャート: 判断 669"/>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671" name="フローチャート: 判断 670"/>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672" name="フローチャート: 判断 671"/>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140970</xdr:rowOff>
    </xdr:from>
    <xdr:to>
      <xdr:col>116</xdr:col>
      <xdr:colOff>114300</xdr:colOff>
      <xdr:row>104</xdr:row>
      <xdr:rowOff>71120</xdr:rowOff>
    </xdr:to>
    <xdr:sp macro="" textlink="">
      <xdr:nvSpPr>
        <xdr:cNvPr id="678" name="楕円 677"/>
        <xdr:cNvSpPr/>
      </xdr:nvSpPr>
      <xdr:spPr>
        <a:xfrm>
          <a:off x="22110700" y="178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163847</xdr:rowOff>
    </xdr:from>
    <xdr:ext cx="469744" cy="259045"/>
    <xdr:sp macro="" textlink="">
      <xdr:nvSpPr>
        <xdr:cNvPr id="679" name="【庁舎】&#10;一人当たり面積該当値テキスト"/>
        <xdr:cNvSpPr txBox="1"/>
      </xdr:nvSpPr>
      <xdr:spPr>
        <a:xfrm>
          <a:off x="22199600"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153670</xdr:rowOff>
    </xdr:from>
    <xdr:to>
      <xdr:col>112</xdr:col>
      <xdr:colOff>38100</xdr:colOff>
      <xdr:row>104</xdr:row>
      <xdr:rowOff>83820</xdr:rowOff>
    </xdr:to>
    <xdr:sp macro="" textlink="">
      <xdr:nvSpPr>
        <xdr:cNvPr id="680" name="楕円 679"/>
        <xdr:cNvSpPr/>
      </xdr:nvSpPr>
      <xdr:spPr>
        <a:xfrm>
          <a:off x="21272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20320</xdr:rowOff>
    </xdr:from>
    <xdr:to>
      <xdr:col>116</xdr:col>
      <xdr:colOff>63500</xdr:colOff>
      <xdr:row>104</xdr:row>
      <xdr:rowOff>33020</xdr:rowOff>
    </xdr:to>
    <xdr:cxnSp macro="">
      <xdr:nvCxnSpPr>
        <xdr:cNvPr id="681" name="直線コネクタ 680"/>
        <xdr:cNvCxnSpPr/>
      </xdr:nvCxnSpPr>
      <xdr:spPr>
        <a:xfrm flipV="1">
          <a:off x="21323300" y="178511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60961</xdr:rowOff>
    </xdr:from>
    <xdr:to>
      <xdr:col>107</xdr:col>
      <xdr:colOff>101600</xdr:colOff>
      <xdr:row>104</xdr:row>
      <xdr:rowOff>162561</xdr:rowOff>
    </xdr:to>
    <xdr:sp macro="" textlink="">
      <xdr:nvSpPr>
        <xdr:cNvPr id="682" name="楕円 681"/>
        <xdr:cNvSpPr/>
      </xdr:nvSpPr>
      <xdr:spPr>
        <a:xfrm>
          <a:off x="2038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33020</xdr:rowOff>
    </xdr:from>
    <xdr:to>
      <xdr:col>111</xdr:col>
      <xdr:colOff>177800</xdr:colOff>
      <xdr:row>104</xdr:row>
      <xdr:rowOff>111761</xdr:rowOff>
    </xdr:to>
    <xdr:cxnSp macro="">
      <xdr:nvCxnSpPr>
        <xdr:cNvPr id="683" name="直線コネクタ 682"/>
        <xdr:cNvCxnSpPr/>
      </xdr:nvCxnSpPr>
      <xdr:spPr>
        <a:xfrm flipV="1">
          <a:off x="20434300" y="17863820"/>
          <a:ext cx="889000"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46989</xdr:rowOff>
    </xdr:from>
    <xdr:to>
      <xdr:col>102</xdr:col>
      <xdr:colOff>165100</xdr:colOff>
      <xdr:row>104</xdr:row>
      <xdr:rowOff>148589</xdr:rowOff>
    </xdr:to>
    <xdr:sp macro="" textlink="">
      <xdr:nvSpPr>
        <xdr:cNvPr id="684" name="楕円 683"/>
        <xdr:cNvSpPr/>
      </xdr:nvSpPr>
      <xdr:spPr>
        <a:xfrm>
          <a:off x="19494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97789</xdr:rowOff>
    </xdr:from>
    <xdr:to>
      <xdr:col>107</xdr:col>
      <xdr:colOff>50800</xdr:colOff>
      <xdr:row>104</xdr:row>
      <xdr:rowOff>111761</xdr:rowOff>
    </xdr:to>
    <xdr:cxnSp macro="">
      <xdr:nvCxnSpPr>
        <xdr:cNvPr id="685" name="直線コネクタ 684"/>
        <xdr:cNvCxnSpPr/>
      </xdr:nvCxnSpPr>
      <xdr:spPr>
        <a:xfrm>
          <a:off x="19545300" y="179285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686"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687"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688"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100347</xdr:rowOff>
    </xdr:from>
    <xdr:ext cx="469744" cy="259045"/>
    <xdr:sp macro="" textlink="">
      <xdr:nvSpPr>
        <xdr:cNvPr id="689" name="n_1mainValue【庁舎】&#10;一人当たり面積"/>
        <xdr:cNvSpPr txBox="1"/>
      </xdr:nvSpPr>
      <xdr:spPr>
        <a:xfrm>
          <a:off x="21075727" y="1758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7638</xdr:rowOff>
    </xdr:from>
    <xdr:ext cx="469744" cy="259045"/>
    <xdr:sp macro="" textlink="">
      <xdr:nvSpPr>
        <xdr:cNvPr id="690" name="n_2mainValue【庁舎】&#10;一人当たり面積"/>
        <xdr:cNvSpPr txBox="1"/>
      </xdr:nvSpPr>
      <xdr:spPr>
        <a:xfrm>
          <a:off x="201994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165116</xdr:rowOff>
    </xdr:from>
    <xdr:ext cx="469744" cy="259045"/>
    <xdr:sp macro="" textlink="">
      <xdr:nvSpPr>
        <xdr:cNvPr id="691" name="n_3mainValue【庁舎】&#10;一人当たり面積"/>
        <xdr:cNvSpPr txBox="1"/>
      </xdr:nvSpPr>
      <xdr:spPr>
        <a:xfrm>
          <a:off x="19310427" y="176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全体では類似団体と比較して特に有形固定資産減価償却率が高くなっている施設は、公営住宅、体育館・プール及び庁舎で、特に低くなっている施設は、保育園、公民館である。 </a:t>
          </a:r>
        </a:p>
        <a:p>
          <a:r>
            <a:rPr lang="ja-JP" altLang="en-US"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ではあるものの若干増加している。</a:t>
          </a:r>
        </a:p>
        <a:p>
          <a:r>
            <a:rPr lang="ja-JP" altLang="en-US" sz="1100" b="0" i="0" baseline="0">
              <a:solidFill>
                <a:schemeClr val="dk1"/>
              </a:solidFill>
              <a:effectLst/>
              <a:latin typeface="+mn-lt"/>
              <a:ea typeface="+mn-ea"/>
              <a:cs typeface="+mn-cs"/>
            </a:rPr>
            <a:t>特に有形固定資産減価償却率が高い公営住宅については、有形固定資産減価償却率８０．２％、体育館・プールについては９１．２％で、その他の公共施設も個別施設計画策定に際して各施設の老朽化状況の調査を行い、</a:t>
          </a:r>
        </a:p>
        <a:p>
          <a:r>
            <a:rPr lang="ja-JP" altLang="en-US" sz="1100" b="0" i="0" baseline="0">
              <a:solidFill>
                <a:schemeClr val="dk1"/>
              </a:solidFill>
              <a:effectLst/>
              <a:latin typeface="+mn-lt"/>
              <a:ea typeface="+mn-ea"/>
              <a:cs typeface="+mn-cs"/>
            </a:rPr>
            <a:t>今後は、年々と加速する少子高齢化の影響もあり人口減少が進むなかで、利用者が少ない施設は集約複合化も検討しながら、時代の規模にあわせて小さくなるのではなく、地域課題を解決しながら賢く収縮する方法を考え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13" sqref="AC13:AG1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12000282</v>
      </c>
      <c r="BO4" s="423"/>
      <c r="BP4" s="423"/>
      <c r="BQ4" s="423"/>
      <c r="BR4" s="423"/>
      <c r="BS4" s="423"/>
      <c r="BT4" s="423"/>
      <c r="BU4" s="424"/>
      <c r="BV4" s="422">
        <v>11142300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10.199999999999999</v>
      </c>
      <c r="CU4" s="604"/>
      <c r="CV4" s="604"/>
      <c r="CW4" s="604"/>
      <c r="CX4" s="604"/>
      <c r="CY4" s="604"/>
      <c r="CZ4" s="604"/>
      <c r="DA4" s="605"/>
      <c r="DB4" s="603">
        <v>9.5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11240760</v>
      </c>
      <c r="BO5" s="428"/>
      <c r="BP5" s="428"/>
      <c r="BQ5" s="428"/>
      <c r="BR5" s="428"/>
      <c r="BS5" s="428"/>
      <c r="BT5" s="428"/>
      <c r="BU5" s="429"/>
      <c r="BV5" s="427">
        <v>10435070</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83.1</v>
      </c>
      <c r="CU5" s="398"/>
      <c r="CV5" s="398"/>
      <c r="CW5" s="398"/>
      <c r="CX5" s="398"/>
      <c r="CY5" s="398"/>
      <c r="CZ5" s="398"/>
      <c r="DA5" s="399"/>
      <c r="DB5" s="397">
        <v>83.8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759522</v>
      </c>
      <c r="BO6" s="428"/>
      <c r="BP6" s="428"/>
      <c r="BQ6" s="428"/>
      <c r="BR6" s="428"/>
      <c r="BS6" s="428"/>
      <c r="BT6" s="428"/>
      <c r="BU6" s="429"/>
      <c r="BV6" s="427">
        <v>707230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86.5</v>
      </c>
      <c r="CU6" s="578"/>
      <c r="CV6" s="578"/>
      <c r="CW6" s="578"/>
      <c r="CX6" s="578"/>
      <c r="CY6" s="578"/>
      <c r="CZ6" s="578"/>
      <c r="DA6" s="579"/>
      <c r="DB6" s="577">
        <v>87.3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55900</v>
      </c>
      <c r="BO7" s="428"/>
      <c r="BP7" s="428"/>
      <c r="BQ7" s="428"/>
      <c r="BR7" s="428"/>
      <c r="BS7" s="428"/>
      <c r="BT7" s="428"/>
      <c r="BU7" s="429"/>
      <c r="BV7" s="427">
        <v>28341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6881042</v>
      </c>
      <c r="CU7" s="428"/>
      <c r="CV7" s="428"/>
      <c r="CW7" s="428"/>
      <c r="CX7" s="428"/>
      <c r="CY7" s="428"/>
      <c r="CZ7" s="428"/>
      <c r="DA7" s="429"/>
      <c r="DB7" s="427">
        <v>7131033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703622</v>
      </c>
      <c r="BO8" s="428"/>
      <c r="BP8" s="428"/>
      <c r="BQ8" s="428"/>
      <c r="BR8" s="428"/>
      <c r="BS8" s="428"/>
      <c r="BT8" s="428"/>
      <c r="BU8" s="429"/>
      <c r="BV8" s="427">
        <v>678889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0.24</v>
      </c>
      <c r="CU8" s="541"/>
      <c r="CV8" s="541"/>
      <c r="CW8" s="541"/>
      <c r="CX8" s="541"/>
      <c r="CY8" s="541"/>
      <c r="CZ8" s="541"/>
      <c r="DA8" s="542"/>
      <c r="DB8" s="540">
        <v>0.24</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14432</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24733</v>
      </c>
      <c r="BO9" s="428"/>
      <c r="BP9" s="428"/>
      <c r="BQ9" s="428"/>
      <c r="BR9" s="428"/>
      <c r="BS9" s="428"/>
      <c r="BT9" s="428"/>
      <c r="BU9" s="429"/>
      <c r="BV9" s="427">
        <v>-76493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15.4</v>
      </c>
      <c r="CU9" s="398"/>
      <c r="CV9" s="398"/>
      <c r="CW9" s="398"/>
      <c r="CX9" s="398"/>
      <c r="CY9" s="398"/>
      <c r="CZ9" s="398"/>
      <c r="DA9" s="399"/>
      <c r="DB9" s="397">
        <v>17.7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15642</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3661</v>
      </c>
      <c r="BO10" s="428"/>
      <c r="BP10" s="428"/>
      <c r="BQ10" s="428"/>
      <c r="BR10" s="428"/>
      <c r="BS10" s="428"/>
      <c r="BT10" s="428"/>
      <c r="BU10" s="429"/>
      <c r="BV10" s="427">
        <v>3882</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14388</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50000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14304</v>
      </c>
      <c r="S13" s="531"/>
      <c r="T13" s="531"/>
      <c r="U13" s="531"/>
      <c r="V13" s="532"/>
      <c r="W13" s="518" t="s">
        <v>138</v>
      </c>
      <c r="X13" s="440"/>
      <c r="Y13" s="440"/>
      <c r="Z13" s="440"/>
      <c r="AA13" s="440"/>
      <c r="AB13" s="441"/>
      <c r="AC13" s="403">
        <v>1183</v>
      </c>
      <c r="AD13" s="404"/>
      <c r="AE13" s="404"/>
      <c r="AF13" s="404"/>
      <c r="AG13" s="405"/>
      <c r="AH13" s="403">
        <v>1247</v>
      </c>
      <c r="AI13" s="404"/>
      <c r="AJ13" s="404"/>
      <c r="AK13" s="404"/>
      <c r="AL13" s="406"/>
      <c r="AM13" s="496" t="s">
        <v>139</v>
      </c>
      <c r="AN13" s="401"/>
      <c r="AO13" s="401"/>
      <c r="AP13" s="401"/>
      <c r="AQ13" s="401"/>
      <c r="AR13" s="401"/>
      <c r="AS13" s="401"/>
      <c r="AT13" s="402"/>
      <c r="AU13" s="484" t="s">
        <v>125</v>
      </c>
      <c r="AV13" s="485"/>
      <c r="AW13" s="485"/>
      <c r="AX13" s="485"/>
      <c r="AY13" s="407" t="s">
        <v>140</v>
      </c>
      <c r="AZ13" s="408"/>
      <c r="BA13" s="408"/>
      <c r="BB13" s="408"/>
      <c r="BC13" s="408"/>
      <c r="BD13" s="408"/>
      <c r="BE13" s="408"/>
      <c r="BF13" s="408"/>
      <c r="BG13" s="408"/>
      <c r="BH13" s="408"/>
      <c r="BI13" s="408"/>
      <c r="BJ13" s="408"/>
      <c r="BK13" s="408"/>
      <c r="BL13" s="408"/>
      <c r="BM13" s="409"/>
      <c r="BN13" s="427">
        <v>-21606</v>
      </c>
      <c r="BO13" s="428"/>
      <c r="BP13" s="428"/>
      <c r="BQ13" s="428"/>
      <c r="BR13" s="428"/>
      <c r="BS13" s="428"/>
      <c r="BT13" s="428"/>
      <c r="BU13" s="429"/>
      <c r="BV13" s="427">
        <v>-72611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10.1</v>
      </c>
      <c r="CU13" s="398"/>
      <c r="CV13" s="398"/>
      <c r="CW13" s="398"/>
      <c r="CX13" s="398"/>
      <c r="CY13" s="398"/>
      <c r="CZ13" s="398"/>
      <c r="DA13" s="399"/>
      <c r="DB13" s="397">
        <v>10.5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14621</v>
      </c>
      <c r="S14" s="531"/>
      <c r="T14" s="531"/>
      <c r="U14" s="531"/>
      <c r="V14" s="532"/>
      <c r="W14" s="533"/>
      <c r="X14" s="443"/>
      <c r="Y14" s="443"/>
      <c r="Z14" s="443"/>
      <c r="AA14" s="443"/>
      <c r="AB14" s="444"/>
      <c r="AC14" s="523">
        <v>17.100000000000001</v>
      </c>
      <c r="AD14" s="524"/>
      <c r="AE14" s="524"/>
      <c r="AF14" s="524"/>
      <c r="AG14" s="525"/>
      <c r="AH14" s="523">
        <v>17.600000000000001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21.8</v>
      </c>
      <c r="CU14" s="535"/>
      <c r="CV14" s="535"/>
      <c r="CW14" s="535"/>
      <c r="CX14" s="535"/>
      <c r="CY14" s="535"/>
      <c r="CZ14" s="535"/>
      <c r="DA14" s="536"/>
      <c r="DB14" s="534">
        <v>33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14532</v>
      </c>
      <c r="S15" s="531"/>
      <c r="T15" s="531"/>
      <c r="U15" s="531"/>
      <c r="V15" s="532"/>
      <c r="W15" s="518" t="s">
        <v>144</v>
      </c>
      <c r="X15" s="440"/>
      <c r="Y15" s="440"/>
      <c r="Z15" s="440"/>
      <c r="AA15" s="440"/>
      <c r="AB15" s="441"/>
      <c r="AC15" s="403">
        <v>1922</v>
      </c>
      <c r="AD15" s="404"/>
      <c r="AE15" s="404"/>
      <c r="AF15" s="404"/>
      <c r="AG15" s="405"/>
      <c r="AH15" s="403">
        <v>1945</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1510881</v>
      </c>
      <c r="BO15" s="423"/>
      <c r="BP15" s="423"/>
      <c r="BQ15" s="423"/>
      <c r="BR15" s="423"/>
      <c r="BS15" s="423"/>
      <c r="BT15" s="423"/>
      <c r="BU15" s="424"/>
      <c r="BV15" s="422">
        <v>1518983</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27.8</v>
      </c>
      <c r="AD16" s="524"/>
      <c r="AE16" s="524"/>
      <c r="AF16" s="524"/>
      <c r="AG16" s="525"/>
      <c r="AH16" s="523">
        <v>27.4</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6069968</v>
      </c>
      <c r="BO16" s="428"/>
      <c r="BP16" s="428"/>
      <c r="BQ16" s="428"/>
      <c r="BR16" s="428"/>
      <c r="BS16" s="428"/>
      <c r="BT16" s="428"/>
      <c r="BU16" s="429"/>
      <c r="BV16" s="427">
        <v>6170189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3821</v>
      </c>
      <c r="AD17" s="404"/>
      <c r="AE17" s="404"/>
      <c r="AF17" s="404"/>
      <c r="AG17" s="405"/>
      <c r="AH17" s="403">
        <v>3894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1869601</v>
      </c>
      <c r="BO17" s="428"/>
      <c r="BP17" s="428"/>
      <c r="BQ17" s="428"/>
      <c r="BR17" s="428"/>
      <c r="BS17" s="428"/>
      <c r="BT17" s="428"/>
      <c r="BU17" s="429"/>
      <c r="BV17" s="427">
        <v>1882221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232.17</v>
      </c>
      <c r="M18" s="492"/>
      <c r="N18" s="492"/>
      <c r="O18" s="492"/>
      <c r="P18" s="492"/>
      <c r="Q18" s="492"/>
      <c r="R18" s="493"/>
      <c r="S18" s="493"/>
      <c r="T18" s="493"/>
      <c r="U18" s="493"/>
      <c r="V18" s="494"/>
      <c r="W18" s="508"/>
      <c r="X18" s="509"/>
      <c r="Y18" s="509"/>
      <c r="Z18" s="509"/>
      <c r="AA18" s="509"/>
      <c r="AB18" s="519"/>
      <c r="AC18" s="391">
        <v>55.2</v>
      </c>
      <c r="AD18" s="392"/>
      <c r="AE18" s="392"/>
      <c r="AF18" s="392"/>
      <c r="AG18" s="495"/>
      <c r="AH18" s="391">
        <v>55</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5795499</v>
      </c>
      <c r="BO18" s="428"/>
      <c r="BP18" s="428"/>
      <c r="BQ18" s="428"/>
      <c r="BR18" s="428"/>
      <c r="BS18" s="428"/>
      <c r="BT18" s="428"/>
      <c r="BU18" s="429"/>
      <c r="BV18" s="427">
        <v>6042934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62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8241134</v>
      </c>
      <c r="BO19" s="428"/>
      <c r="BP19" s="428"/>
      <c r="BQ19" s="428"/>
      <c r="BR19" s="428"/>
      <c r="BS19" s="428"/>
      <c r="BT19" s="428"/>
      <c r="BU19" s="429"/>
      <c r="BV19" s="427">
        <v>8447127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5258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11218930</v>
      </c>
      <c r="BO23" s="428"/>
      <c r="BP23" s="428"/>
      <c r="BQ23" s="428"/>
      <c r="BR23" s="428"/>
      <c r="BS23" s="428"/>
      <c r="BT23" s="428"/>
      <c r="BU23" s="429"/>
      <c r="BV23" s="427">
        <v>10701481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7350</v>
      </c>
      <c r="R24" s="404"/>
      <c r="S24" s="404"/>
      <c r="T24" s="404"/>
      <c r="U24" s="404"/>
      <c r="V24" s="405"/>
      <c r="W24" s="469"/>
      <c r="X24" s="460"/>
      <c r="Y24" s="461"/>
      <c r="Z24" s="400" t="s">
        <v>168</v>
      </c>
      <c r="AA24" s="401"/>
      <c r="AB24" s="401"/>
      <c r="AC24" s="401"/>
      <c r="AD24" s="401"/>
      <c r="AE24" s="401"/>
      <c r="AF24" s="401"/>
      <c r="AG24" s="402"/>
      <c r="AH24" s="403">
        <v>187</v>
      </c>
      <c r="AI24" s="404"/>
      <c r="AJ24" s="404"/>
      <c r="AK24" s="404"/>
      <c r="AL24" s="405"/>
      <c r="AM24" s="403">
        <v>582692</v>
      </c>
      <c r="AN24" s="404"/>
      <c r="AO24" s="404"/>
      <c r="AP24" s="404"/>
      <c r="AQ24" s="404"/>
      <c r="AR24" s="405"/>
      <c r="AS24" s="403">
        <v>3116</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10778903</v>
      </c>
      <c r="BO24" s="428"/>
      <c r="BP24" s="428"/>
      <c r="BQ24" s="428"/>
      <c r="BR24" s="428"/>
      <c r="BS24" s="428"/>
      <c r="BT24" s="428"/>
      <c r="BU24" s="429"/>
      <c r="BV24" s="427">
        <v>10102176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5980</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129</v>
      </c>
      <c r="AN25" s="404"/>
      <c r="AO25" s="404"/>
      <c r="AP25" s="404"/>
      <c r="AQ25" s="404"/>
      <c r="AR25" s="405"/>
      <c r="AS25" s="403" t="s">
        <v>128</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4453558</v>
      </c>
      <c r="BO25" s="423"/>
      <c r="BP25" s="423"/>
      <c r="BQ25" s="423"/>
      <c r="BR25" s="423"/>
      <c r="BS25" s="423"/>
      <c r="BT25" s="423"/>
      <c r="BU25" s="424"/>
      <c r="BV25" s="422">
        <v>3123309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5590</v>
      </c>
      <c r="R26" s="404"/>
      <c r="S26" s="404"/>
      <c r="T26" s="404"/>
      <c r="U26" s="404"/>
      <c r="V26" s="405"/>
      <c r="W26" s="469"/>
      <c r="X26" s="460"/>
      <c r="Y26" s="461"/>
      <c r="Z26" s="400" t="s">
        <v>175</v>
      </c>
      <c r="AA26" s="482"/>
      <c r="AB26" s="482"/>
      <c r="AC26" s="482"/>
      <c r="AD26" s="482"/>
      <c r="AE26" s="482"/>
      <c r="AF26" s="482"/>
      <c r="AG26" s="483"/>
      <c r="AH26" s="403">
        <v>6</v>
      </c>
      <c r="AI26" s="404"/>
      <c r="AJ26" s="404"/>
      <c r="AK26" s="404"/>
      <c r="AL26" s="405"/>
      <c r="AM26" s="403">
        <v>16026</v>
      </c>
      <c r="AN26" s="404"/>
      <c r="AO26" s="404"/>
      <c r="AP26" s="404"/>
      <c r="AQ26" s="404"/>
      <c r="AR26" s="405"/>
      <c r="AS26" s="403">
        <v>2671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3150</v>
      </c>
      <c r="R27" s="404"/>
      <c r="S27" s="404"/>
      <c r="T27" s="404"/>
      <c r="U27" s="404"/>
      <c r="V27" s="405"/>
      <c r="W27" s="469"/>
      <c r="X27" s="460"/>
      <c r="Y27" s="461"/>
      <c r="Z27" s="400" t="s">
        <v>178</v>
      </c>
      <c r="AA27" s="401"/>
      <c r="AB27" s="401"/>
      <c r="AC27" s="401"/>
      <c r="AD27" s="401"/>
      <c r="AE27" s="401"/>
      <c r="AF27" s="401"/>
      <c r="AG27" s="402"/>
      <c r="AH27" s="403">
        <v>1</v>
      </c>
      <c r="AI27" s="404"/>
      <c r="AJ27" s="404"/>
      <c r="AK27" s="404"/>
      <c r="AL27" s="405"/>
      <c r="AM27" s="403" t="s">
        <v>179</v>
      </c>
      <c r="AN27" s="404"/>
      <c r="AO27" s="404"/>
      <c r="AP27" s="404"/>
      <c r="AQ27" s="404"/>
      <c r="AR27" s="405"/>
      <c r="AS27" s="403" t="s">
        <v>180</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311333</v>
      </c>
      <c r="BO27" s="431"/>
      <c r="BP27" s="431"/>
      <c r="BQ27" s="431"/>
      <c r="BR27" s="431"/>
      <c r="BS27" s="431"/>
      <c r="BT27" s="431"/>
      <c r="BU27" s="432"/>
      <c r="BV27" s="430">
        <v>316187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2620</v>
      </c>
      <c r="R28" s="404"/>
      <c r="S28" s="404"/>
      <c r="T28" s="404"/>
      <c r="U28" s="404"/>
      <c r="V28" s="405"/>
      <c r="W28" s="469"/>
      <c r="X28" s="460"/>
      <c r="Y28" s="461"/>
      <c r="Z28" s="400" t="s">
        <v>183</v>
      </c>
      <c r="AA28" s="401"/>
      <c r="AB28" s="401"/>
      <c r="AC28" s="401"/>
      <c r="AD28" s="401"/>
      <c r="AE28" s="401"/>
      <c r="AF28" s="401"/>
      <c r="AG28" s="402"/>
      <c r="AH28" s="403" t="s">
        <v>172</v>
      </c>
      <c r="AI28" s="404"/>
      <c r="AJ28" s="404"/>
      <c r="AK28" s="404"/>
      <c r="AL28" s="405"/>
      <c r="AM28" s="403" t="s">
        <v>129</v>
      </c>
      <c r="AN28" s="404"/>
      <c r="AO28" s="404"/>
      <c r="AP28" s="404"/>
      <c r="AQ28" s="404"/>
      <c r="AR28" s="405"/>
      <c r="AS28" s="403" t="s">
        <v>129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3339968</v>
      </c>
      <c r="BO28" s="423"/>
      <c r="BP28" s="423"/>
      <c r="BQ28" s="423"/>
      <c r="BR28" s="423"/>
      <c r="BS28" s="423"/>
      <c r="BT28" s="423"/>
      <c r="BU28" s="424"/>
      <c r="BV28" s="422">
        <v>3386307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14</v>
      </c>
      <c r="M29" s="404"/>
      <c r="N29" s="404"/>
      <c r="O29" s="404"/>
      <c r="P29" s="405"/>
      <c r="Q29" s="403">
        <v>2400</v>
      </c>
      <c r="R29" s="404"/>
      <c r="S29" s="404"/>
      <c r="T29" s="404"/>
      <c r="U29" s="404"/>
      <c r="V29" s="405"/>
      <c r="W29" s="470"/>
      <c r="X29" s="471"/>
      <c r="Y29" s="472"/>
      <c r="Z29" s="400" t="s">
        <v>186</v>
      </c>
      <c r="AA29" s="401"/>
      <c r="AB29" s="401"/>
      <c r="AC29" s="401"/>
      <c r="AD29" s="401"/>
      <c r="AE29" s="401"/>
      <c r="AF29" s="401"/>
      <c r="AG29" s="402"/>
      <c r="AH29" s="403">
        <v>188</v>
      </c>
      <c r="AI29" s="404"/>
      <c r="AJ29" s="404"/>
      <c r="AK29" s="404"/>
      <c r="AL29" s="405"/>
      <c r="AM29" s="403">
        <v>586379</v>
      </c>
      <c r="AN29" s="404"/>
      <c r="AO29" s="404"/>
      <c r="AP29" s="404"/>
      <c r="AQ29" s="404"/>
      <c r="AR29" s="405"/>
      <c r="AS29" s="403">
        <v>3119</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235466</v>
      </c>
      <c r="BO29" s="428"/>
      <c r="BP29" s="428"/>
      <c r="BQ29" s="428"/>
      <c r="BR29" s="428"/>
      <c r="BS29" s="428"/>
      <c r="BT29" s="428"/>
      <c r="BU29" s="429"/>
      <c r="BV29" s="427">
        <v>235245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96.3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3590085</v>
      </c>
      <c r="BO30" s="431"/>
      <c r="BP30" s="431"/>
      <c r="BQ30" s="431"/>
      <c r="BR30" s="431"/>
      <c r="BS30" s="431"/>
      <c r="BT30" s="431"/>
      <c r="BU30" s="432"/>
      <c r="BV30" s="430">
        <v>3309325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195</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8</v>
      </c>
      <c r="V34" s="386"/>
      <c r="W34" s="385" t="str">
        <f>IF('各会計、関係団体の財政状況及び健全化判断比率'!B28="","",'各会計、関係団体の財政状況及び健全化判断比率'!B28)</f>
        <v>美咲町国民健康保険事業特別会計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14</v>
      </c>
      <c r="BF34" s="386"/>
      <c r="BG34" s="385" t="str">
        <f>IF('各会計、関係団体の財政状況及び健全化判断比率'!B34="","",'各会計、関係団体の財政状況及び健全化判断比率'!B34)</f>
        <v>美咲町柵原飯岡簡易水道事業特別会計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24</v>
      </c>
      <c r="BX34" s="386"/>
      <c r="BY34" s="385" t="str">
        <f>IF('各会計、関係団体の財政状況及び健全化判断比率'!B68="","",'各会計、関係団体の財政状況及び健全化判断比率'!B68)</f>
        <v>久米老人ホーム組合一般会計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34</v>
      </c>
      <c r="CP34" s="386"/>
      <c r="CQ34" s="385" t="str">
        <f>IF('各会計、関係団体の財政状況及び健全化判断比率'!BS7="","",'各会計、関係団体の財政状況及び健全化判断比率'!BS7)</f>
        <v>久米郡土地開発公社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美咲町みさきネット事業特別会計</v>
      </c>
      <c r="F35" s="385"/>
      <c r="G35" s="385"/>
      <c r="H35" s="385"/>
      <c r="I35" s="385"/>
      <c r="J35" s="385"/>
      <c r="K35" s="385"/>
      <c r="L35" s="385"/>
      <c r="M35" s="385"/>
      <c r="N35" s="385"/>
      <c r="O35" s="385"/>
      <c r="P35" s="385"/>
      <c r="Q35" s="385"/>
      <c r="R35" s="385"/>
      <c r="S35" s="385"/>
      <c r="T35" s="213"/>
      <c r="U35" s="386">
        <f>IF(W35="","",U34+1)</f>
        <v>9</v>
      </c>
      <c r="V35" s="386"/>
      <c r="W35" s="385" t="str">
        <f>IF('各会計、関係団体の財政状況及び健全化判断比率'!B29="","",'各会計、関係団体の財政状況及び健全化判断比率'!B29)</f>
        <v>美咲町介護保険事業特別会計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15</v>
      </c>
      <c r="BF35" s="386"/>
      <c r="BG35" s="385" t="str">
        <f>IF('各会計、関係団体の財政状況及び健全化判断比率'!B35="","",'各会計、関係団体の財政状況及び健全化判断比率'!B35)</f>
        <v>美咲町柵原北部簡易水道事業特別会計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25</v>
      </c>
      <c r="BX35" s="386"/>
      <c r="BY35" s="385" t="str">
        <f>IF('各会計、関係団体の財政状況及び健全化判断比率'!B69="","",'各会計、関係団体の財政状況及び健全化判断比率'!B69)</f>
        <v>久米老人ホーム組合指定訪問介護事業特別会計</v>
      </c>
      <c r="BZ35" s="385"/>
      <c r="CA35" s="385"/>
      <c r="CB35" s="385"/>
      <c r="CC35" s="385"/>
      <c r="CD35" s="385"/>
      <c r="CE35" s="385"/>
      <c r="CF35" s="385"/>
      <c r="CG35" s="385"/>
      <c r="CH35" s="385"/>
      <c r="CI35" s="385"/>
      <c r="CJ35" s="385"/>
      <c r="CK35" s="385"/>
      <c r="CL35" s="385"/>
      <c r="CM35" s="385"/>
      <c r="CN35" s="213"/>
      <c r="CO35" s="386">
        <f t="shared" ref="CO35:CO43" si="3">IF(CQ35="","",CO34+1)</f>
        <v>35</v>
      </c>
      <c r="CP35" s="386"/>
      <c r="CQ35" s="385" t="str">
        <f>IF('各会計、関係団体の財政状況及び健全化判断比率'!BS8="","",'各会計、関係団体の財政状況及び健全化判断比率'!BS8)</f>
        <v>財団法人　美咲町農業公社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美咲町住宅新築資金等貸付事業特別会計</v>
      </c>
      <c r="F36" s="385"/>
      <c r="G36" s="385"/>
      <c r="H36" s="385"/>
      <c r="I36" s="385"/>
      <c r="J36" s="385"/>
      <c r="K36" s="385"/>
      <c r="L36" s="385"/>
      <c r="M36" s="385"/>
      <c r="N36" s="385"/>
      <c r="O36" s="385"/>
      <c r="P36" s="385"/>
      <c r="Q36" s="385"/>
      <c r="R36" s="385"/>
      <c r="S36" s="385"/>
      <c r="T36" s="213"/>
      <c r="U36" s="386">
        <f t="shared" ref="U36:U43" si="4">IF(W36="","",U35+1)</f>
        <v>10</v>
      </c>
      <c r="V36" s="386"/>
      <c r="W36" s="385" t="str">
        <f>IF('各会計、関係団体の財政状況及び健全化判断比率'!B30="","",'各会計、関係団体の財政状況及び健全化判断比率'!B30)</f>
        <v>美咲町介護サービス事業特別会計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16</v>
      </c>
      <c r="BF36" s="386"/>
      <c r="BG36" s="385" t="str">
        <f>IF('各会計、関係団体の財政状況及び健全化判断比率'!B36="","",'各会計、関係団体の財政状況及び健全化判断比率'!B36)</f>
        <v>美咲町柵原中央簡易水道事業特別会計</v>
      </c>
      <c r="BH36" s="385"/>
      <c r="BI36" s="385"/>
      <c r="BJ36" s="385"/>
      <c r="BK36" s="385"/>
      <c r="BL36" s="385"/>
      <c r="BM36" s="385"/>
      <c r="BN36" s="385"/>
      <c r="BO36" s="385"/>
      <c r="BP36" s="385"/>
      <c r="BQ36" s="385"/>
      <c r="BR36" s="385"/>
      <c r="BS36" s="385"/>
      <c r="BT36" s="385"/>
      <c r="BU36" s="385"/>
      <c r="BV36" s="213"/>
      <c r="BW36" s="386">
        <f t="shared" si="2"/>
        <v>26</v>
      </c>
      <c r="BX36" s="386"/>
      <c r="BY36" s="385" t="str">
        <f>IF('各会計、関係団体の財政状況及び健全化判断比率'!B70="","",'各会計、関係団体の財政状況及び健全化判断比率'!B70)</f>
        <v>柵原・吉井特別養護老人ホーム組合</v>
      </c>
      <c r="BZ36" s="385"/>
      <c r="CA36" s="385"/>
      <c r="CB36" s="385"/>
      <c r="CC36" s="385"/>
      <c r="CD36" s="385"/>
      <c r="CE36" s="385"/>
      <c r="CF36" s="385"/>
      <c r="CG36" s="385"/>
      <c r="CH36" s="385"/>
      <c r="CI36" s="385"/>
      <c r="CJ36" s="385"/>
      <c r="CK36" s="385"/>
      <c r="CL36" s="385"/>
      <c r="CM36" s="385"/>
      <c r="CN36" s="213"/>
      <c r="CO36" s="386">
        <f t="shared" si="3"/>
        <v>36</v>
      </c>
      <c r="CP36" s="386"/>
      <c r="CQ36" s="385" t="str">
        <f>IF('各会計、関係団体の財政状況及び健全化判断比率'!BS9="","",'各会計、関係団体の財政状況及び健全化判断比率'!BS9)</f>
        <v>株式会社　美咲物産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美咲町津山・柵原線共同バス運行事業特別会計</v>
      </c>
      <c r="F37" s="385"/>
      <c r="G37" s="385"/>
      <c r="H37" s="385"/>
      <c r="I37" s="385"/>
      <c r="J37" s="385"/>
      <c r="K37" s="385"/>
      <c r="L37" s="385"/>
      <c r="M37" s="385"/>
      <c r="N37" s="385"/>
      <c r="O37" s="385"/>
      <c r="P37" s="385"/>
      <c r="Q37" s="385"/>
      <c r="R37" s="385"/>
      <c r="S37" s="385"/>
      <c r="T37" s="213"/>
      <c r="U37" s="386">
        <f t="shared" si="4"/>
        <v>11</v>
      </c>
      <c r="V37" s="386"/>
      <c r="W37" s="385" t="str">
        <f>IF('各会計、関係団体の財政状況及び健全化判断比率'!B31="","",'各会計、関係団体の財政状況及び健全化判断比率'!B31)</f>
        <v>美咲町国民健康保険診療所事業特別会計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17</v>
      </c>
      <c r="BF37" s="386"/>
      <c r="BG37" s="385" t="str">
        <f>IF('各会計、関係団体の財政状況及び健全化判断比率'!B37="","",'各会計、関係団体の財政状況及び健全化判断比率'!B37)</f>
        <v>美咲町統合簡易水道事業特別会計</v>
      </c>
      <c r="BH37" s="385"/>
      <c r="BI37" s="385"/>
      <c r="BJ37" s="385"/>
      <c r="BK37" s="385"/>
      <c r="BL37" s="385"/>
      <c r="BM37" s="385"/>
      <c r="BN37" s="385"/>
      <c r="BO37" s="385"/>
      <c r="BP37" s="385"/>
      <c r="BQ37" s="385"/>
      <c r="BR37" s="385"/>
      <c r="BS37" s="385"/>
      <c r="BT37" s="385"/>
      <c r="BU37" s="385"/>
      <c r="BV37" s="213"/>
      <c r="BW37" s="386">
        <f t="shared" si="2"/>
        <v>27</v>
      </c>
      <c r="BX37" s="386"/>
      <c r="BY37" s="385" t="str">
        <f>IF('各会計、関係団体の財政状況及び健全化判断比率'!B71="","",'各会計、関係団体の財政状況及び健全化判断比率'!B71)</f>
        <v>柵原・吉井・英田火葬場組合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美咲町津山・西川線共同バス運行事業特別会計</v>
      </c>
      <c r="F38" s="385"/>
      <c r="G38" s="385"/>
      <c r="H38" s="385"/>
      <c r="I38" s="385"/>
      <c r="J38" s="385"/>
      <c r="K38" s="385"/>
      <c r="L38" s="385"/>
      <c r="M38" s="385"/>
      <c r="N38" s="385"/>
      <c r="O38" s="385"/>
      <c r="P38" s="385"/>
      <c r="Q38" s="385"/>
      <c r="R38" s="385"/>
      <c r="S38" s="385"/>
      <c r="T38" s="213"/>
      <c r="U38" s="386">
        <f t="shared" si="4"/>
        <v>12</v>
      </c>
      <c r="V38" s="386"/>
      <c r="W38" s="385" t="str">
        <f>IF('各会計、関係団体の財政状況及び健全化判断比率'!B32="","",'各会計、関係団体の財政状況及び健全化判断比率'!B32)</f>
        <v>美咲町後期高齢者医療特別会計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18</v>
      </c>
      <c r="BF38" s="386"/>
      <c r="BG38" s="385" t="str">
        <f>IF('各会計、関係団体の財政状況及び健全化判断比率'!B38="","",'各会計、関係団体の財政状況及び健全化判断比率'!B38)</f>
        <v>美咲町中央簡易水道事業特別会計</v>
      </c>
      <c r="BH38" s="385"/>
      <c r="BI38" s="385"/>
      <c r="BJ38" s="385"/>
      <c r="BK38" s="385"/>
      <c r="BL38" s="385"/>
      <c r="BM38" s="385"/>
      <c r="BN38" s="385"/>
      <c r="BO38" s="385"/>
      <c r="BP38" s="385"/>
      <c r="BQ38" s="385"/>
      <c r="BR38" s="385"/>
      <c r="BS38" s="385"/>
      <c r="BT38" s="385"/>
      <c r="BU38" s="385"/>
      <c r="BV38" s="213"/>
      <c r="BW38" s="386">
        <f t="shared" si="2"/>
        <v>28</v>
      </c>
      <c r="BX38" s="386"/>
      <c r="BY38" s="385" t="str">
        <f>IF('各会計、関係団体の財政状況及び健全化判断比率'!B72="","",'各会計、関係団体の財政状況及び健全化判断比率'!B72)</f>
        <v>津山広域事務組合（一般会計）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f t="shared" si="5"/>
        <v>6</v>
      </c>
      <c r="D39" s="386"/>
      <c r="E39" s="385" t="str">
        <f>IF('各会計、関係団体の財政状況及び健全化判断比率'!B12="","",'各会計、関係団体の財政状況及び健全化判断比率'!B12)</f>
        <v>美咲町旭川ダム沿線バス運行事業特別会計</v>
      </c>
      <c r="F39" s="385"/>
      <c r="G39" s="385"/>
      <c r="H39" s="385"/>
      <c r="I39" s="385"/>
      <c r="J39" s="385"/>
      <c r="K39" s="385"/>
      <c r="L39" s="385"/>
      <c r="M39" s="385"/>
      <c r="N39" s="385"/>
      <c r="O39" s="385"/>
      <c r="P39" s="385"/>
      <c r="Q39" s="385"/>
      <c r="R39" s="385"/>
      <c r="S39" s="385"/>
      <c r="T39" s="213"/>
      <c r="U39" s="386">
        <f t="shared" si="4"/>
        <v>13</v>
      </c>
      <c r="V39" s="386"/>
      <c r="W39" s="385" t="str">
        <f>IF('各会計、関係団体の財政状況及び健全化判断比率'!B33="","",'各会計、関係団体の財政状況及び健全化判断比率'!B33)</f>
        <v>久米郡介護認定審査事業特別会計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19</v>
      </c>
      <c r="BF39" s="386"/>
      <c r="BG39" s="385" t="str">
        <f>IF('各会計、関係団体の財政状況及び健全化判断比率'!B39="","",'各会計、関係団体の財政状況及び健全化判断比率'!B39)</f>
        <v>美咲町中央北部簡易水道事業特別会計</v>
      </c>
      <c r="BH39" s="385"/>
      <c r="BI39" s="385"/>
      <c r="BJ39" s="385"/>
      <c r="BK39" s="385"/>
      <c r="BL39" s="385"/>
      <c r="BM39" s="385"/>
      <c r="BN39" s="385"/>
      <c r="BO39" s="385"/>
      <c r="BP39" s="385"/>
      <c r="BQ39" s="385"/>
      <c r="BR39" s="385"/>
      <c r="BS39" s="385"/>
      <c r="BT39" s="385"/>
      <c r="BU39" s="385"/>
      <c r="BV39" s="213"/>
      <c r="BW39" s="386">
        <f t="shared" si="2"/>
        <v>29</v>
      </c>
      <c r="BX39" s="386"/>
      <c r="BY39" s="385" t="str">
        <f>IF('各会計、関係団体の財政状況及び健全化判断比率'!B73="","",'各会計、関係団体の財政状況及び健全化判断比率'!B73)</f>
        <v>津山広域事務組合（ふるさと振興事業特別会計含む）</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f t="shared" si="5"/>
        <v>7</v>
      </c>
      <c r="D40" s="386"/>
      <c r="E40" s="385" t="str">
        <f>IF('各会計、関係団体の財政状況及び健全化判断比率'!B13="","",'各会計、関係団体の財政状況及び健全化判断比率'!B13)</f>
        <v>久米郡障害程度区分認定審査事業特別会計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f t="shared" si="1"/>
        <v>20</v>
      </c>
      <c r="BF40" s="386"/>
      <c r="BG40" s="385" t="str">
        <f>IF('各会計、関係団体の財政状況及び健全化判断比率'!B40="","",'各会計、関係団体の財政状況及び健全化判断比率'!B40)</f>
        <v>美咲町中央打穴・大垪和簡易水道事業特別会計</v>
      </c>
      <c r="BH40" s="385"/>
      <c r="BI40" s="385"/>
      <c r="BJ40" s="385"/>
      <c r="BK40" s="385"/>
      <c r="BL40" s="385"/>
      <c r="BM40" s="385"/>
      <c r="BN40" s="385"/>
      <c r="BO40" s="385"/>
      <c r="BP40" s="385"/>
      <c r="BQ40" s="385"/>
      <c r="BR40" s="385"/>
      <c r="BS40" s="385"/>
      <c r="BT40" s="385"/>
      <c r="BU40" s="385"/>
      <c r="BV40" s="213"/>
      <c r="BW40" s="386">
        <f t="shared" si="2"/>
        <v>30</v>
      </c>
      <c r="BX40" s="386"/>
      <c r="BY40" s="385" t="str">
        <f>IF('各会計、関係団体の財政状況及び健全化判断比率'!B74="","",'各会計、関係団体の財政状況及び健全化判断比率'!B74)</f>
        <v>津山圏域資源循環施設組合　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f t="shared" si="1"/>
        <v>21</v>
      </c>
      <c r="BF41" s="386"/>
      <c r="BG41" s="385" t="str">
        <f>IF('各会計、関係団体の財政状況及び健全化判断比率'!B41="","",'各会計、関係団体の財政状況及び健全化判断比率'!B41)</f>
        <v>美咲町下水道事業特別会計</v>
      </c>
      <c r="BH41" s="385"/>
      <c r="BI41" s="385"/>
      <c r="BJ41" s="385"/>
      <c r="BK41" s="385"/>
      <c r="BL41" s="385"/>
      <c r="BM41" s="385"/>
      <c r="BN41" s="385"/>
      <c r="BO41" s="385"/>
      <c r="BP41" s="385"/>
      <c r="BQ41" s="385"/>
      <c r="BR41" s="385"/>
      <c r="BS41" s="385"/>
      <c r="BT41" s="385"/>
      <c r="BU41" s="385"/>
      <c r="BV41" s="213"/>
      <c r="BW41" s="386">
        <f t="shared" si="2"/>
        <v>31</v>
      </c>
      <c r="BX41" s="386"/>
      <c r="BY41" s="385" t="str">
        <f>IF('各会計、関係団体の財政状況及び健全化判断比率'!B75="","",'各会計、関係団体の財政状況及び健全化判断比率'!B75)</f>
        <v>津山圏域衛生処理組合　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f t="shared" si="1"/>
        <v>22</v>
      </c>
      <c r="BF42" s="386"/>
      <c r="BG42" s="385" t="str">
        <f>IF('各会計、関係団体の財政状況及び健全化判断比率'!B42="","",'各会計、関係団体の財政状況及び健全化判断比率'!B42)</f>
        <v>美咲町柵原公共下水道事業特別会計</v>
      </c>
      <c r="BH42" s="385"/>
      <c r="BI42" s="385"/>
      <c r="BJ42" s="385"/>
      <c r="BK42" s="385"/>
      <c r="BL42" s="385"/>
      <c r="BM42" s="385"/>
      <c r="BN42" s="385"/>
      <c r="BO42" s="385"/>
      <c r="BP42" s="385"/>
      <c r="BQ42" s="385"/>
      <c r="BR42" s="385"/>
      <c r="BS42" s="385"/>
      <c r="BT42" s="385"/>
      <c r="BU42" s="385"/>
      <c r="BV42" s="213"/>
      <c r="BW42" s="386">
        <f t="shared" si="2"/>
        <v>32</v>
      </c>
      <c r="BX42" s="386"/>
      <c r="BY42" s="385" t="str">
        <f>IF('各会計、関係団体の財政状況及び健全化判断比率'!B76="","",'各会計、関係団体の財政状況及び健全化判断比率'!B76)</f>
        <v>津山圏域消防組合　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f t="shared" si="1"/>
        <v>23</v>
      </c>
      <c r="BF43" s="386"/>
      <c r="BG43" s="385" t="str">
        <f>IF('各会計、関係団体の財政状況及び健全化判断比率'!B43="","",'各会計、関係団体の財政状況及び健全化判断比率'!B43)</f>
        <v>美咲町中央公共下水道事業特別会計</v>
      </c>
      <c r="BH43" s="385"/>
      <c r="BI43" s="385"/>
      <c r="BJ43" s="385"/>
      <c r="BK43" s="385"/>
      <c r="BL43" s="385"/>
      <c r="BM43" s="385"/>
      <c r="BN43" s="385"/>
      <c r="BO43" s="385"/>
      <c r="BP43" s="385"/>
      <c r="BQ43" s="385"/>
      <c r="BR43" s="385"/>
      <c r="BS43" s="385"/>
      <c r="BT43" s="385"/>
      <c r="BU43" s="385"/>
      <c r="BV43" s="213"/>
      <c r="BW43" s="386">
        <f t="shared" si="2"/>
        <v>33</v>
      </c>
      <c r="BX43" s="386"/>
      <c r="BY43" s="385" t="str">
        <f>IF('各会計、関係団体の財政状況及び健全化判断比率'!B77="","",'各会計、関係団体の財政状況及び健全化判断比率'!B77)</f>
        <v>津山地区農業共済事務組合　農業共済事業会計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otDUDxIC9mhMVM+L8mV2aHim4pkfd5S3+YZDXVs8SPhYH0Kymog7KEw/7Z8wEQJDw3o70XtvZF1/qepxvVx8w==" saltValue="SuoCCef+bCgiBOUkEt4g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1387155</v>
      </c>
      <c r="S5" s="689"/>
      <c r="T5" s="689"/>
      <c r="U5" s="689"/>
      <c r="V5" s="689"/>
      <c r="W5" s="689"/>
      <c r="X5" s="689"/>
      <c r="Y5" s="735"/>
      <c r="Z5" s="753">
        <v>11.6</v>
      </c>
      <c r="AA5" s="753"/>
      <c r="AB5" s="753"/>
      <c r="AC5" s="753"/>
      <c r="AD5" s="754">
        <v>1387155</v>
      </c>
      <c r="AE5" s="754"/>
      <c r="AF5" s="754"/>
      <c r="AG5" s="754"/>
      <c r="AH5" s="754"/>
      <c r="AI5" s="754"/>
      <c r="AJ5" s="754"/>
      <c r="AK5" s="754"/>
      <c r="AL5" s="736">
        <v>20.7</v>
      </c>
      <c r="AM5" s="705"/>
      <c r="AN5" s="705"/>
      <c r="AO5" s="737"/>
      <c r="AP5" s="722" t="s">
        <v>226</v>
      </c>
      <c r="AQ5" s="723"/>
      <c r="AR5" s="723"/>
      <c r="AS5" s="723"/>
      <c r="AT5" s="723"/>
      <c r="AU5" s="723"/>
      <c r="AV5" s="723"/>
      <c r="AW5" s="723"/>
      <c r="AX5" s="723"/>
      <c r="AY5" s="723"/>
      <c r="AZ5" s="723"/>
      <c r="BA5" s="723"/>
      <c r="BB5" s="723"/>
      <c r="BC5" s="723"/>
      <c r="BD5" s="723"/>
      <c r="BE5" s="723"/>
      <c r="BF5" s="724"/>
      <c r="BG5" s="623">
        <v>1387155</v>
      </c>
      <c r="BH5" s="626"/>
      <c r="BI5" s="626"/>
      <c r="BJ5" s="626"/>
      <c r="BK5" s="626"/>
      <c r="BL5" s="626"/>
      <c r="BM5" s="626"/>
      <c r="BN5" s="627"/>
      <c r="BO5" s="685">
        <v>100</v>
      </c>
      <c r="BP5" s="685"/>
      <c r="BQ5" s="685"/>
      <c r="BR5" s="685"/>
      <c r="BS5" s="686">
        <v>18901</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196098</v>
      </c>
      <c r="S6" s="626"/>
      <c r="T6" s="626"/>
      <c r="U6" s="626"/>
      <c r="V6" s="626"/>
      <c r="W6" s="626"/>
      <c r="X6" s="626"/>
      <c r="Y6" s="627"/>
      <c r="Z6" s="685">
        <v>1.6</v>
      </c>
      <c r="AA6" s="685"/>
      <c r="AB6" s="685"/>
      <c r="AC6" s="685"/>
      <c r="AD6" s="686">
        <v>196098</v>
      </c>
      <c r="AE6" s="686"/>
      <c r="AF6" s="686"/>
      <c r="AG6" s="686"/>
      <c r="AH6" s="686"/>
      <c r="AI6" s="686"/>
      <c r="AJ6" s="686"/>
      <c r="AK6" s="686"/>
      <c r="AL6" s="628">
        <v>2.9</v>
      </c>
      <c r="AM6" s="629"/>
      <c r="AN6" s="629"/>
      <c r="AO6" s="687"/>
      <c r="AP6" s="620" t="s">
        <v>231</v>
      </c>
      <c r="AQ6" s="621"/>
      <c r="AR6" s="621"/>
      <c r="AS6" s="621"/>
      <c r="AT6" s="621"/>
      <c r="AU6" s="621"/>
      <c r="AV6" s="621"/>
      <c r="AW6" s="621"/>
      <c r="AX6" s="621"/>
      <c r="AY6" s="621"/>
      <c r="AZ6" s="621"/>
      <c r="BA6" s="621"/>
      <c r="BB6" s="621"/>
      <c r="BC6" s="621"/>
      <c r="BD6" s="621"/>
      <c r="BE6" s="621"/>
      <c r="BF6" s="622"/>
      <c r="BG6" s="623">
        <v>1387155</v>
      </c>
      <c r="BH6" s="626"/>
      <c r="BI6" s="626"/>
      <c r="BJ6" s="626"/>
      <c r="BK6" s="626"/>
      <c r="BL6" s="626"/>
      <c r="BM6" s="626"/>
      <c r="BN6" s="627"/>
      <c r="BO6" s="685">
        <v>100</v>
      </c>
      <c r="BP6" s="685"/>
      <c r="BQ6" s="685"/>
      <c r="BR6" s="685"/>
      <c r="BS6" s="686">
        <v>18901</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99337</v>
      </c>
      <c r="CS6" s="626"/>
      <c r="CT6" s="626"/>
      <c r="CU6" s="626"/>
      <c r="CV6" s="626"/>
      <c r="CW6" s="626"/>
      <c r="CX6" s="626"/>
      <c r="CY6" s="627"/>
      <c r="CZ6" s="736">
        <v>0.9</v>
      </c>
      <c r="DA6" s="705"/>
      <c r="DB6" s="705"/>
      <c r="DC6" s="739"/>
      <c r="DD6" s="631" t="s">
        <v>128</v>
      </c>
      <c r="DE6" s="626"/>
      <c r="DF6" s="626"/>
      <c r="DG6" s="626"/>
      <c r="DH6" s="626"/>
      <c r="DI6" s="626"/>
      <c r="DJ6" s="626"/>
      <c r="DK6" s="626"/>
      <c r="DL6" s="626"/>
      <c r="DM6" s="626"/>
      <c r="DN6" s="626"/>
      <c r="DO6" s="626"/>
      <c r="DP6" s="627"/>
      <c r="DQ6" s="631">
        <v>99337</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2719</v>
      </c>
      <c r="S7" s="626"/>
      <c r="T7" s="626"/>
      <c r="U7" s="626"/>
      <c r="V7" s="626"/>
      <c r="W7" s="626"/>
      <c r="X7" s="626"/>
      <c r="Y7" s="627"/>
      <c r="Z7" s="685">
        <v>0</v>
      </c>
      <c r="AA7" s="685"/>
      <c r="AB7" s="685"/>
      <c r="AC7" s="685"/>
      <c r="AD7" s="686">
        <v>2719</v>
      </c>
      <c r="AE7" s="686"/>
      <c r="AF7" s="686"/>
      <c r="AG7" s="686"/>
      <c r="AH7" s="686"/>
      <c r="AI7" s="686"/>
      <c r="AJ7" s="686"/>
      <c r="AK7" s="686"/>
      <c r="AL7" s="628">
        <v>0</v>
      </c>
      <c r="AM7" s="629"/>
      <c r="AN7" s="629"/>
      <c r="AO7" s="687"/>
      <c r="AP7" s="620" t="s">
        <v>234</v>
      </c>
      <c r="AQ7" s="621"/>
      <c r="AR7" s="621"/>
      <c r="AS7" s="621"/>
      <c r="AT7" s="621"/>
      <c r="AU7" s="621"/>
      <c r="AV7" s="621"/>
      <c r="AW7" s="621"/>
      <c r="AX7" s="621"/>
      <c r="AY7" s="621"/>
      <c r="AZ7" s="621"/>
      <c r="BA7" s="621"/>
      <c r="BB7" s="621"/>
      <c r="BC7" s="621"/>
      <c r="BD7" s="621"/>
      <c r="BE7" s="621"/>
      <c r="BF7" s="622"/>
      <c r="BG7" s="623">
        <v>605431</v>
      </c>
      <c r="BH7" s="626"/>
      <c r="BI7" s="626"/>
      <c r="BJ7" s="626"/>
      <c r="BK7" s="626"/>
      <c r="BL7" s="626"/>
      <c r="BM7" s="626"/>
      <c r="BN7" s="627"/>
      <c r="BO7" s="685">
        <v>43.6</v>
      </c>
      <c r="BP7" s="685"/>
      <c r="BQ7" s="685"/>
      <c r="BR7" s="685"/>
      <c r="BS7" s="686">
        <v>18901</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2199227</v>
      </c>
      <c r="CS7" s="626"/>
      <c r="CT7" s="626"/>
      <c r="CU7" s="626"/>
      <c r="CV7" s="626"/>
      <c r="CW7" s="626"/>
      <c r="CX7" s="626"/>
      <c r="CY7" s="627"/>
      <c r="CZ7" s="685">
        <v>19.600000000000001</v>
      </c>
      <c r="DA7" s="685"/>
      <c r="DB7" s="685"/>
      <c r="DC7" s="685"/>
      <c r="DD7" s="631">
        <v>661392</v>
      </c>
      <c r="DE7" s="626"/>
      <c r="DF7" s="626"/>
      <c r="DG7" s="626"/>
      <c r="DH7" s="626"/>
      <c r="DI7" s="626"/>
      <c r="DJ7" s="626"/>
      <c r="DK7" s="626"/>
      <c r="DL7" s="626"/>
      <c r="DM7" s="626"/>
      <c r="DN7" s="626"/>
      <c r="DO7" s="626"/>
      <c r="DP7" s="627"/>
      <c r="DQ7" s="631">
        <v>1166677</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5656</v>
      </c>
      <c r="S8" s="626"/>
      <c r="T8" s="626"/>
      <c r="U8" s="626"/>
      <c r="V8" s="626"/>
      <c r="W8" s="626"/>
      <c r="X8" s="626"/>
      <c r="Y8" s="627"/>
      <c r="Z8" s="685">
        <v>0</v>
      </c>
      <c r="AA8" s="685"/>
      <c r="AB8" s="685"/>
      <c r="AC8" s="685"/>
      <c r="AD8" s="686">
        <v>5656</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23364</v>
      </c>
      <c r="BH8" s="626"/>
      <c r="BI8" s="626"/>
      <c r="BJ8" s="626"/>
      <c r="BK8" s="626"/>
      <c r="BL8" s="626"/>
      <c r="BM8" s="626"/>
      <c r="BN8" s="627"/>
      <c r="BO8" s="685">
        <v>1.7</v>
      </c>
      <c r="BP8" s="685"/>
      <c r="BQ8" s="685"/>
      <c r="BR8" s="685"/>
      <c r="BS8" s="631" t="s">
        <v>172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2604904</v>
      </c>
      <c r="CS8" s="626"/>
      <c r="CT8" s="626"/>
      <c r="CU8" s="626"/>
      <c r="CV8" s="626"/>
      <c r="CW8" s="626"/>
      <c r="CX8" s="626"/>
      <c r="CY8" s="627"/>
      <c r="CZ8" s="685">
        <v>23.2</v>
      </c>
      <c r="DA8" s="685"/>
      <c r="DB8" s="685"/>
      <c r="DC8" s="685"/>
      <c r="DD8" s="631">
        <v>8353</v>
      </c>
      <c r="DE8" s="626"/>
      <c r="DF8" s="626"/>
      <c r="DG8" s="626"/>
      <c r="DH8" s="626"/>
      <c r="DI8" s="626"/>
      <c r="DJ8" s="626"/>
      <c r="DK8" s="626"/>
      <c r="DL8" s="626"/>
      <c r="DM8" s="626"/>
      <c r="DN8" s="626"/>
      <c r="DO8" s="626"/>
      <c r="DP8" s="627"/>
      <c r="DQ8" s="631">
        <v>1625792</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4601</v>
      </c>
      <c r="S9" s="626"/>
      <c r="T9" s="626"/>
      <c r="U9" s="626"/>
      <c r="V9" s="626"/>
      <c r="W9" s="626"/>
      <c r="X9" s="626"/>
      <c r="Y9" s="627"/>
      <c r="Z9" s="685">
        <v>0</v>
      </c>
      <c r="AA9" s="685"/>
      <c r="AB9" s="685"/>
      <c r="AC9" s="685"/>
      <c r="AD9" s="686">
        <v>4601</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453921</v>
      </c>
      <c r="BH9" s="626"/>
      <c r="BI9" s="626"/>
      <c r="BJ9" s="626"/>
      <c r="BK9" s="626"/>
      <c r="BL9" s="626"/>
      <c r="BM9" s="626"/>
      <c r="BN9" s="627"/>
      <c r="BO9" s="685">
        <v>32.700000000000003</v>
      </c>
      <c r="BP9" s="685"/>
      <c r="BQ9" s="685"/>
      <c r="BR9" s="685"/>
      <c r="BS9" s="631" t="s">
        <v>172</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979445</v>
      </c>
      <c r="CS9" s="626"/>
      <c r="CT9" s="626"/>
      <c r="CU9" s="626"/>
      <c r="CV9" s="626"/>
      <c r="CW9" s="626"/>
      <c r="CX9" s="626"/>
      <c r="CY9" s="627"/>
      <c r="CZ9" s="685">
        <v>8.6999999999999993</v>
      </c>
      <c r="DA9" s="685"/>
      <c r="DB9" s="685"/>
      <c r="DC9" s="685"/>
      <c r="DD9" s="631">
        <v>16567</v>
      </c>
      <c r="DE9" s="626"/>
      <c r="DF9" s="626"/>
      <c r="DG9" s="626"/>
      <c r="DH9" s="626"/>
      <c r="DI9" s="626"/>
      <c r="DJ9" s="626"/>
      <c r="DK9" s="626"/>
      <c r="DL9" s="626"/>
      <c r="DM9" s="626"/>
      <c r="DN9" s="626"/>
      <c r="DO9" s="626"/>
      <c r="DP9" s="627"/>
      <c r="DQ9" s="631">
        <v>867838</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172</v>
      </c>
      <c r="AA10" s="685"/>
      <c r="AB10" s="685"/>
      <c r="AC10" s="685"/>
      <c r="AD10" s="686" t="s">
        <v>128</v>
      </c>
      <c r="AE10" s="686"/>
      <c r="AF10" s="686"/>
      <c r="AG10" s="686"/>
      <c r="AH10" s="686"/>
      <c r="AI10" s="686"/>
      <c r="AJ10" s="686"/>
      <c r="AK10" s="686"/>
      <c r="AL10" s="628" t="s">
        <v>172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32640</v>
      </c>
      <c r="BH10" s="626"/>
      <c r="BI10" s="626"/>
      <c r="BJ10" s="626"/>
      <c r="BK10" s="626"/>
      <c r="BL10" s="626"/>
      <c r="BM10" s="626"/>
      <c r="BN10" s="627"/>
      <c r="BO10" s="685">
        <v>2.4</v>
      </c>
      <c r="BP10" s="685"/>
      <c r="BQ10" s="685"/>
      <c r="BR10" s="685"/>
      <c r="BS10" s="631" t="s">
        <v>172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17000</v>
      </c>
      <c r="CS10" s="626"/>
      <c r="CT10" s="626"/>
      <c r="CU10" s="626"/>
      <c r="CV10" s="626"/>
      <c r="CW10" s="626"/>
      <c r="CX10" s="626"/>
      <c r="CY10" s="627"/>
      <c r="CZ10" s="685">
        <v>0.2</v>
      </c>
      <c r="DA10" s="685"/>
      <c r="DB10" s="685"/>
      <c r="DC10" s="685"/>
      <c r="DD10" s="631" t="s">
        <v>128</v>
      </c>
      <c r="DE10" s="626"/>
      <c r="DF10" s="626"/>
      <c r="DG10" s="626"/>
      <c r="DH10" s="626"/>
      <c r="DI10" s="626"/>
      <c r="DJ10" s="626"/>
      <c r="DK10" s="626"/>
      <c r="DL10" s="626"/>
      <c r="DM10" s="626"/>
      <c r="DN10" s="626"/>
      <c r="DO10" s="626"/>
      <c r="DP10" s="627"/>
      <c r="DQ10" s="631" t="s">
        <v>172</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172</v>
      </c>
      <c r="AA11" s="685"/>
      <c r="AB11" s="685"/>
      <c r="AC11" s="685"/>
      <c r="AD11" s="686" t="s">
        <v>172</v>
      </c>
      <c r="AE11" s="686"/>
      <c r="AF11" s="686"/>
      <c r="AG11" s="686"/>
      <c r="AH11" s="686"/>
      <c r="AI11" s="686"/>
      <c r="AJ11" s="686"/>
      <c r="AK11" s="686"/>
      <c r="AL11" s="628" t="s">
        <v>246</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95506</v>
      </c>
      <c r="BH11" s="626"/>
      <c r="BI11" s="626"/>
      <c r="BJ11" s="626"/>
      <c r="BK11" s="626"/>
      <c r="BL11" s="626"/>
      <c r="BM11" s="626"/>
      <c r="BN11" s="627"/>
      <c r="BO11" s="685">
        <v>6.9</v>
      </c>
      <c r="BP11" s="685"/>
      <c r="BQ11" s="685"/>
      <c r="BR11" s="685"/>
      <c r="BS11" s="631">
        <v>18901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773804</v>
      </c>
      <c r="CS11" s="626"/>
      <c r="CT11" s="626"/>
      <c r="CU11" s="626"/>
      <c r="CV11" s="626"/>
      <c r="CW11" s="626"/>
      <c r="CX11" s="626"/>
      <c r="CY11" s="627"/>
      <c r="CZ11" s="685">
        <v>6.9</v>
      </c>
      <c r="DA11" s="685"/>
      <c r="DB11" s="685"/>
      <c r="DC11" s="685"/>
      <c r="DD11" s="631">
        <v>155575</v>
      </c>
      <c r="DE11" s="626"/>
      <c r="DF11" s="626"/>
      <c r="DG11" s="626"/>
      <c r="DH11" s="626"/>
      <c r="DI11" s="626"/>
      <c r="DJ11" s="626"/>
      <c r="DK11" s="626"/>
      <c r="DL11" s="626"/>
      <c r="DM11" s="626"/>
      <c r="DN11" s="626"/>
      <c r="DO11" s="626"/>
      <c r="DP11" s="627"/>
      <c r="DQ11" s="631">
        <v>413787</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249412</v>
      </c>
      <c r="S12" s="626"/>
      <c r="T12" s="626"/>
      <c r="U12" s="626"/>
      <c r="V12" s="626"/>
      <c r="W12" s="626"/>
      <c r="X12" s="626"/>
      <c r="Y12" s="627"/>
      <c r="Z12" s="685">
        <v>2.1</v>
      </c>
      <c r="AA12" s="685"/>
      <c r="AB12" s="685"/>
      <c r="AC12" s="685"/>
      <c r="AD12" s="686">
        <v>249412</v>
      </c>
      <c r="AE12" s="686"/>
      <c r="AF12" s="686"/>
      <c r="AG12" s="686"/>
      <c r="AH12" s="686"/>
      <c r="AI12" s="686"/>
      <c r="AJ12" s="686"/>
      <c r="AK12" s="686"/>
      <c r="AL12" s="628">
        <v>3.7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677953</v>
      </c>
      <c r="BH12" s="626"/>
      <c r="BI12" s="626"/>
      <c r="BJ12" s="626"/>
      <c r="BK12" s="626"/>
      <c r="BL12" s="626"/>
      <c r="BM12" s="626"/>
      <c r="BN12" s="627"/>
      <c r="BO12" s="685">
        <v>48.9</v>
      </c>
      <c r="BP12" s="685"/>
      <c r="BQ12" s="685"/>
      <c r="BR12" s="685"/>
      <c r="BS12" s="631" t="s">
        <v>128</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111236</v>
      </c>
      <c r="CS12" s="626"/>
      <c r="CT12" s="626"/>
      <c r="CU12" s="626"/>
      <c r="CV12" s="626"/>
      <c r="CW12" s="626"/>
      <c r="CX12" s="626"/>
      <c r="CY12" s="627"/>
      <c r="CZ12" s="685">
        <v>1</v>
      </c>
      <c r="DA12" s="685"/>
      <c r="DB12" s="685"/>
      <c r="DC12" s="685"/>
      <c r="DD12" s="631">
        <v>15435</v>
      </c>
      <c r="DE12" s="626"/>
      <c r="DF12" s="626"/>
      <c r="DG12" s="626"/>
      <c r="DH12" s="626"/>
      <c r="DI12" s="626"/>
      <c r="DJ12" s="626"/>
      <c r="DK12" s="626"/>
      <c r="DL12" s="626"/>
      <c r="DM12" s="626"/>
      <c r="DN12" s="626"/>
      <c r="DO12" s="626"/>
      <c r="DP12" s="627"/>
      <c r="DQ12" s="631">
        <v>77090</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6116</v>
      </c>
      <c r="S13" s="626"/>
      <c r="T13" s="626"/>
      <c r="U13" s="626"/>
      <c r="V13" s="626"/>
      <c r="W13" s="626"/>
      <c r="X13" s="626"/>
      <c r="Y13" s="627"/>
      <c r="Z13" s="685">
        <v>0.1</v>
      </c>
      <c r="AA13" s="685"/>
      <c r="AB13" s="685"/>
      <c r="AC13" s="685"/>
      <c r="AD13" s="686">
        <v>6116</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674391</v>
      </c>
      <c r="BH13" s="626"/>
      <c r="BI13" s="626"/>
      <c r="BJ13" s="626"/>
      <c r="BK13" s="626"/>
      <c r="BL13" s="626"/>
      <c r="BM13" s="626"/>
      <c r="BN13" s="627"/>
      <c r="BO13" s="685">
        <v>48.6</v>
      </c>
      <c r="BP13" s="685"/>
      <c r="BQ13" s="685"/>
      <c r="BR13" s="685"/>
      <c r="BS13" s="631" t="s">
        <v>128</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1012661</v>
      </c>
      <c r="CS13" s="626"/>
      <c r="CT13" s="626"/>
      <c r="CU13" s="626"/>
      <c r="CV13" s="626"/>
      <c r="CW13" s="626"/>
      <c r="CX13" s="626"/>
      <c r="CY13" s="627"/>
      <c r="CZ13" s="685">
        <v>9</v>
      </c>
      <c r="DA13" s="685"/>
      <c r="DB13" s="685"/>
      <c r="DC13" s="685"/>
      <c r="DD13" s="631">
        <v>470725</v>
      </c>
      <c r="DE13" s="626"/>
      <c r="DF13" s="626"/>
      <c r="DG13" s="626"/>
      <c r="DH13" s="626"/>
      <c r="DI13" s="626"/>
      <c r="DJ13" s="626"/>
      <c r="DK13" s="626"/>
      <c r="DL13" s="626"/>
      <c r="DM13" s="626"/>
      <c r="DN13" s="626"/>
      <c r="DO13" s="626"/>
      <c r="DP13" s="627"/>
      <c r="DQ13" s="631">
        <v>687684</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172</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64850</v>
      </c>
      <c r="BH14" s="626"/>
      <c r="BI14" s="626"/>
      <c r="BJ14" s="626"/>
      <c r="BK14" s="626"/>
      <c r="BL14" s="626"/>
      <c r="BM14" s="626"/>
      <c r="BN14" s="627"/>
      <c r="BO14" s="685">
        <v>4.7</v>
      </c>
      <c r="BP14" s="685"/>
      <c r="BQ14" s="685"/>
      <c r="BR14" s="685"/>
      <c r="BS14" s="631" t="s">
        <v>128</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337614</v>
      </c>
      <c r="CS14" s="626"/>
      <c r="CT14" s="626"/>
      <c r="CU14" s="626"/>
      <c r="CV14" s="626"/>
      <c r="CW14" s="626"/>
      <c r="CX14" s="626"/>
      <c r="CY14" s="627"/>
      <c r="CZ14" s="685">
        <v>3</v>
      </c>
      <c r="DA14" s="685"/>
      <c r="DB14" s="685"/>
      <c r="DC14" s="685"/>
      <c r="DD14" s="631">
        <v>49312</v>
      </c>
      <c r="DE14" s="626"/>
      <c r="DF14" s="626"/>
      <c r="DG14" s="626"/>
      <c r="DH14" s="626"/>
      <c r="DI14" s="626"/>
      <c r="DJ14" s="626"/>
      <c r="DK14" s="626"/>
      <c r="DL14" s="626"/>
      <c r="DM14" s="626"/>
      <c r="DN14" s="626"/>
      <c r="DO14" s="626"/>
      <c r="DP14" s="627"/>
      <c r="DQ14" s="631">
        <v>287135</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57071</v>
      </c>
      <c r="S15" s="626"/>
      <c r="T15" s="626"/>
      <c r="U15" s="626"/>
      <c r="V15" s="626"/>
      <c r="W15" s="626"/>
      <c r="X15" s="626"/>
      <c r="Y15" s="627"/>
      <c r="Z15" s="685">
        <v>0.5</v>
      </c>
      <c r="AA15" s="685"/>
      <c r="AB15" s="685"/>
      <c r="AC15" s="685"/>
      <c r="AD15" s="686">
        <v>57071</v>
      </c>
      <c r="AE15" s="686"/>
      <c r="AF15" s="686"/>
      <c r="AG15" s="686"/>
      <c r="AH15" s="686"/>
      <c r="AI15" s="686"/>
      <c r="AJ15" s="686"/>
      <c r="AK15" s="686"/>
      <c r="AL15" s="628">
        <v>0.9</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38921</v>
      </c>
      <c r="BH15" s="626"/>
      <c r="BI15" s="626"/>
      <c r="BJ15" s="626"/>
      <c r="BK15" s="626"/>
      <c r="BL15" s="626"/>
      <c r="BM15" s="626"/>
      <c r="BN15" s="627"/>
      <c r="BO15" s="685">
        <v>2.8</v>
      </c>
      <c r="BP15" s="685"/>
      <c r="BQ15" s="685"/>
      <c r="BR15" s="685"/>
      <c r="BS15" s="631" t="s">
        <v>172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970399</v>
      </c>
      <c r="CS15" s="626"/>
      <c r="CT15" s="626"/>
      <c r="CU15" s="626"/>
      <c r="CV15" s="626"/>
      <c r="CW15" s="626"/>
      <c r="CX15" s="626"/>
      <c r="CY15" s="627"/>
      <c r="CZ15" s="685">
        <v>8.6</v>
      </c>
      <c r="DA15" s="685"/>
      <c r="DB15" s="685"/>
      <c r="DC15" s="685"/>
      <c r="DD15" s="631">
        <v>85790</v>
      </c>
      <c r="DE15" s="626"/>
      <c r="DF15" s="626"/>
      <c r="DG15" s="626"/>
      <c r="DH15" s="626"/>
      <c r="DI15" s="626"/>
      <c r="DJ15" s="626"/>
      <c r="DK15" s="626"/>
      <c r="DL15" s="626"/>
      <c r="DM15" s="626"/>
      <c r="DN15" s="626"/>
      <c r="DO15" s="626"/>
      <c r="DP15" s="627"/>
      <c r="DQ15" s="631">
        <v>806450</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172</v>
      </c>
      <c r="AA16" s="685"/>
      <c r="AB16" s="685"/>
      <c r="AC16" s="685"/>
      <c r="AD16" s="686" t="s">
        <v>172</v>
      </c>
      <c r="AE16" s="686"/>
      <c r="AF16" s="686"/>
      <c r="AG16" s="686"/>
      <c r="AH16" s="686"/>
      <c r="AI16" s="686"/>
      <c r="AJ16" s="686"/>
      <c r="AK16" s="686"/>
      <c r="AL16" s="628" t="s">
        <v>246</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172</v>
      </c>
      <c r="BP16" s="685"/>
      <c r="BQ16" s="685"/>
      <c r="BR16" s="685"/>
      <c r="BS16" s="631" t="s">
        <v>172</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833522</v>
      </c>
      <c r="CS16" s="626"/>
      <c r="CT16" s="626"/>
      <c r="CU16" s="626"/>
      <c r="CV16" s="626"/>
      <c r="CW16" s="626"/>
      <c r="CX16" s="626"/>
      <c r="CY16" s="627"/>
      <c r="CZ16" s="685">
        <v>7.4</v>
      </c>
      <c r="DA16" s="685"/>
      <c r="DB16" s="685"/>
      <c r="DC16" s="685"/>
      <c r="DD16" s="631" t="s">
        <v>128</v>
      </c>
      <c r="DE16" s="626"/>
      <c r="DF16" s="626"/>
      <c r="DG16" s="626"/>
      <c r="DH16" s="626"/>
      <c r="DI16" s="626"/>
      <c r="DJ16" s="626"/>
      <c r="DK16" s="626"/>
      <c r="DL16" s="626"/>
      <c r="DM16" s="626"/>
      <c r="DN16" s="626"/>
      <c r="DO16" s="626"/>
      <c r="DP16" s="627"/>
      <c r="DQ16" s="631">
        <v>180524</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6553</v>
      </c>
      <c r="S17" s="626"/>
      <c r="T17" s="626"/>
      <c r="U17" s="626"/>
      <c r="V17" s="626"/>
      <c r="W17" s="626"/>
      <c r="X17" s="626"/>
      <c r="Y17" s="627"/>
      <c r="Z17" s="685">
        <v>0.1</v>
      </c>
      <c r="AA17" s="685"/>
      <c r="AB17" s="685"/>
      <c r="AC17" s="685"/>
      <c r="AD17" s="686">
        <v>6553</v>
      </c>
      <c r="AE17" s="686"/>
      <c r="AF17" s="686"/>
      <c r="AG17" s="686"/>
      <c r="AH17" s="686"/>
      <c r="AI17" s="686"/>
      <c r="AJ17" s="686"/>
      <c r="AK17" s="686"/>
      <c r="AL17" s="628">
        <v>0.1</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172</v>
      </c>
      <c r="BP17" s="685"/>
      <c r="BQ17" s="685"/>
      <c r="BR17" s="685"/>
      <c r="BS17" s="631" t="s">
        <v>128</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1301611</v>
      </c>
      <c r="CS17" s="626"/>
      <c r="CT17" s="626"/>
      <c r="CU17" s="626"/>
      <c r="CV17" s="626"/>
      <c r="CW17" s="626"/>
      <c r="CX17" s="626"/>
      <c r="CY17" s="627"/>
      <c r="CZ17" s="685">
        <v>11.6</v>
      </c>
      <c r="DA17" s="685"/>
      <c r="DB17" s="685"/>
      <c r="DC17" s="685"/>
      <c r="DD17" s="631" t="s">
        <v>128</v>
      </c>
      <c r="DE17" s="626"/>
      <c r="DF17" s="626"/>
      <c r="DG17" s="626"/>
      <c r="DH17" s="626"/>
      <c r="DI17" s="626"/>
      <c r="DJ17" s="626"/>
      <c r="DK17" s="626"/>
      <c r="DL17" s="626"/>
      <c r="DM17" s="626"/>
      <c r="DN17" s="626"/>
      <c r="DO17" s="626"/>
      <c r="DP17" s="627"/>
      <c r="DQ17" s="631">
        <v>1269298</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5193392</v>
      </c>
      <c r="S18" s="626"/>
      <c r="T18" s="626"/>
      <c r="U18" s="626"/>
      <c r="V18" s="626"/>
      <c r="W18" s="626"/>
      <c r="X18" s="626"/>
      <c r="Y18" s="627"/>
      <c r="Z18" s="685">
        <v>43.3</v>
      </c>
      <c r="AA18" s="685"/>
      <c r="AB18" s="685"/>
      <c r="AC18" s="685"/>
      <c r="AD18" s="686">
        <v>4737984</v>
      </c>
      <c r="AE18" s="686"/>
      <c r="AF18" s="686"/>
      <c r="AG18" s="686"/>
      <c r="AH18" s="686"/>
      <c r="AI18" s="686"/>
      <c r="AJ18" s="686"/>
      <c r="AK18" s="686"/>
      <c r="AL18" s="628">
        <v>70.8</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172</v>
      </c>
      <c r="CS18" s="626"/>
      <c r="CT18" s="626"/>
      <c r="CU18" s="626"/>
      <c r="CV18" s="626"/>
      <c r="CW18" s="626"/>
      <c r="CX18" s="626"/>
      <c r="CY18" s="627"/>
      <c r="CZ18" s="685" t="s">
        <v>172</v>
      </c>
      <c r="DA18" s="685"/>
      <c r="DB18" s="685"/>
      <c r="DC18" s="685"/>
      <c r="DD18" s="631" t="s">
        <v>128</v>
      </c>
      <c r="DE18" s="626"/>
      <c r="DF18" s="626"/>
      <c r="DG18" s="626"/>
      <c r="DH18" s="626"/>
      <c r="DI18" s="626"/>
      <c r="DJ18" s="626"/>
      <c r="DK18" s="626"/>
      <c r="DL18" s="626"/>
      <c r="DM18" s="626"/>
      <c r="DN18" s="626"/>
      <c r="DO18" s="626"/>
      <c r="DP18" s="627"/>
      <c r="DQ18" s="631" t="s">
        <v>172</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4737984</v>
      </c>
      <c r="S19" s="626"/>
      <c r="T19" s="626"/>
      <c r="U19" s="626"/>
      <c r="V19" s="626"/>
      <c r="W19" s="626"/>
      <c r="X19" s="626"/>
      <c r="Y19" s="627"/>
      <c r="Z19" s="685">
        <v>39.5</v>
      </c>
      <c r="AA19" s="685"/>
      <c r="AB19" s="685"/>
      <c r="AC19" s="685"/>
      <c r="AD19" s="686">
        <v>4737984</v>
      </c>
      <c r="AE19" s="686"/>
      <c r="AF19" s="686"/>
      <c r="AG19" s="686"/>
      <c r="AH19" s="686"/>
      <c r="AI19" s="686"/>
      <c r="AJ19" s="686"/>
      <c r="AK19" s="686"/>
      <c r="AL19" s="628">
        <v>70.8</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128</v>
      </c>
      <c r="BH19" s="626"/>
      <c r="BI19" s="626"/>
      <c r="BJ19" s="626"/>
      <c r="BK19" s="626"/>
      <c r="BL19" s="626"/>
      <c r="BM19" s="626"/>
      <c r="BN19" s="627"/>
      <c r="BO19" s="685" t="s">
        <v>172</v>
      </c>
      <c r="BP19" s="685"/>
      <c r="BQ19" s="685"/>
      <c r="BR19" s="685"/>
      <c r="BS19" s="631" t="s">
        <v>128</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172</v>
      </c>
      <c r="DE19" s="626"/>
      <c r="DF19" s="626"/>
      <c r="DG19" s="626"/>
      <c r="DH19" s="626"/>
      <c r="DI19" s="626"/>
      <c r="DJ19" s="626"/>
      <c r="DK19" s="626"/>
      <c r="DL19" s="626"/>
      <c r="DM19" s="626"/>
      <c r="DN19" s="626"/>
      <c r="DO19" s="626"/>
      <c r="DP19" s="627"/>
      <c r="DQ19" s="631" t="s">
        <v>246</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455408</v>
      </c>
      <c r="S20" s="626"/>
      <c r="T20" s="626"/>
      <c r="U20" s="626"/>
      <c r="V20" s="626"/>
      <c r="W20" s="626"/>
      <c r="X20" s="626"/>
      <c r="Y20" s="627"/>
      <c r="Z20" s="685">
        <v>3.8</v>
      </c>
      <c r="AA20" s="685"/>
      <c r="AB20" s="685"/>
      <c r="AC20" s="685"/>
      <c r="AD20" s="686" t="s">
        <v>128</v>
      </c>
      <c r="AE20" s="686"/>
      <c r="AF20" s="686"/>
      <c r="AG20" s="686"/>
      <c r="AH20" s="686"/>
      <c r="AI20" s="686"/>
      <c r="AJ20" s="686"/>
      <c r="AK20" s="686"/>
      <c r="AL20" s="628" t="s">
        <v>172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172</v>
      </c>
      <c r="BP20" s="685"/>
      <c r="BQ20" s="685"/>
      <c r="BR20" s="685"/>
      <c r="BS20" s="631" t="s">
        <v>172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11240760</v>
      </c>
      <c r="CS20" s="626"/>
      <c r="CT20" s="626"/>
      <c r="CU20" s="626"/>
      <c r="CV20" s="626"/>
      <c r="CW20" s="626"/>
      <c r="CX20" s="626"/>
      <c r="CY20" s="627"/>
      <c r="CZ20" s="685">
        <v>100</v>
      </c>
      <c r="DA20" s="685"/>
      <c r="DB20" s="685"/>
      <c r="DC20" s="685"/>
      <c r="DD20" s="631">
        <v>1463149</v>
      </c>
      <c r="DE20" s="626"/>
      <c r="DF20" s="626"/>
      <c r="DG20" s="626"/>
      <c r="DH20" s="626"/>
      <c r="DI20" s="626"/>
      <c r="DJ20" s="626"/>
      <c r="DK20" s="626"/>
      <c r="DL20" s="626"/>
      <c r="DM20" s="626"/>
      <c r="DN20" s="626"/>
      <c r="DO20" s="626"/>
      <c r="DP20" s="627"/>
      <c r="DQ20" s="631">
        <v>7481612</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172</v>
      </c>
      <c r="S21" s="626"/>
      <c r="T21" s="626"/>
      <c r="U21" s="626"/>
      <c r="V21" s="626"/>
      <c r="W21" s="626"/>
      <c r="X21" s="626"/>
      <c r="Y21" s="627"/>
      <c r="Z21" s="685" t="s">
        <v>128</v>
      </c>
      <c r="AA21" s="685"/>
      <c r="AB21" s="685"/>
      <c r="AC21" s="685"/>
      <c r="AD21" s="686" t="s">
        <v>172</v>
      </c>
      <c r="AE21" s="686"/>
      <c r="AF21" s="686"/>
      <c r="AG21" s="686"/>
      <c r="AH21" s="686"/>
      <c r="AI21" s="686"/>
      <c r="AJ21" s="686"/>
      <c r="AK21" s="686"/>
      <c r="AL21" s="628" t="s">
        <v>172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172</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7108773</v>
      </c>
      <c r="S22" s="626"/>
      <c r="T22" s="626"/>
      <c r="U22" s="626"/>
      <c r="V22" s="626"/>
      <c r="W22" s="626"/>
      <c r="X22" s="626"/>
      <c r="Y22" s="627"/>
      <c r="Z22" s="685">
        <v>59.2</v>
      </c>
      <c r="AA22" s="685"/>
      <c r="AB22" s="685"/>
      <c r="AC22" s="685"/>
      <c r="AD22" s="686">
        <v>6653365</v>
      </c>
      <c r="AE22" s="686"/>
      <c r="AF22" s="686"/>
      <c r="AG22" s="686"/>
      <c r="AH22" s="686"/>
      <c r="AI22" s="686"/>
      <c r="AJ22" s="686"/>
      <c r="AK22" s="686"/>
      <c r="AL22" s="628">
        <v>99.4</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172</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1929</v>
      </c>
      <c r="S23" s="626"/>
      <c r="T23" s="626"/>
      <c r="U23" s="626"/>
      <c r="V23" s="626"/>
      <c r="W23" s="626"/>
      <c r="X23" s="626"/>
      <c r="Y23" s="627"/>
      <c r="Z23" s="685">
        <v>0</v>
      </c>
      <c r="AA23" s="685"/>
      <c r="AB23" s="685"/>
      <c r="AC23" s="685"/>
      <c r="AD23" s="686">
        <v>1929</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172</v>
      </c>
      <c r="BP23" s="685"/>
      <c r="BQ23" s="685"/>
      <c r="BR23" s="685"/>
      <c r="BS23" s="631" t="s">
        <v>128</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101618</v>
      </c>
      <c r="S24" s="626"/>
      <c r="T24" s="626"/>
      <c r="U24" s="626"/>
      <c r="V24" s="626"/>
      <c r="W24" s="626"/>
      <c r="X24" s="626"/>
      <c r="Y24" s="627"/>
      <c r="Z24" s="685">
        <v>0.8</v>
      </c>
      <c r="AA24" s="685"/>
      <c r="AB24" s="685"/>
      <c r="AC24" s="685"/>
      <c r="AD24" s="686" t="s">
        <v>172</v>
      </c>
      <c r="AE24" s="686"/>
      <c r="AF24" s="686"/>
      <c r="AG24" s="686"/>
      <c r="AH24" s="686"/>
      <c r="AI24" s="686"/>
      <c r="AJ24" s="686"/>
      <c r="AK24" s="686"/>
      <c r="AL24" s="628" t="s">
        <v>172</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172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3958168</v>
      </c>
      <c r="CS24" s="689"/>
      <c r="CT24" s="689"/>
      <c r="CU24" s="689"/>
      <c r="CV24" s="689"/>
      <c r="CW24" s="689"/>
      <c r="CX24" s="689"/>
      <c r="CY24" s="735"/>
      <c r="CZ24" s="736">
        <v>35.200000000000003</v>
      </c>
      <c r="DA24" s="705"/>
      <c r="DB24" s="705"/>
      <c r="DC24" s="739"/>
      <c r="DD24" s="734">
        <v>3094345</v>
      </c>
      <c r="DE24" s="689"/>
      <c r="DF24" s="689"/>
      <c r="DG24" s="689"/>
      <c r="DH24" s="689"/>
      <c r="DI24" s="689"/>
      <c r="DJ24" s="689"/>
      <c r="DK24" s="735"/>
      <c r="DL24" s="734">
        <v>3081587</v>
      </c>
      <c r="DM24" s="689"/>
      <c r="DN24" s="689"/>
      <c r="DO24" s="689"/>
      <c r="DP24" s="689"/>
      <c r="DQ24" s="689"/>
      <c r="DR24" s="689"/>
      <c r="DS24" s="689"/>
      <c r="DT24" s="689"/>
      <c r="DU24" s="689"/>
      <c r="DV24" s="735"/>
      <c r="DW24" s="736">
        <v>44.2</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229590</v>
      </c>
      <c r="S25" s="626"/>
      <c r="T25" s="626"/>
      <c r="U25" s="626"/>
      <c r="V25" s="626"/>
      <c r="W25" s="626"/>
      <c r="X25" s="626"/>
      <c r="Y25" s="627"/>
      <c r="Z25" s="685">
        <v>1.9</v>
      </c>
      <c r="AA25" s="685"/>
      <c r="AB25" s="685"/>
      <c r="AC25" s="685"/>
      <c r="AD25" s="686">
        <v>2783</v>
      </c>
      <c r="AE25" s="686"/>
      <c r="AF25" s="686"/>
      <c r="AG25" s="686"/>
      <c r="AH25" s="686"/>
      <c r="AI25" s="686"/>
      <c r="AJ25" s="686"/>
      <c r="AK25" s="686"/>
      <c r="AL25" s="628">
        <v>0</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172</v>
      </c>
      <c r="BP25" s="685"/>
      <c r="BQ25" s="685"/>
      <c r="BR25" s="685"/>
      <c r="BS25" s="631" t="s">
        <v>128</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1638931</v>
      </c>
      <c r="CS25" s="624"/>
      <c r="CT25" s="624"/>
      <c r="CU25" s="624"/>
      <c r="CV25" s="624"/>
      <c r="CW25" s="624"/>
      <c r="CX25" s="624"/>
      <c r="CY25" s="625"/>
      <c r="CZ25" s="628">
        <v>14.6</v>
      </c>
      <c r="DA25" s="657"/>
      <c r="DB25" s="657"/>
      <c r="DC25" s="658"/>
      <c r="DD25" s="631">
        <v>1540174</v>
      </c>
      <c r="DE25" s="624"/>
      <c r="DF25" s="624"/>
      <c r="DG25" s="624"/>
      <c r="DH25" s="624"/>
      <c r="DI25" s="624"/>
      <c r="DJ25" s="624"/>
      <c r="DK25" s="625"/>
      <c r="DL25" s="631">
        <v>1527466</v>
      </c>
      <c r="DM25" s="624"/>
      <c r="DN25" s="624"/>
      <c r="DO25" s="624"/>
      <c r="DP25" s="624"/>
      <c r="DQ25" s="624"/>
      <c r="DR25" s="624"/>
      <c r="DS25" s="624"/>
      <c r="DT25" s="624"/>
      <c r="DU25" s="624"/>
      <c r="DV25" s="625"/>
      <c r="DW25" s="628">
        <v>21.9</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20092</v>
      </c>
      <c r="S26" s="626"/>
      <c r="T26" s="626"/>
      <c r="U26" s="626"/>
      <c r="V26" s="626"/>
      <c r="W26" s="626"/>
      <c r="X26" s="626"/>
      <c r="Y26" s="627"/>
      <c r="Z26" s="685">
        <v>0.2</v>
      </c>
      <c r="AA26" s="685"/>
      <c r="AB26" s="685"/>
      <c r="AC26" s="685"/>
      <c r="AD26" s="686" t="s">
        <v>128</v>
      </c>
      <c r="AE26" s="686"/>
      <c r="AF26" s="686"/>
      <c r="AG26" s="686"/>
      <c r="AH26" s="686"/>
      <c r="AI26" s="686"/>
      <c r="AJ26" s="686"/>
      <c r="AK26" s="686"/>
      <c r="AL26" s="628" t="s">
        <v>172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172</v>
      </c>
      <c r="BH26" s="626"/>
      <c r="BI26" s="626"/>
      <c r="BJ26" s="626"/>
      <c r="BK26" s="626"/>
      <c r="BL26" s="626"/>
      <c r="BM26" s="626"/>
      <c r="BN26" s="627"/>
      <c r="BO26" s="685" t="s">
        <v>246</v>
      </c>
      <c r="BP26" s="685"/>
      <c r="BQ26" s="685"/>
      <c r="BR26" s="685"/>
      <c r="BS26" s="631" t="s">
        <v>172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1148189</v>
      </c>
      <c r="CS26" s="626"/>
      <c r="CT26" s="626"/>
      <c r="CU26" s="626"/>
      <c r="CV26" s="626"/>
      <c r="CW26" s="626"/>
      <c r="CX26" s="626"/>
      <c r="CY26" s="627"/>
      <c r="CZ26" s="628">
        <v>10.199999999999999</v>
      </c>
      <c r="DA26" s="657"/>
      <c r="DB26" s="657"/>
      <c r="DC26" s="658"/>
      <c r="DD26" s="631">
        <v>1057016</v>
      </c>
      <c r="DE26" s="626"/>
      <c r="DF26" s="626"/>
      <c r="DG26" s="626"/>
      <c r="DH26" s="626"/>
      <c r="DI26" s="626"/>
      <c r="DJ26" s="626"/>
      <c r="DK26" s="627"/>
      <c r="DL26" s="631" t="s">
        <v>172</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899854</v>
      </c>
      <c r="S27" s="626"/>
      <c r="T27" s="626"/>
      <c r="U27" s="626"/>
      <c r="V27" s="626"/>
      <c r="W27" s="626"/>
      <c r="X27" s="626"/>
      <c r="Y27" s="627"/>
      <c r="Z27" s="685">
        <v>7.5</v>
      </c>
      <c r="AA27" s="685"/>
      <c r="AB27" s="685"/>
      <c r="AC27" s="685"/>
      <c r="AD27" s="686" t="s">
        <v>128</v>
      </c>
      <c r="AE27" s="686"/>
      <c r="AF27" s="686"/>
      <c r="AG27" s="686"/>
      <c r="AH27" s="686"/>
      <c r="AI27" s="686"/>
      <c r="AJ27" s="686"/>
      <c r="AK27" s="686"/>
      <c r="AL27" s="628" t="s">
        <v>172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1387155</v>
      </c>
      <c r="BH27" s="626"/>
      <c r="BI27" s="626"/>
      <c r="BJ27" s="626"/>
      <c r="BK27" s="626"/>
      <c r="BL27" s="626"/>
      <c r="BM27" s="626"/>
      <c r="BN27" s="627"/>
      <c r="BO27" s="685">
        <v>100</v>
      </c>
      <c r="BP27" s="685"/>
      <c r="BQ27" s="685"/>
      <c r="BR27" s="685"/>
      <c r="BS27" s="631">
        <v>18901</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1017626</v>
      </c>
      <c r="CS27" s="624"/>
      <c r="CT27" s="624"/>
      <c r="CU27" s="624"/>
      <c r="CV27" s="624"/>
      <c r="CW27" s="624"/>
      <c r="CX27" s="624"/>
      <c r="CY27" s="625"/>
      <c r="CZ27" s="628">
        <v>9.1</v>
      </c>
      <c r="DA27" s="657"/>
      <c r="DB27" s="657"/>
      <c r="DC27" s="658"/>
      <c r="DD27" s="631">
        <v>284873</v>
      </c>
      <c r="DE27" s="624"/>
      <c r="DF27" s="624"/>
      <c r="DG27" s="624"/>
      <c r="DH27" s="624"/>
      <c r="DI27" s="624"/>
      <c r="DJ27" s="624"/>
      <c r="DK27" s="625"/>
      <c r="DL27" s="631">
        <v>284823</v>
      </c>
      <c r="DM27" s="624"/>
      <c r="DN27" s="624"/>
      <c r="DO27" s="624"/>
      <c r="DP27" s="624"/>
      <c r="DQ27" s="624"/>
      <c r="DR27" s="624"/>
      <c r="DS27" s="624"/>
      <c r="DT27" s="624"/>
      <c r="DU27" s="624"/>
      <c r="DV27" s="625"/>
      <c r="DW27" s="628">
        <v>4.0999999999999996</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1301611</v>
      </c>
      <c r="CS28" s="626"/>
      <c r="CT28" s="626"/>
      <c r="CU28" s="626"/>
      <c r="CV28" s="626"/>
      <c r="CW28" s="626"/>
      <c r="CX28" s="626"/>
      <c r="CY28" s="627"/>
      <c r="CZ28" s="628">
        <v>11.6</v>
      </c>
      <c r="DA28" s="657"/>
      <c r="DB28" s="657"/>
      <c r="DC28" s="658"/>
      <c r="DD28" s="631">
        <v>1269298</v>
      </c>
      <c r="DE28" s="626"/>
      <c r="DF28" s="626"/>
      <c r="DG28" s="626"/>
      <c r="DH28" s="626"/>
      <c r="DI28" s="626"/>
      <c r="DJ28" s="626"/>
      <c r="DK28" s="627"/>
      <c r="DL28" s="631">
        <v>1269298</v>
      </c>
      <c r="DM28" s="626"/>
      <c r="DN28" s="626"/>
      <c r="DO28" s="626"/>
      <c r="DP28" s="626"/>
      <c r="DQ28" s="626"/>
      <c r="DR28" s="626"/>
      <c r="DS28" s="626"/>
      <c r="DT28" s="626"/>
      <c r="DU28" s="626"/>
      <c r="DV28" s="627"/>
      <c r="DW28" s="628">
        <v>18.2</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810033</v>
      </c>
      <c r="S29" s="626"/>
      <c r="T29" s="626"/>
      <c r="U29" s="626"/>
      <c r="V29" s="626"/>
      <c r="W29" s="626"/>
      <c r="X29" s="626"/>
      <c r="Y29" s="627"/>
      <c r="Z29" s="685">
        <v>6.8</v>
      </c>
      <c r="AA29" s="685"/>
      <c r="AB29" s="685"/>
      <c r="AC29" s="685"/>
      <c r="AD29" s="686" t="s">
        <v>128</v>
      </c>
      <c r="AE29" s="686"/>
      <c r="AF29" s="686"/>
      <c r="AG29" s="686"/>
      <c r="AH29" s="686"/>
      <c r="AI29" s="686"/>
      <c r="AJ29" s="686"/>
      <c r="AK29" s="686"/>
      <c r="AL29" s="628" t="s">
        <v>128</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1301375</v>
      </c>
      <c r="CS29" s="624"/>
      <c r="CT29" s="624"/>
      <c r="CU29" s="624"/>
      <c r="CV29" s="624"/>
      <c r="CW29" s="624"/>
      <c r="CX29" s="624"/>
      <c r="CY29" s="625"/>
      <c r="CZ29" s="628">
        <v>11.6</v>
      </c>
      <c r="DA29" s="657"/>
      <c r="DB29" s="657"/>
      <c r="DC29" s="658"/>
      <c r="DD29" s="631">
        <v>1269062</v>
      </c>
      <c r="DE29" s="624"/>
      <c r="DF29" s="624"/>
      <c r="DG29" s="624"/>
      <c r="DH29" s="624"/>
      <c r="DI29" s="624"/>
      <c r="DJ29" s="624"/>
      <c r="DK29" s="625"/>
      <c r="DL29" s="631">
        <v>1269062</v>
      </c>
      <c r="DM29" s="624"/>
      <c r="DN29" s="624"/>
      <c r="DO29" s="624"/>
      <c r="DP29" s="624"/>
      <c r="DQ29" s="624"/>
      <c r="DR29" s="624"/>
      <c r="DS29" s="624"/>
      <c r="DT29" s="624"/>
      <c r="DU29" s="624"/>
      <c r="DV29" s="625"/>
      <c r="DW29" s="628">
        <v>18.2</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44082</v>
      </c>
      <c r="S30" s="626"/>
      <c r="T30" s="626"/>
      <c r="U30" s="626"/>
      <c r="V30" s="626"/>
      <c r="W30" s="626"/>
      <c r="X30" s="626"/>
      <c r="Y30" s="627"/>
      <c r="Z30" s="685">
        <v>0.4</v>
      </c>
      <c r="AA30" s="685"/>
      <c r="AB30" s="685"/>
      <c r="AC30" s="685"/>
      <c r="AD30" s="686">
        <v>37283</v>
      </c>
      <c r="AE30" s="686"/>
      <c r="AF30" s="686"/>
      <c r="AG30" s="686"/>
      <c r="AH30" s="686"/>
      <c r="AI30" s="686"/>
      <c r="AJ30" s="686"/>
      <c r="AK30" s="686"/>
      <c r="AL30" s="628">
        <v>0.6</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99.1</v>
      </c>
      <c r="BH30" s="704"/>
      <c r="BI30" s="704"/>
      <c r="BJ30" s="704"/>
      <c r="BK30" s="704"/>
      <c r="BL30" s="704"/>
      <c r="BM30" s="705">
        <v>96.6</v>
      </c>
      <c r="BN30" s="704"/>
      <c r="BO30" s="704"/>
      <c r="BP30" s="704"/>
      <c r="BQ30" s="706"/>
      <c r="BR30" s="703">
        <v>98.8</v>
      </c>
      <c r="BS30" s="704"/>
      <c r="BT30" s="704"/>
      <c r="BU30" s="704"/>
      <c r="BV30" s="704"/>
      <c r="BW30" s="704"/>
      <c r="BX30" s="705">
        <v>95.2</v>
      </c>
      <c r="BY30" s="704"/>
      <c r="BZ30" s="704"/>
      <c r="CA30" s="704"/>
      <c r="CB30" s="706"/>
      <c r="CD30" s="709"/>
      <c r="CE30" s="710"/>
      <c r="CF30" s="667" t="s">
        <v>310</v>
      </c>
      <c r="CG30" s="664"/>
      <c r="CH30" s="664"/>
      <c r="CI30" s="664"/>
      <c r="CJ30" s="664"/>
      <c r="CK30" s="664"/>
      <c r="CL30" s="664"/>
      <c r="CM30" s="664"/>
      <c r="CN30" s="664"/>
      <c r="CO30" s="664"/>
      <c r="CP30" s="664"/>
      <c r="CQ30" s="665"/>
      <c r="CR30" s="623">
        <v>1222108</v>
      </c>
      <c r="CS30" s="626"/>
      <c r="CT30" s="626"/>
      <c r="CU30" s="626"/>
      <c r="CV30" s="626"/>
      <c r="CW30" s="626"/>
      <c r="CX30" s="626"/>
      <c r="CY30" s="627"/>
      <c r="CZ30" s="628">
        <v>10.9</v>
      </c>
      <c r="DA30" s="657"/>
      <c r="DB30" s="657"/>
      <c r="DC30" s="658"/>
      <c r="DD30" s="631">
        <v>1193758</v>
      </c>
      <c r="DE30" s="626"/>
      <c r="DF30" s="626"/>
      <c r="DG30" s="626"/>
      <c r="DH30" s="626"/>
      <c r="DI30" s="626"/>
      <c r="DJ30" s="626"/>
      <c r="DK30" s="627"/>
      <c r="DL30" s="631">
        <v>1193758</v>
      </c>
      <c r="DM30" s="626"/>
      <c r="DN30" s="626"/>
      <c r="DO30" s="626"/>
      <c r="DP30" s="626"/>
      <c r="DQ30" s="626"/>
      <c r="DR30" s="626"/>
      <c r="DS30" s="626"/>
      <c r="DT30" s="626"/>
      <c r="DU30" s="626"/>
      <c r="DV30" s="627"/>
      <c r="DW30" s="628">
        <v>17.100000000000001</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77189</v>
      </c>
      <c r="S31" s="626"/>
      <c r="T31" s="626"/>
      <c r="U31" s="626"/>
      <c r="V31" s="626"/>
      <c r="W31" s="626"/>
      <c r="X31" s="626"/>
      <c r="Y31" s="627"/>
      <c r="Z31" s="685">
        <v>0.6</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99.3</v>
      </c>
      <c r="BH31" s="624"/>
      <c r="BI31" s="624"/>
      <c r="BJ31" s="624"/>
      <c r="BK31" s="624"/>
      <c r="BL31" s="624"/>
      <c r="BM31" s="629">
        <v>97.9</v>
      </c>
      <c r="BN31" s="702"/>
      <c r="BO31" s="702"/>
      <c r="BP31" s="702"/>
      <c r="BQ31" s="663"/>
      <c r="BR31" s="701">
        <v>98.9</v>
      </c>
      <c r="BS31" s="624"/>
      <c r="BT31" s="624"/>
      <c r="BU31" s="624"/>
      <c r="BV31" s="624"/>
      <c r="BW31" s="624"/>
      <c r="BX31" s="629">
        <v>96.8</v>
      </c>
      <c r="BY31" s="702"/>
      <c r="BZ31" s="702"/>
      <c r="CA31" s="702"/>
      <c r="CB31" s="663"/>
      <c r="CD31" s="709"/>
      <c r="CE31" s="710"/>
      <c r="CF31" s="667" t="s">
        <v>314</v>
      </c>
      <c r="CG31" s="664"/>
      <c r="CH31" s="664"/>
      <c r="CI31" s="664"/>
      <c r="CJ31" s="664"/>
      <c r="CK31" s="664"/>
      <c r="CL31" s="664"/>
      <c r="CM31" s="664"/>
      <c r="CN31" s="664"/>
      <c r="CO31" s="664"/>
      <c r="CP31" s="664"/>
      <c r="CQ31" s="665"/>
      <c r="CR31" s="623">
        <v>79267</v>
      </c>
      <c r="CS31" s="624"/>
      <c r="CT31" s="624"/>
      <c r="CU31" s="624"/>
      <c r="CV31" s="624"/>
      <c r="CW31" s="624"/>
      <c r="CX31" s="624"/>
      <c r="CY31" s="625"/>
      <c r="CZ31" s="628">
        <v>0.7</v>
      </c>
      <c r="DA31" s="657"/>
      <c r="DB31" s="657"/>
      <c r="DC31" s="658"/>
      <c r="DD31" s="631">
        <v>75304</v>
      </c>
      <c r="DE31" s="624"/>
      <c r="DF31" s="624"/>
      <c r="DG31" s="624"/>
      <c r="DH31" s="624"/>
      <c r="DI31" s="624"/>
      <c r="DJ31" s="624"/>
      <c r="DK31" s="625"/>
      <c r="DL31" s="631">
        <v>75304</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161500</v>
      </c>
      <c r="S32" s="626"/>
      <c r="T32" s="626"/>
      <c r="U32" s="626"/>
      <c r="V32" s="626"/>
      <c r="W32" s="626"/>
      <c r="X32" s="626"/>
      <c r="Y32" s="627"/>
      <c r="Z32" s="685">
        <v>1.3</v>
      </c>
      <c r="AA32" s="685"/>
      <c r="AB32" s="685"/>
      <c r="AC32" s="685"/>
      <c r="AD32" s="686" t="s">
        <v>128</v>
      </c>
      <c r="AE32" s="686"/>
      <c r="AF32" s="686"/>
      <c r="AG32" s="686"/>
      <c r="AH32" s="686"/>
      <c r="AI32" s="686"/>
      <c r="AJ32" s="686"/>
      <c r="AK32" s="686"/>
      <c r="AL32" s="628" t="s">
        <v>172</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v>
      </c>
      <c r="BH32" s="639"/>
      <c r="BI32" s="639"/>
      <c r="BJ32" s="639"/>
      <c r="BK32" s="639"/>
      <c r="BL32" s="639"/>
      <c r="BM32" s="683">
        <v>95.5</v>
      </c>
      <c r="BN32" s="639"/>
      <c r="BO32" s="639"/>
      <c r="BP32" s="639"/>
      <c r="BQ32" s="676"/>
      <c r="BR32" s="700">
        <v>98.8</v>
      </c>
      <c r="BS32" s="639"/>
      <c r="BT32" s="639"/>
      <c r="BU32" s="639"/>
      <c r="BV32" s="639"/>
      <c r="BW32" s="639"/>
      <c r="BX32" s="683">
        <v>93.7</v>
      </c>
      <c r="BY32" s="639"/>
      <c r="BZ32" s="639"/>
      <c r="CA32" s="639"/>
      <c r="CB32" s="676"/>
      <c r="CD32" s="711"/>
      <c r="CE32" s="712"/>
      <c r="CF32" s="667" t="s">
        <v>317</v>
      </c>
      <c r="CG32" s="664"/>
      <c r="CH32" s="664"/>
      <c r="CI32" s="664"/>
      <c r="CJ32" s="664"/>
      <c r="CK32" s="664"/>
      <c r="CL32" s="664"/>
      <c r="CM32" s="664"/>
      <c r="CN32" s="664"/>
      <c r="CO32" s="664"/>
      <c r="CP32" s="664"/>
      <c r="CQ32" s="665"/>
      <c r="CR32" s="623">
        <v>236</v>
      </c>
      <c r="CS32" s="626"/>
      <c r="CT32" s="626"/>
      <c r="CU32" s="626"/>
      <c r="CV32" s="626"/>
      <c r="CW32" s="626"/>
      <c r="CX32" s="626"/>
      <c r="CY32" s="627"/>
      <c r="CZ32" s="628">
        <v>0</v>
      </c>
      <c r="DA32" s="657"/>
      <c r="DB32" s="657"/>
      <c r="DC32" s="658"/>
      <c r="DD32" s="631">
        <v>236</v>
      </c>
      <c r="DE32" s="626"/>
      <c r="DF32" s="626"/>
      <c r="DG32" s="626"/>
      <c r="DH32" s="626"/>
      <c r="DI32" s="626"/>
      <c r="DJ32" s="626"/>
      <c r="DK32" s="627"/>
      <c r="DL32" s="631">
        <v>236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707230</v>
      </c>
      <c r="S33" s="626"/>
      <c r="T33" s="626"/>
      <c r="U33" s="626"/>
      <c r="V33" s="626"/>
      <c r="W33" s="626"/>
      <c r="X33" s="626"/>
      <c r="Y33" s="627"/>
      <c r="Z33" s="685">
        <v>5.9</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4985921</v>
      </c>
      <c r="CS33" s="624"/>
      <c r="CT33" s="624"/>
      <c r="CU33" s="624"/>
      <c r="CV33" s="624"/>
      <c r="CW33" s="624"/>
      <c r="CX33" s="624"/>
      <c r="CY33" s="625"/>
      <c r="CZ33" s="628">
        <v>44.4</v>
      </c>
      <c r="DA33" s="657"/>
      <c r="DB33" s="657"/>
      <c r="DC33" s="658"/>
      <c r="DD33" s="631">
        <v>3949934</v>
      </c>
      <c r="DE33" s="624"/>
      <c r="DF33" s="624"/>
      <c r="DG33" s="624"/>
      <c r="DH33" s="624"/>
      <c r="DI33" s="624"/>
      <c r="DJ33" s="624"/>
      <c r="DK33" s="625"/>
      <c r="DL33" s="631">
        <v>2713912</v>
      </c>
      <c r="DM33" s="624"/>
      <c r="DN33" s="624"/>
      <c r="DO33" s="624"/>
      <c r="DP33" s="624"/>
      <c r="DQ33" s="624"/>
      <c r="DR33" s="624"/>
      <c r="DS33" s="624"/>
      <c r="DT33" s="624"/>
      <c r="DU33" s="624"/>
      <c r="DV33" s="625"/>
      <c r="DW33" s="628">
        <v>38.9</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98835</v>
      </c>
      <c r="S34" s="626"/>
      <c r="T34" s="626"/>
      <c r="U34" s="626"/>
      <c r="V34" s="626"/>
      <c r="W34" s="626"/>
      <c r="X34" s="626"/>
      <c r="Y34" s="627"/>
      <c r="Z34" s="685">
        <v>0.8</v>
      </c>
      <c r="AA34" s="685"/>
      <c r="AB34" s="685"/>
      <c r="AC34" s="685"/>
      <c r="AD34" s="686">
        <v>1328</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1956509</v>
      </c>
      <c r="CS34" s="626"/>
      <c r="CT34" s="626"/>
      <c r="CU34" s="626"/>
      <c r="CV34" s="626"/>
      <c r="CW34" s="626"/>
      <c r="CX34" s="626"/>
      <c r="CY34" s="627"/>
      <c r="CZ34" s="628">
        <v>17.399999999999999</v>
      </c>
      <c r="DA34" s="657"/>
      <c r="DB34" s="657"/>
      <c r="DC34" s="658"/>
      <c r="DD34" s="631">
        <v>1443708</v>
      </c>
      <c r="DE34" s="626"/>
      <c r="DF34" s="626"/>
      <c r="DG34" s="626"/>
      <c r="DH34" s="626"/>
      <c r="DI34" s="626"/>
      <c r="DJ34" s="626"/>
      <c r="DK34" s="627"/>
      <c r="DL34" s="631">
        <v>1092517</v>
      </c>
      <c r="DM34" s="626"/>
      <c r="DN34" s="626"/>
      <c r="DO34" s="626"/>
      <c r="DP34" s="626"/>
      <c r="DQ34" s="626"/>
      <c r="DR34" s="626"/>
      <c r="DS34" s="626"/>
      <c r="DT34" s="626"/>
      <c r="DU34" s="626"/>
      <c r="DV34" s="627"/>
      <c r="DW34" s="628">
        <v>15.7</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1739557</v>
      </c>
      <c r="S35" s="626"/>
      <c r="T35" s="626"/>
      <c r="U35" s="626"/>
      <c r="V35" s="626"/>
      <c r="W35" s="626"/>
      <c r="X35" s="626"/>
      <c r="Y35" s="627"/>
      <c r="Z35" s="685">
        <v>14.5</v>
      </c>
      <c r="AA35" s="685"/>
      <c r="AB35" s="685"/>
      <c r="AC35" s="685"/>
      <c r="AD35" s="686" t="s">
        <v>172</v>
      </c>
      <c r="AE35" s="686"/>
      <c r="AF35" s="686"/>
      <c r="AG35" s="686"/>
      <c r="AH35" s="686"/>
      <c r="AI35" s="686"/>
      <c r="AJ35" s="686"/>
      <c r="AK35" s="686"/>
      <c r="AL35" s="628" t="s">
        <v>128</v>
      </c>
      <c r="AM35" s="629"/>
      <c r="AN35" s="629"/>
      <c r="AO35" s="687"/>
      <c r="AP35" s="234"/>
      <c r="AQ35" s="691" t="s">
        <v>325</v>
      </c>
      <c r="AR35" s="692"/>
      <c r="AS35" s="692"/>
      <c r="AT35" s="692"/>
      <c r="AU35" s="692"/>
      <c r="AV35" s="692"/>
      <c r="AW35" s="692"/>
      <c r="AX35" s="692"/>
      <c r="AY35" s="693"/>
      <c r="AZ35" s="688">
        <v>1552492</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113534</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29820</v>
      </c>
      <c r="CS35" s="624"/>
      <c r="CT35" s="624"/>
      <c r="CU35" s="624"/>
      <c r="CV35" s="624"/>
      <c r="CW35" s="624"/>
      <c r="CX35" s="624"/>
      <c r="CY35" s="625"/>
      <c r="CZ35" s="628">
        <v>0.3</v>
      </c>
      <c r="DA35" s="657"/>
      <c r="DB35" s="657"/>
      <c r="DC35" s="658"/>
      <c r="DD35" s="631">
        <v>28318</v>
      </c>
      <c r="DE35" s="624"/>
      <c r="DF35" s="624"/>
      <c r="DG35" s="624"/>
      <c r="DH35" s="624"/>
      <c r="DI35" s="624"/>
      <c r="DJ35" s="624"/>
      <c r="DK35" s="625"/>
      <c r="DL35" s="631">
        <v>28318</v>
      </c>
      <c r="DM35" s="624"/>
      <c r="DN35" s="624"/>
      <c r="DO35" s="624"/>
      <c r="DP35" s="624"/>
      <c r="DQ35" s="624"/>
      <c r="DR35" s="624"/>
      <c r="DS35" s="624"/>
      <c r="DT35" s="624"/>
      <c r="DU35" s="624"/>
      <c r="DV35" s="625"/>
      <c r="DW35" s="628">
        <v>0.4</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172</v>
      </c>
      <c r="AA36" s="685"/>
      <c r="AB36" s="685"/>
      <c r="AC36" s="685"/>
      <c r="AD36" s="686" t="s">
        <v>172</v>
      </c>
      <c r="AE36" s="686"/>
      <c r="AF36" s="686"/>
      <c r="AG36" s="686"/>
      <c r="AH36" s="686"/>
      <c r="AI36" s="686"/>
      <c r="AJ36" s="686"/>
      <c r="AK36" s="686"/>
      <c r="AL36" s="628" t="s">
        <v>172</v>
      </c>
      <c r="AM36" s="629"/>
      <c r="AN36" s="629"/>
      <c r="AO36" s="687"/>
      <c r="AQ36" s="660" t="s">
        <v>329</v>
      </c>
      <c r="AR36" s="661"/>
      <c r="AS36" s="661"/>
      <c r="AT36" s="661"/>
      <c r="AU36" s="661"/>
      <c r="AV36" s="661"/>
      <c r="AW36" s="661"/>
      <c r="AX36" s="661"/>
      <c r="AY36" s="662"/>
      <c r="AZ36" s="623">
        <v>486838</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87602</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1054170</v>
      </c>
      <c r="CS36" s="626"/>
      <c r="CT36" s="626"/>
      <c r="CU36" s="626"/>
      <c r="CV36" s="626"/>
      <c r="CW36" s="626"/>
      <c r="CX36" s="626"/>
      <c r="CY36" s="627"/>
      <c r="CZ36" s="628">
        <v>9.4</v>
      </c>
      <c r="DA36" s="657"/>
      <c r="DB36" s="657"/>
      <c r="DC36" s="658"/>
      <c r="DD36" s="631">
        <v>734328</v>
      </c>
      <c r="DE36" s="626"/>
      <c r="DF36" s="626"/>
      <c r="DG36" s="626"/>
      <c r="DH36" s="626"/>
      <c r="DI36" s="626"/>
      <c r="DJ36" s="626"/>
      <c r="DK36" s="627"/>
      <c r="DL36" s="631">
        <v>568163</v>
      </c>
      <c r="DM36" s="626"/>
      <c r="DN36" s="626"/>
      <c r="DO36" s="626"/>
      <c r="DP36" s="626"/>
      <c r="DQ36" s="626"/>
      <c r="DR36" s="626"/>
      <c r="DS36" s="626"/>
      <c r="DT36" s="626"/>
      <c r="DU36" s="626"/>
      <c r="DV36" s="627"/>
      <c r="DW36" s="628">
        <v>8.1999999999999993</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273457</v>
      </c>
      <c r="S37" s="626"/>
      <c r="T37" s="626"/>
      <c r="U37" s="626"/>
      <c r="V37" s="626"/>
      <c r="W37" s="626"/>
      <c r="X37" s="626"/>
      <c r="Y37" s="627"/>
      <c r="Z37" s="685">
        <v>2.2999999999999998</v>
      </c>
      <c r="AA37" s="685"/>
      <c r="AB37" s="685"/>
      <c r="AC37" s="685"/>
      <c r="AD37" s="686" t="s">
        <v>128</v>
      </c>
      <c r="AE37" s="686"/>
      <c r="AF37" s="686"/>
      <c r="AG37" s="686"/>
      <c r="AH37" s="686"/>
      <c r="AI37" s="686"/>
      <c r="AJ37" s="686"/>
      <c r="AK37" s="686"/>
      <c r="AL37" s="628" t="s">
        <v>172</v>
      </c>
      <c r="AM37" s="629"/>
      <c r="AN37" s="629"/>
      <c r="AO37" s="687"/>
      <c r="AQ37" s="660" t="s">
        <v>333</v>
      </c>
      <c r="AR37" s="661"/>
      <c r="AS37" s="661"/>
      <c r="AT37" s="661"/>
      <c r="AU37" s="661"/>
      <c r="AV37" s="661"/>
      <c r="AW37" s="661"/>
      <c r="AX37" s="661"/>
      <c r="AY37" s="662"/>
      <c r="AZ37" s="623">
        <v>241439</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2090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366450</v>
      </c>
      <c r="CS37" s="624"/>
      <c r="CT37" s="624"/>
      <c r="CU37" s="624"/>
      <c r="CV37" s="624"/>
      <c r="CW37" s="624"/>
      <c r="CX37" s="624"/>
      <c r="CY37" s="625"/>
      <c r="CZ37" s="628">
        <v>3.3</v>
      </c>
      <c r="DA37" s="657"/>
      <c r="DB37" s="657"/>
      <c r="DC37" s="658"/>
      <c r="DD37" s="631">
        <v>366450</v>
      </c>
      <c r="DE37" s="624"/>
      <c r="DF37" s="624"/>
      <c r="DG37" s="624"/>
      <c r="DH37" s="624"/>
      <c r="DI37" s="624"/>
      <c r="DJ37" s="624"/>
      <c r="DK37" s="625"/>
      <c r="DL37" s="631">
        <v>336464</v>
      </c>
      <c r="DM37" s="624"/>
      <c r="DN37" s="624"/>
      <c r="DO37" s="624"/>
      <c r="DP37" s="624"/>
      <c r="DQ37" s="624"/>
      <c r="DR37" s="624"/>
      <c r="DS37" s="624"/>
      <c r="DT37" s="624"/>
      <c r="DU37" s="624"/>
      <c r="DV37" s="625"/>
      <c r="DW37" s="628">
        <v>4.8</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12000282</v>
      </c>
      <c r="S38" s="675"/>
      <c r="T38" s="675"/>
      <c r="U38" s="675"/>
      <c r="V38" s="675"/>
      <c r="W38" s="675"/>
      <c r="X38" s="675"/>
      <c r="Y38" s="680"/>
      <c r="Z38" s="681">
        <v>100</v>
      </c>
      <c r="AA38" s="681"/>
      <c r="AB38" s="681"/>
      <c r="AC38" s="681"/>
      <c r="AD38" s="682">
        <v>6696688</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18364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3196</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1529617</v>
      </c>
      <c r="CS38" s="626"/>
      <c r="CT38" s="626"/>
      <c r="CU38" s="626"/>
      <c r="CV38" s="626"/>
      <c r="CW38" s="626"/>
      <c r="CX38" s="626"/>
      <c r="CY38" s="627"/>
      <c r="CZ38" s="628">
        <v>13.6</v>
      </c>
      <c r="DA38" s="657"/>
      <c r="DB38" s="657"/>
      <c r="DC38" s="658"/>
      <c r="DD38" s="631">
        <v>1399916</v>
      </c>
      <c r="DE38" s="626"/>
      <c r="DF38" s="626"/>
      <c r="DG38" s="626"/>
      <c r="DH38" s="626"/>
      <c r="DI38" s="626"/>
      <c r="DJ38" s="626"/>
      <c r="DK38" s="627"/>
      <c r="DL38" s="631">
        <v>1024914</v>
      </c>
      <c r="DM38" s="626"/>
      <c r="DN38" s="626"/>
      <c r="DO38" s="626"/>
      <c r="DP38" s="626"/>
      <c r="DQ38" s="626"/>
      <c r="DR38" s="626"/>
      <c r="DS38" s="626"/>
      <c r="DT38" s="626"/>
      <c r="DU38" s="626"/>
      <c r="DV38" s="627"/>
      <c r="DW38" s="628">
        <v>14.7</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10533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90</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396142</v>
      </c>
      <c r="CS39" s="624"/>
      <c r="CT39" s="624"/>
      <c r="CU39" s="624"/>
      <c r="CV39" s="624"/>
      <c r="CW39" s="624"/>
      <c r="CX39" s="624"/>
      <c r="CY39" s="625"/>
      <c r="CZ39" s="628">
        <v>3.5</v>
      </c>
      <c r="DA39" s="657"/>
      <c r="DB39" s="657"/>
      <c r="DC39" s="658"/>
      <c r="DD39" s="631">
        <v>341001</v>
      </c>
      <c r="DE39" s="624"/>
      <c r="DF39" s="624"/>
      <c r="DG39" s="624"/>
      <c r="DH39" s="624"/>
      <c r="DI39" s="624"/>
      <c r="DJ39" s="624"/>
      <c r="DK39" s="625"/>
      <c r="DL39" s="631" t="s">
        <v>246</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152670</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246</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19663</v>
      </c>
      <c r="CS40" s="626"/>
      <c r="CT40" s="626"/>
      <c r="CU40" s="626"/>
      <c r="CV40" s="626"/>
      <c r="CW40" s="626"/>
      <c r="CX40" s="626"/>
      <c r="CY40" s="627"/>
      <c r="CZ40" s="628">
        <v>0.2</v>
      </c>
      <c r="DA40" s="657"/>
      <c r="DB40" s="657"/>
      <c r="DC40" s="658"/>
      <c r="DD40" s="631">
        <v>2663</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642648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396</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246</v>
      </c>
      <c r="DA41" s="657"/>
      <c r="DB41" s="657"/>
      <c r="DC41" s="658"/>
      <c r="DD41" s="631" t="s">
        <v>246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2296671</v>
      </c>
      <c r="CS42" s="626"/>
      <c r="CT42" s="626"/>
      <c r="CU42" s="626"/>
      <c r="CV42" s="626"/>
      <c r="CW42" s="626"/>
      <c r="CX42" s="626"/>
      <c r="CY42" s="627"/>
      <c r="CZ42" s="628">
        <v>20.399999999999999</v>
      </c>
      <c r="DA42" s="629"/>
      <c r="DB42" s="629"/>
      <c r="DC42" s="630"/>
      <c r="DD42" s="631">
        <v>437333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82238</v>
      </c>
      <c r="CS43" s="624"/>
      <c r="CT43" s="624"/>
      <c r="CU43" s="624"/>
      <c r="CV43" s="624"/>
      <c r="CW43" s="624"/>
      <c r="CX43" s="624"/>
      <c r="CY43" s="625"/>
      <c r="CZ43" s="628">
        <v>0.7</v>
      </c>
      <c r="DA43" s="657"/>
      <c r="DB43" s="657"/>
      <c r="DC43" s="658"/>
      <c r="DD43" s="631">
        <v>71436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1463149</v>
      </c>
      <c r="CS44" s="626"/>
      <c r="CT44" s="626"/>
      <c r="CU44" s="626"/>
      <c r="CV44" s="626"/>
      <c r="CW44" s="626"/>
      <c r="CX44" s="626"/>
      <c r="CY44" s="627"/>
      <c r="CZ44" s="628">
        <v>13</v>
      </c>
      <c r="DA44" s="629"/>
      <c r="DB44" s="629"/>
      <c r="DC44" s="630"/>
      <c r="DD44" s="631">
        <v>256809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222107</v>
      </c>
      <c r="CS45" s="624"/>
      <c r="CT45" s="624"/>
      <c r="CU45" s="624"/>
      <c r="CV45" s="624"/>
      <c r="CW45" s="624"/>
      <c r="CX45" s="624"/>
      <c r="CY45" s="625"/>
      <c r="CZ45" s="628">
        <v>2</v>
      </c>
      <c r="DA45" s="657"/>
      <c r="DB45" s="657"/>
      <c r="DC45" s="658"/>
      <c r="DD45" s="631">
        <v>17738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1161252</v>
      </c>
      <c r="CS46" s="626"/>
      <c r="CT46" s="626"/>
      <c r="CU46" s="626"/>
      <c r="CV46" s="626"/>
      <c r="CW46" s="626"/>
      <c r="CX46" s="626"/>
      <c r="CY46" s="627"/>
      <c r="CZ46" s="628">
        <v>10.3</v>
      </c>
      <c r="DA46" s="629"/>
      <c r="DB46" s="629"/>
      <c r="DC46" s="630"/>
      <c r="DD46" s="631">
        <v>174881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833522</v>
      </c>
      <c r="CS47" s="624"/>
      <c r="CT47" s="624"/>
      <c r="CU47" s="624"/>
      <c r="CV47" s="624"/>
      <c r="CW47" s="624"/>
      <c r="CX47" s="624"/>
      <c r="CY47" s="625"/>
      <c r="CZ47" s="628">
        <v>7.4</v>
      </c>
      <c r="DA47" s="657"/>
      <c r="DB47" s="657"/>
      <c r="DC47" s="658"/>
      <c r="DD47" s="631">
        <v>180524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246</v>
      </c>
      <c r="CS48" s="626"/>
      <c r="CT48" s="626"/>
      <c r="CU48" s="626"/>
      <c r="CV48" s="626"/>
      <c r="CW48" s="626"/>
      <c r="CX48" s="626"/>
      <c r="CY48" s="627"/>
      <c r="CZ48" s="628" t="s">
        <v>246</v>
      </c>
      <c r="DA48" s="629"/>
      <c r="DB48" s="629"/>
      <c r="DC48" s="630"/>
      <c r="DD48" s="631" t="s">
        <v>246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11240760</v>
      </c>
      <c r="CS49" s="639"/>
      <c r="CT49" s="639"/>
      <c r="CU49" s="639"/>
      <c r="CV49" s="639"/>
      <c r="CW49" s="639"/>
      <c r="CX49" s="639"/>
      <c r="CY49" s="640"/>
      <c r="CZ49" s="641">
        <v>100</v>
      </c>
      <c r="DA49" s="642"/>
      <c r="DB49" s="642"/>
      <c r="DC49" s="643"/>
      <c r="DD49" s="644">
        <v>7481612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w69VtU48rBiXWhgRNmM5QOpIONWHW82U6shE4CSxqS9rNER2RE7e7BwGd6hRdleS6x4SGustY4IzR/3tfDQUQ==" saltValue="QXBvVGFFuWF+wgTQAWap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F2" sqref="F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362</v>
      </c>
      <c r="DK2" s="1165"/>
      <c r="DL2" s="1165"/>
      <c r="DM2" s="1165"/>
      <c r="DN2" s="1165"/>
      <c r="DO2" s="1166"/>
      <c r="DP2" s="249"/>
      <c r="DQ2" s="1164" t="s">
        <v>363</v>
      </c>
      <c r="DR2" s="1165"/>
      <c r="DS2" s="1165"/>
      <c r="DT2" s="1165"/>
      <c r="DU2" s="1165"/>
      <c r="DV2" s="1165"/>
      <c r="DW2" s="1165"/>
      <c r="DX2" s="1165"/>
      <c r="DY2" s="1165"/>
      <c r="DZ2" s="116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7" t="s">
        <v>364</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9" t="s">
        <v>366</v>
      </c>
      <c r="B5" s="1050"/>
      <c r="C5" s="1050"/>
      <c r="D5" s="1050"/>
      <c r="E5" s="1050"/>
      <c r="F5" s="1050"/>
      <c r="G5" s="1050"/>
      <c r="H5" s="1050"/>
      <c r="I5" s="1050"/>
      <c r="J5" s="1050"/>
      <c r="K5" s="1050"/>
      <c r="L5" s="1050"/>
      <c r="M5" s="1050"/>
      <c r="N5" s="1050"/>
      <c r="O5" s="1050"/>
      <c r="P5" s="1051"/>
      <c r="Q5" s="1055" t="s">
        <v>367</v>
      </c>
      <c r="R5" s="1056"/>
      <c r="S5" s="1056"/>
      <c r="T5" s="1056"/>
      <c r="U5" s="1057"/>
      <c r="V5" s="1055" t="s">
        <v>368</v>
      </c>
      <c r="W5" s="1056"/>
      <c r="X5" s="1056"/>
      <c r="Y5" s="1056"/>
      <c r="Z5" s="1057"/>
      <c r="AA5" s="1055" t="s">
        <v>369</v>
      </c>
      <c r="AB5" s="1056"/>
      <c r="AC5" s="1056"/>
      <c r="AD5" s="1056"/>
      <c r="AE5" s="1056"/>
      <c r="AF5" s="1167" t="s">
        <v>370</v>
      </c>
      <c r="AG5" s="1056"/>
      <c r="AH5" s="1056"/>
      <c r="AI5" s="1056"/>
      <c r="AJ5" s="1071"/>
      <c r="AK5" s="1056" t="s">
        <v>371</v>
      </c>
      <c r="AL5" s="1056"/>
      <c r="AM5" s="1056"/>
      <c r="AN5" s="1056"/>
      <c r="AO5" s="1057"/>
      <c r="AP5" s="1055" t="s">
        <v>372</v>
      </c>
      <c r="AQ5" s="1056"/>
      <c r="AR5" s="1056"/>
      <c r="AS5" s="1056"/>
      <c r="AT5" s="1057"/>
      <c r="AU5" s="1055" t="s">
        <v>373</v>
      </c>
      <c r="AV5" s="1056"/>
      <c r="AW5" s="1056"/>
      <c r="AX5" s="1056"/>
      <c r="AY5" s="1071"/>
      <c r="AZ5" s="256"/>
      <c r="BA5" s="256"/>
      <c r="BB5" s="256"/>
      <c r="BC5" s="256"/>
      <c r="BD5" s="256"/>
      <c r="BE5" s="257"/>
      <c r="BF5" s="257"/>
      <c r="BG5" s="257"/>
      <c r="BH5" s="257"/>
      <c r="BI5" s="257"/>
      <c r="BJ5" s="257"/>
      <c r="BK5" s="257"/>
      <c r="BL5" s="257"/>
      <c r="BM5" s="257"/>
      <c r="BN5" s="257"/>
      <c r="BO5" s="257"/>
      <c r="BP5" s="257"/>
      <c r="BQ5" s="1049" t="s">
        <v>374</v>
      </c>
      <c r="BR5" s="1050"/>
      <c r="BS5" s="1050"/>
      <c r="BT5" s="1050"/>
      <c r="BU5" s="1050"/>
      <c r="BV5" s="1050"/>
      <c r="BW5" s="1050"/>
      <c r="BX5" s="1050"/>
      <c r="BY5" s="1050"/>
      <c r="BZ5" s="1050"/>
      <c r="CA5" s="1050"/>
      <c r="CB5" s="1050"/>
      <c r="CC5" s="1050"/>
      <c r="CD5" s="1050"/>
      <c r="CE5" s="1050"/>
      <c r="CF5" s="1050"/>
      <c r="CG5" s="1051"/>
      <c r="CH5" s="1055" t="s">
        <v>375</v>
      </c>
      <c r="CI5" s="1056"/>
      <c r="CJ5" s="1056"/>
      <c r="CK5" s="1056"/>
      <c r="CL5" s="1057"/>
      <c r="CM5" s="1055" t="s">
        <v>376</v>
      </c>
      <c r="CN5" s="1056"/>
      <c r="CO5" s="1056"/>
      <c r="CP5" s="1056"/>
      <c r="CQ5" s="1057"/>
      <c r="CR5" s="1055" t="s">
        <v>377</v>
      </c>
      <c r="CS5" s="1056"/>
      <c r="CT5" s="1056"/>
      <c r="CU5" s="1056"/>
      <c r="CV5" s="1057"/>
      <c r="CW5" s="1055" t="s">
        <v>378</v>
      </c>
      <c r="CX5" s="1056"/>
      <c r="CY5" s="1056"/>
      <c r="CZ5" s="1056"/>
      <c r="DA5" s="1057"/>
      <c r="DB5" s="1055" t="s">
        <v>379</v>
      </c>
      <c r="DC5" s="1056"/>
      <c r="DD5" s="1056"/>
      <c r="DE5" s="1056"/>
      <c r="DF5" s="1057"/>
      <c r="DG5" s="1152" t="s">
        <v>380</v>
      </c>
      <c r="DH5" s="1153"/>
      <c r="DI5" s="1153"/>
      <c r="DJ5" s="1153"/>
      <c r="DK5" s="1154"/>
      <c r="DL5" s="1152" t="s">
        <v>381</v>
      </c>
      <c r="DM5" s="1153"/>
      <c r="DN5" s="1153"/>
      <c r="DO5" s="1153"/>
      <c r="DP5" s="1154"/>
      <c r="DQ5" s="1055" t="s">
        <v>382</v>
      </c>
      <c r="DR5" s="1056"/>
      <c r="DS5" s="1056"/>
      <c r="DT5" s="1056"/>
      <c r="DU5" s="1057"/>
      <c r="DV5" s="1055" t="s">
        <v>373</v>
      </c>
      <c r="DW5" s="1056"/>
      <c r="DX5" s="1056"/>
      <c r="DY5" s="1056"/>
      <c r="DZ5" s="1071"/>
      <c r="EA5" s="254"/>
    </row>
    <row r="6" spans="1:131" s="255"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x14ac:dyDescent="0.15">
      <c r="A7" s="258">
        <v>1</v>
      </c>
      <c r="B7" s="1104" t="s">
        <v>383</v>
      </c>
      <c r="C7" s="1105"/>
      <c r="D7" s="1105"/>
      <c r="E7" s="1105"/>
      <c r="F7" s="1105"/>
      <c r="G7" s="1105"/>
      <c r="H7" s="1105"/>
      <c r="I7" s="1105"/>
      <c r="J7" s="1105"/>
      <c r="K7" s="1105"/>
      <c r="L7" s="1105"/>
      <c r="M7" s="1105"/>
      <c r="N7" s="1105"/>
      <c r="O7" s="1105"/>
      <c r="P7" s="1106"/>
      <c r="Q7" s="1158">
        <v>11269</v>
      </c>
      <c r="R7" s="1159"/>
      <c r="S7" s="1159"/>
      <c r="T7" s="1159"/>
      <c r="U7" s="1159"/>
      <c r="V7" s="1159">
        <v>10492</v>
      </c>
      <c r="W7" s="1159"/>
      <c r="X7" s="1159"/>
      <c r="Y7" s="1159"/>
      <c r="Z7" s="1159"/>
      <c r="AA7" s="1159">
        <f>+Q7-V7</f>
        <v>777</v>
      </c>
      <c r="AB7" s="1159"/>
      <c r="AC7" s="1159"/>
      <c r="AD7" s="1159"/>
      <c r="AE7" s="1160"/>
      <c r="AF7" s="1161">
        <v>721</v>
      </c>
      <c r="AG7" s="1162"/>
      <c r="AH7" s="1162"/>
      <c r="AI7" s="1162"/>
      <c r="AJ7" s="1163"/>
      <c r="AK7" s="1145" t="s">
        <v>533</v>
      </c>
      <c r="AL7" s="1146"/>
      <c r="AM7" s="1146"/>
      <c r="AN7" s="1146"/>
      <c r="AO7" s="1146"/>
      <c r="AP7" s="1146">
        <v>11216</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600</v>
      </c>
      <c r="BT7" s="1150"/>
      <c r="BU7" s="1150"/>
      <c r="BV7" s="1150"/>
      <c r="BW7" s="1150"/>
      <c r="BX7" s="1150"/>
      <c r="BY7" s="1150"/>
      <c r="BZ7" s="1150"/>
      <c r="CA7" s="1150"/>
      <c r="CB7" s="1150"/>
      <c r="CC7" s="1150"/>
      <c r="CD7" s="1150"/>
      <c r="CE7" s="1150"/>
      <c r="CF7" s="1150"/>
      <c r="CG7" s="1151"/>
      <c r="CH7" s="1142">
        <v>0</v>
      </c>
      <c r="CI7" s="1143"/>
      <c r="CJ7" s="1143"/>
      <c r="CK7" s="1143"/>
      <c r="CL7" s="1144"/>
      <c r="CM7" s="1142">
        <v>5</v>
      </c>
      <c r="CN7" s="1143"/>
      <c r="CO7" s="1143"/>
      <c r="CP7" s="1143"/>
      <c r="CQ7" s="1144"/>
      <c r="CR7" s="1142">
        <v>3</v>
      </c>
      <c r="CS7" s="1143"/>
      <c r="CT7" s="1143"/>
      <c r="CU7" s="1143"/>
      <c r="CV7" s="1144"/>
      <c r="CW7" s="1142">
        <v>0</v>
      </c>
      <c r="CX7" s="1143"/>
      <c r="CY7" s="1143"/>
      <c r="CZ7" s="1143"/>
      <c r="DA7" s="1144"/>
      <c r="DB7" s="1142" t="s">
        <v>533</v>
      </c>
      <c r="DC7" s="1143"/>
      <c r="DD7" s="1143"/>
      <c r="DE7" s="1143"/>
      <c r="DF7" s="1144"/>
      <c r="DG7" s="1142" t="s">
        <v>533</v>
      </c>
      <c r="DH7" s="1143"/>
      <c r="DI7" s="1143"/>
      <c r="DJ7" s="1143"/>
      <c r="DK7" s="1144"/>
      <c r="DL7" s="1142" t="s">
        <v>533</v>
      </c>
      <c r="DM7" s="1143"/>
      <c r="DN7" s="1143"/>
      <c r="DO7" s="1143"/>
      <c r="DP7" s="1144"/>
      <c r="DQ7" s="1142" t="s">
        <v>533</v>
      </c>
      <c r="DR7" s="1143"/>
      <c r="DS7" s="1143"/>
      <c r="DT7" s="1143"/>
      <c r="DU7" s="1144"/>
      <c r="DV7" s="1169"/>
      <c r="DW7" s="1170"/>
      <c r="DX7" s="1170"/>
      <c r="DY7" s="1170"/>
      <c r="DZ7" s="1171"/>
      <c r="EA7" s="254"/>
    </row>
    <row r="8" spans="1:131" s="255" customFormat="1" ht="26.25" customHeight="1" x14ac:dyDescent="0.15">
      <c r="A8" s="261">
        <v>2</v>
      </c>
      <c r="B8" s="1091" t="s">
        <v>384</v>
      </c>
      <c r="C8" s="1092"/>
      <c r="D8" s="1092"/>
      <c r="E8" s="1092"/>
      <c r="F8" s="1092"/>
      <c r="G8" s="1092"/>
      <c r="H8" s="1092"/>
      <c r="I8" s="1092"/>
      <c r="J8" s="1092"/>
      <c r="K8" s="1092"/>
      <c r="L8" s="1092"/>
      <c r="M8" s="1092"/>
      <c r="N8" s="1092"/>
      <c r="O8" s="1092"/>
      <c r="P8" s="1093"/>
      <c r="Q8" s="1097">
        <v>831</v>
      </c>
      <c r="R8" s="1098"/>
      <c r="S8" s="1098"/>
      <c r="T8" s="1098"/>
      <c r="U8" s="1098"/>
      <c r="V8" s="1098">
        <v>826</v>
      </c>
      <c r="W8" s="1098"/>
      <c r="X8" s="1098"/>
      <c r="Y8" s="1098"/>
      <c r="Z8" s="1098"/>
      <c r="AA8" s="1098">
        <f t="shared" ref="AA8:AA12" si="0">+Q8-V8</f>
        <v>5</v>
      </c>
      <c r="AB8" s="1098"/>
      <c r="AC8" s="1098"/>
      <c r="AD8" s="1098"/>
      <c r="AE8" s="1099"/>
      <c r="AF8" s="1073">
        <v>5</v>
      </c>
      <c r="AG8" s="1074"/>
      <c r="AH8" s="1074"/>
      <c r="AI8" s="1074"/>
      <c r="AJ8" s="1075"/>
      <c r="AK8" s="1140">
        <v>65</v>
      </c>
      <c r="AL8" s="1141"/>
      <c r="AM8" s="1141"/>
      <c r="AN8" s="1141"/>
      <c r="AO8" s="1141"/>
      <c r="AP8" s="1141" t="s">
        <v>533</v>
      </c>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t="s">
        <v>601</v>
      </c>
      <c r="BT8" s="1069"/>
      <c r="BU8" s="1069"/>
      <c r="BV8" s="1069"/>
      <c r="BW8" s="1069"/>
      <c r="BX8" s="1069"/>
      <c r="BY8" s="1069"/>
      <c r="BZ8" s="1069"/>
      <c r="CA8" s="1069"/>
      <c r="CB8" s="1069"/>
      <c r="CC8" s="1069"/>
      <c r="CD8" s="1069"/>
      <c r="CE8" s="1069"/>
      <c r="CF8" s="1069"/>
      <c r="CG8" s="1070"/>
      <c r="CH8" s="1043">
        <v>1</v>
      </c>
      <c r="CI8" s="1044"/>
      <c r="CJ8" s="1044"/>
      <c r="CK8" s="1044"/>
      <c r="CL8" s="1045"/>
      <c r="CM8" s="1043">
        <v>119</v>
      </c>
      <c r="CN8" s="1044"/>
      <c r="CO8" s="1044"/>
      <c r="CP8" s="1044"/>
      <c r="CQ8" s="1045"/>
      <c r="CR8" s="1043">
        <v>7</v>
      </c>
      <c r="CS8" s="1044"/>
      <c r="CT8" s="1044"/>
      <c r="CU8" s="1044"/>
      <c r="CV8" s="1045"/>
      <c r="CW8" s="1043">
        <v>7</v>
      </c>
      <c r="CX8" s="1044"/>
      <c r="CY8" s="1044"/>
      <c r="CZ8" s="1044"/>
      <c r="DA8" s="1045"/>
      <c r="DB8" s="1043" t="s">
        <v>533</v>
      </c>
      <c r="DC8" s="1044"/>
      <c r="DD8" s="1044"/>
      <c r="DE8" s="1044"/>
      <c r="DF8" s="1045"/>
      <c r="DG8" s="1043" t="s">
        <v>533</v>
      </c>
      <c r="DH8" s="1044"/>
      <c r="DI8" s="1044"/>
      <c r="DJ8" s="1044"/>
      <c r="DK8" s="1045"/>
      <c r="DL8" s="1043" t="s">
        <v>533</v>
      </c>
      <c r="DM8" s="1044"/>
      <c r="DN8" s="1044"/>
      <c r="DO8" s="1044"/>
      <c r="DP8" s="1045"/>
      <c r="DQ8" s="1043" t="s">
        <v>533</v>
      </c>
      <c r="DR8" s="1044"/>
      <c r="DS8" s="1044"/>
      <c r="DT8" s="1044"/>
      <c r="DU8" s="1045"/>
      <c r="DV8" s="1046"/>
      <c r="DW8" s="1047"/>
      <c r="DX8" s="1047"/>
      <c r="DY8" s="1047"/>
      <c r="DZ8" s="1048"/>
      <c r="EA8" s="254"/>
    </row>
    <row r="9" spans="1:131" s="255" customFormat="1" ht="26.25" customHeight="1" x14ac:dyDescent="0.15">
      <c r="A9" s="261">
        <v>3</v>
      </c>
      <c r="B9" s="1091" t="s">
        <v>385</v>
      </c>
      <c r="C9" s="1092"/>
      <c r="D9" s="1092"/>
      <c r="E9" s="1092"/>
      <c r="F9" s="1092"/>
      <c r="G9" s="1092"/>
      <c r="H9" s="1092"/>
      <c r="I9" s="1092"/>
      <c r="J9" s="1092"/>
      <c r="K9" s="1092"/>
      <c r="L9" s="1092"/>
      <c r="M9" s="1092"/>
      <c r="N9" s="1092"/>
      <c r="O9" s="1092"/>
      <c r="P9" s="1093"/>
      <c r="Q9" s="1097">
        <v>4</v>
      </c>
      <c r="R9" s="1098"/>
      <c r="S9" s="1098"/>
      <c r="T9" s="1098"/>
      <c r="U9" s="1098"/>
      <c r="V9" s="1098">
        <v>29</v>
      </c>
      <c r="W9" s="1098"/>
      <c r="X9" s="1098"/>
      <c r="Y9" s="1098"/>
      <c r="Z9" s="1098"/>
      <c r="AA9" s="1098">
        <f t="shared" si="0"/>
        <v>-25</v>
      </c>
      <c r="AB9" s="1098"/>
      <c r="AC9" s="1098"/>
      <c r="AD9" s="1098"/>
      <c r="AE9" s="1099"/>
      <c r="AF9" s="1073">
        <v>-25</v>
      </c>
      <c r="AG9" s="1074"/>
      <c r="AH9" s="1074"/>
      <c r="AI9" s="1074"/>
      <c r="AJ9" s="1075"/>
      <c r="AK9" s="1140" t="s">
        <v>533</v>
      </c>
      <c r="AL9" s="1141"/>
      <c r="AM9" s="1141"/>
      <c r="AN9" s="1141"/>
      <c r="AO9" s="1141"/>
      <c r="AP9" s="1141">
        <v>2</v>
      </c>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t="s">
        <v>602</v>
      </c>
      <c r="BT9" s="1069"/>
      <c r="BU9" s="1069"/>
      <c r="BV9" s="1069"/>
      <c r="BW9" s="1069"/>
      <c r="BX9" s="1069"/>
      <c r="BY9" s="1069"/>
      <c r="BZ9" s="1069"/>
      <c r="CA9" s="1069"/>
      <c r="CB9" s="1069"/>
      <c r="CC9" s="1069"/>
      <c r="CD9" s="1069"/>
      <c r="CE9" s="1069"/>
      <c r="CF9" s="1069"/>
      <c r="CG9" s="1070"/>
      <c r="CH9" s="1043">
        <v>-1</v>
      </c>
      <c r="CI9" s="1044"/>
      <c r="CJ9" s="1044"/>
      <c r="CK9" s="1044"/>
      <c r="CL9" s="1045"/>
      <c r="CM9" s="1043">
        <v>32</v>
      </c>
      <c r="CN9" s="1044"/>
      <c r="CO9" s="1044"/>
      <c r="CP9" s="1044"/>
      <c r="CQ9" s="1045"/>
      <c r="CR9" s="1043">
        <v>8</v>
      </c>
      <c r="CS9" s="1044"/>
      <c r="CT9" s="1044"/>
      <c r="CU9" s="1044"/>
      <c r="CV9" s="1045"/>
      <c r="CW9" s="1043" t="s">
        <v>533</v>
      </c>
      <c r="CX9" s="1044"/>
      <c r="CY9" s="1044"/>
      <c r="CZ9" s="1044"/>
      <c r="DA9" s="1045"/>
      <c r="DB9" s="1043" t="s">
        <v>533</v>
      </c>
      <c r="DC9" s="1044"/>
      <c r="DD9" s="1044"/>
      <c r="DE9" s="1044"/>
      <c r="DF9" s="1045"/>
      <c r="DG9" s="1043" t="s">
        <v>533</v>
      </c>
      <c r="DH9" s="1044"/>
      <c r="DI9" s="1044"/>
      <c r="DJ9" s="1044"/>
      <c r="DK9" s="1045"/>
      <c r="DL9" s="1043" t="s">
        <v>533</v>
      </c>
      <c r="DM9" s="1044"/>
      <c r="DN9" s="1044"/>
      <c r="DO9" s="1044"/>
      <c r="DP9" s="1045"/>
      <c r="DQ9" s="1043" t="s">
        <v>533</v>
      </c>
      <c r="DR9" s="1044"/>
      <c r="DS9" s="1044"/>
      <c r="DT9" s="1044"/>
      <c r="DU9" s="1045"/>
      <c r="DV9" s="1046"/>
      <c r="DW9" s="1047"/>
      <c r="DX9" s="1047"/>
      <c r="DY9" s="1047"/>
      <c r="DZ9" s="1048"/>
      <c r="EA9" s="254"/>
    </row>
    <row r="10" spans="1:131" s="255" customFormat="1" ht="26.25" customHeight="1" x14ac:dyDescent="0.15">
      <c r="A10" s="261">
        <v>4</v>
      </c>
      <c r="B10" s="1091" t="s">
        <v>386</v>
      </c>
      <c r="C10" s="1092"/>
      <c r="D10" s="1092"/>
      <c r="E10" s="1092"/>
      <c r="F10" s="1092"/>
      <c r="G10" s="1092"/>
      <c r="H10" s="1092"/>
      <c r="I10" s="1092"/>
      <c r="J10" s="1092"/>
      <c r="K10" s="1092"/>
      <c r="L10" s="1092"/>
      <c r="M10" s="1092"/>
      <c r="N10" s="1092"/>
      <c r="O10" s="1092"/>
      <c r="P10" s="1093"/>
      <c r="Q10" s="1097">
        <v>20</v>
      </c>
      <c r="R10" s="1098"/>
      <c r="S10" s="1098"/>
      <c r="T10" s="1098"/>
      <c r="U10" s="1098"/>
      <c r="V10" s="1098">
        <v>19</v>
      </c>
      <c r="W10" s="1098"/>
      <c r="X10" s="1098"/>
      <c r="Y10" s="1098"/>
      <c r="Z10" s="1098"/>
      <c r="AA10" s="1098">
        <f t="shared" si="0"/>
        <v>1</v>
      </c>
      <c r="AB10" s="1098"/>
      <c r="AC10" s="1098"/>
      <c r="AD10" s="1098"/>
      <c r="AE10" s="1099"/>
      <c r="AF10" s="1073">
        <v>1</v>
      </c>
      <c r="AG10" s="1074"/>
      <c r="AH10" s="1074"/>
      <c r="AI10" s="1074"/>
      <c r="AJ10" s="1075"/>
      <c r="AK10" s="1140" t="s">
        <v>533</v>
      </c>
      <c r="AL10" s="1141"/>
      <c r="AM10" s="1141"/>
      <c r="AN10" s="1141"/>
      <c r="AO10" s="1141"/>
      <c r="AP10" s="1141" t="s">
        <v>599</v>
      </c>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x14ac:dyDescent="0.15">
      <c r="A11" s="261">
        <v>5</v>
      </c>
      <c r="B11" s="1091" t="s">
        <v>387</v>
      </c>
      <c r="C11" s="1092"/>
      <c r="D11" s="1092"/>
      <c r="E11" s="1092"/>
      <c r="F11" s="1092"/>
      <c r="G11" s="1092"/>
      <c r="H11" s="1092"/>
      <c r="I11" s="1092"/>
      <c r="J11" s="1092"/>
      <c r="K11" s="1092"/>
      <c r="L11" s="1092"/>
      <c r="M11" s="1092"/>
      <c r="N11" s="1092"/>
      <c r="O11" s="1092"/>
      <c r="P11" s="1093"/>
      <c r="Q11" s="1097">
        <v>20</v>
      </c>
      <c r="R11" s="1098"/>
      <c r="S11" s="1098"/>
      <c r="T11" s="1098"/>
      <c r="U11" s="1098"/>
      <c r="V11" s="1098">
        <v>18</v>
      </c>
      <c r="W11" s="1098"/>
      <c r="X11" s="1098"/>
      <c r="Y11" s="1098"/>
      <c r="Z11" s="1098"/>
      <c r="AA11" s="1098">
        <f t="shared" si="0"/>
        <v>2</v>
      </c>
      <c r="AB11" s="1098"/>
      <c r="AC11" s="1098"/>
      <c r="AD11" s="1098"/>
      <c r="AE11" s="1099"/>
      <c r="AF11" s="1073">
        <v>1</v>
      </c>
      <c r="AG11" s="1074"/>
      <c r="AH11" s="1074"/>
      <c r="AI11" s="1074"/>
      <c r="AJ11" s="1075"/>
      <c r="AK11" s="1140" t="s">
        <v>533</v>
      </c>
      <c r="AL11" s="1141"/>
      <c r="AM11" s="1141"/>
      <c r="AN11" s="1141"/>
      <c r="AO11" s="1141"/>
      <c r="AP11" s="1141" t="s">
        <v>599</v>
      </c>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x14ac:dyDescent="0.15">
      <c r="A12" s="261">
        <v>6</v>
      </c>
      <c r="B12" s="1091" t="s">
        <v>388</v>
      </c>
      <c r="C12" s="1092"/>
      <c r="D12" s="1092"/>
      <c r="E12" s="1092"/>
      <c r="F12" s="1092"/>
      <c r="G12" s="1092"/>
      <c r="H12" s="1092"/>
      <c r="I12" s="1092"/>
      <c r="J12" s="1092"/>
      <c r="K12" s="1092"/>
      <c r="L12" s="1092"/>
      <c r="M12" s="1092"/>
      <c r="N12" s="1092"/>
      <c r="O12" s="1092"/>
      <c r="P12" s="1093"/>
      <c r="Q12" s="1097">
        <v>17</v>
      </c>
      <c r="R12" s="1098"/>
      <c r="S12" s="1098"/>
      <c r="T12" s="1098"/>
      <c r="U12" s="1098"/>
      <c r="V12" s="1098">
        <v>16</v>
      </c>
      <c r="W12" s="1098"/>
      <c r="X12" s="1098"/>
      <c r="Y12" s="1098"/>
      <c r="Z12" s="1098"/>
      <c r="AA12" s="1098">
        <f t="shared" si="0"/>
        <v>1</v>
      </c>
      <c r="AB12" s="1098"/>
      <c r="AC12" s="1098"/>
      <c r="AD12" s="1098"/>
      <c r="AE12" s="1099"/>
      <c r="AF12" s="1073">
        <v>1</v>
      </c>
      <c r="AG12" s="1074"/>
      <c r="AH12" s="1074"/>
      <c r="AI12" s="1074"/>
      <c r="AJ12" s="1075"/>
      <c r="AK12" s="1140">
        <v>6</v>
      </c>
      <c r="AL12" s="1141"/>
      <c r="AM12" s="1141"/>
      <c r="AN12" s="1141"/>
      <c r="AO12" s="1141"/>
      <c r="AP12" s="1141" t="s">
        <v>599</v>
      </c>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x14ac:dyDescent="0.15">
      <c r="A13" s="261">
        <v>7</v>
      </c>
      <c r="B13" s="1091" t="s">
        <v>389</v>
      </c>
      <c r="C13" s="1092"/>
      <c r="D13" s="1092"/>
      <c r="E13" s="1092"/>
      <c r="F13" s="1092"/>
      <c r="G13" s="1092"/>
      <c r="H13" s="1092"/>
      <c r="I13" s="1092"/>
      <c r="J13" s="1092"/>
      <c r="K13" s="1092"/>
      <c r="L13" s="1092"/>
      <c r="M13" s="1092"/>
      <c r="N13" s="1092"/>
      <c r="O13" s="1092"/>
      <c r="P13" s="1093"/>
      <c r="Q13" s="1097">
        <v>1</v>
      </c>
      <c r="R13" s="1098"/>
      <c r="S13" s="1098"/>
      <c r="T13" s="1098"/>
      <c r="U13" s="1098"/>
      <c r="V13" s="1098">
        <v>1</v>
      </c>
      <c r="W13" s="1098"/>
      <c r="X13" s="1098"/>
      <c r="Y13" s="1098"/>
      <c r="Z13" s="1098"/>
      <c r="AA13" s="1098" t="s">
        <v>533</v>
      </c>
      <c r="AB13" s="1098"/>
      <c r="AC13" s="1098"/>
      <c r="AD13" s="1098"/>
      <c r="AE13" s="1099"/>
      <c r="AF13" s="1073" t="s">
        <v>128</v>
      </c>
      <c r="AG13" s="1074"/>
      <c r="AH13" s="1074"/>
      <c r="AI13" s="1074"/>
      <c r="AJ13" s="1075"/>
      <c r="AK13" s="1140" t="s">
        <v>533</v>
      </c>
      <c r="AL13" s="1141"/>
      <c r="AM13" s="1141"/>
      <c r="AN13" s="1141"/>
      <c r="AO13" s="1141"/>
      <c r="AP13" s="1141" t="s">
        <v>599</v>
      </c>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x14ac:dyDescent="0.15">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x14ac:dyDescent="0.15">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x14ac:dyDescent="0.15">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x14ac:dyDescent="0.15">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x14ac:dyDescent="0.15">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x14ac:dyDescent="0.15">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x14ac:dyDescent="0.15">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x14ac:dyDescent="0.2">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x14ac:dyDescent="0.15">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390</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22">
        <v>12074</v>
      </c>
      <c r="R23" s="1123"/>
      <c r="S23" s="1123"/>
      <c r="T23" s="1123"/>
      <c r="U23" s="1123"/>
      <c r="V23" s="1123">
        <v>11315</v>
      </c>
      <c r="W23" s="1123"/>
      <c r="X23" s="1123"/>
      <c r="Y23" s="1123"/>
      <c r="Z23" s="1123"/>
      <c r="AA23" s="1123">
        <v>760</v>
      </c>
      <c r="AB23" s="1123"/>
      <c r="AC23" s="1123"/>
      <c r="AD23" s="1123"/>
      <c r="AE23" s="1124"/>
      <c r="AF23" s="1125">
        <v>704</v>
      </c>
      <c r="AG23" s="1123"/>
      <c r="AH23" s="1123"/>
      <c r="AI23" s="1123"/>
      <c r="AJ23" s="1126"/>
      <c r="AK23" s="1127"/>
      <c r="AL23" s="1128"/>
      <c r="AM23" s="1128"/>
      <c r="AN23" s="1128"/>
      <c r="AO23" s="1128"/>
      <c r="AP23" s="1123">
        <v>11219</v>
      </c>
      <c r="AQ23" s="1123"/>
      <c r="AR23" s="1123"/>
      <c r="AS23" s="1123"/>
      <c r="AT23" s="1123"/>
      <c r="AU23" s="1129"/>
      <c r="AV23" s="1129"/>
      <c r="AW23" s="1129"/>
      <c r="AX23" s="1129"/>
      <c r="AY23" s="1130"/>
      <c r="AZ23" s="1119" t="s">
        <v>393</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x14ac:dyDescent="0.15">
      <c r="A24" s="1118" t="s">
        <v>394</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x14ac:dyDescent="0.2">
      <c r="A25" s="1117" t="s">
        <v>395</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x14ac:dyDescent="0.15">
      <c r="A26" s="1049" t="s">
        <v>366</v>
      </c>
      <c r="B26" s="1050"/>
      <c r="C26" s="1050"/>
      <c r="D26" s="1050"/>
      <c r="E26" s="1050"/>
      <c r="F26" s="1050"/>
      <c r="G26" s="1050"/>
      <c r="H26" s="1050"/>
      <c r="I26" s="1050"/>
      <c r="J26" s="1050"/>
      <c r="K26" s="1050"/>
      <c r="L26" s="1050"/>
      <c r="M26" s="1050"/>
      <c r="N26" s="1050"/>
      <c r="O26" s="1050"/>
      <c r="P26" s="1051"/>
      <c r="Q26" s="1055" t="s">
        <v>396</v>
      </c>
      <c r="R26" s="1056"/>
      <c r="S26" s="1056"/>
      <c r="T26" s="1056"/>
      <c r="U26" s="1057"/>
      <c r="V26" s="1055" t="s">
        <v>397</v>
      </c>
      <c r="W26" s="1056"/>
      <c r="X26" s="1056"/>
      <c r="Y26" s="1056"/>
      <c r="Z26" s="1057"/>
      <c r="AA26" s="1055" t="s">
        <v>398</v>
      </c>
      <c r="AB26" s="1056"/>
      <c r="AC26" s="1056"/>
      <c r="AD26" s="1056"/>
      <c r="AE26" s="1056"/>
      <c r="AF26" s="1113" t="s">
        <v>399</v>
      </c>
      <c r="AG26" s="1062"/>
      <c r="AH26" s="1062"/>
      <c r="AI26" s="1062"/>
      <c r="AJ26" s="1114"/>
      <c r="AK26" s="1056" t="s">
        <v>400</v>
      </c>
      <c r="AL26" s="1056"/>
      <c r="AM26" s="1056"/>
      <c r="AN26" s="1056"/>
      <c r="AO26" s="1057"/>
      <c r="AP26" s="1055" t="s">
        <v>401</v>
      </c>
      <c r="AQ26" s="1056"/>
      <c r="AR26" s="1056"/>
      <c r="AS26" s="1056"/>
      <c r="AT26" s="1057"/>
      <c r="AU26" s="1055" t="s">
        <v>402</v>
      </c>
      <c r="AV26" s="1056"/>
      <c r="AW26" s="1056"/>
      <c r="AX26" s="1056"/>
      <c r="AY26" s="1057"/>
      <c r="AZ26" s="1055" t="s">
        <v>403</v>
      </c>
      <c r="BA26" s="1056"/>
      <c r="BB26" s="1056"/>
      <c r="BC26" s="1056"/>
      <c r="BD26" s="1057"/>
      <c r="BE26" s="1055" t="s">
        <v>373</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x14ac:dyDescent="0.15">
      <c r="A28" s="266">
        <v>1</v>
      </c>
      <c r="B28" s="1104" t="s">
        <v>404</v>
      </c>
      <c r="C28" s="1105"/>
      <c r="D28" s="1105"/>
      <c r="E28" s="1105"/>
      <c r="F28" s="1105"/>
      <c r="G28" s="1105"/>
      <c r="H28" s="1105"/>
      <c r="I28" s="1105"/>
      <c r="J28" s="1105"/>
      <c r="K28" s="1105"/>
      <c r="L28" s="1105"/>
      <c r="M28" s="1105"/>
      <c r="N28" s="1105"/>
      <c r="O28" s="1105"/>
      <c r="P28" s="1106"/>
      <c r="Q28" s="1107">
        <v>1802</v>
      </c>
      <c r="R28" s="1108"/>
      <c r="S28" s="1108"/>
      <c r="T28" s="1108"/>
      <c r="U28" s="1108"/>
      <c r="V28" s="1108">
        <v>1689</v>
      </c>
      <c r="W28" s="1108"/>
      <c r="X28" s="1108"/>
      <c r="Y28" s="1108"/>
      <c r="Z28" s="1108"/>
      <c r="AA28" s="1108">
        <f>+Q28-V28</f>
        <v>113</v>
      </c>
      <c r="AB28" s="1108"/>
      <c r="AC28" s="1108"/>
      <c r="AD28" s="1108"/>
      <c r="AE28" s="1109"/>
      <c r="AF28" s="1110">
        <v>114</v>
      </c>
      <c r="AG28" s="1108"/>
      <c r="AH28" s="1108"/>
      <c r="AI28" s="1108"/>
      <c r="AJ28" s="1111"/>
      <c r="AK28" s="1112">
        <v>150</v>
      </c>
      <c r="AL28" s="1100"/>
      <c r="AM28" s="1100"/>
      <c r="AN28" s="1100"/>
      <c r="AO28" s="1100"/>
      <c r="AP28" s="1100">
        <v>0</v>
      </c>
      <c r="AQ28" s="1100"/>
      <c r="AR28" s="1100"/>
      <c r="AS28" s="1100"/>
      <c r="AT28" s="1100"/>
      <c r="AU28" s="1100">
        <v>0</v>
      </c>
      <c r="AV28" s="1100"/>
      <c r="AW28" s="1100"/>
      <c r="AX28" s="1100"/>
      <c r="AY28" s="1100"/>
      <c r="AZ28" s="1101" t="s">
        <v>533</v>
      </c>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x14ac:dyDescent="0.15">
      <c r="A29" s="266">
        <v>2</v>
      </c>
      <c r="B29" s="1091" t="s">
        <v>405</v>
      </c>
      <c r="C29" s="1092"/>
      <c r="D29" s="1092"/>
      <c r="E29" s="1092"/>
      <c r="F29" s="1092"/>
      <c r="G29" s="1092"/>
      <c r="H29" s="1092"/>
      <c r="I29" s="1092"/>
      <c r="J29" s="1092"/>
      <c r="K29" s="1092"/>
      <c r="L29" s="1092"/>
      <c r="M29" s="1092"/>
      <c r="N29" s="1092"/>
      <c r="O29" s="1092"/>
      <c r="P29" s="1093"/>
      <c r="Q29" s="1097">
        <v>2457</v>
      </c>
      <c r="R29" s="1098"/>
      <c r="S29" s="1098"/>
      <c r="T29" s="1098"/>
      <c r="U29" s="1098"/>
      <c r="V29" s="1098">
        <v>2326</v>
      </c>
      <c r="W29" s="1098"/>
      <c r="X29" s="1098"/>
      <c r="Y29" s="1098"/>
      <c r="Z29" s="1098"/>
      <c r="AA29" s="1098">
        <f t="shared" ref="AA29:AA44" si="1">+Q29-V29</f>
        <v>131</v>
      </c>
      <c r="AB29" s="1098"/>
      <c r="AC29" s="1098"/>
      <c r="AD29" s="1098"/>
      <c r="AE29" s="1099"/>
      <c r="AF29" s="1073">
        <v>131</v>
      </c>
      <c r="AG29" s="1074"/>
      <c r="AH29" s="1074"/>
      <c r="AI29" s="1074"/>
      <c r="AJ29" s="1075"/>
      <c r="AK29" s="1027">
        <v>333</v>
      </c>
      <c r="AL29" s="1028"/>
      <c r="AM29" s="1028"/>
      <c r="AN29" s="1028"/>
      <c r="AO29" s="1028"/>
      <c r="AP29" s="1028">
        <v>0</v>
      </c>
      <c r="AQ29" s="1028"/>
      <c r="AR29" s="1028"/>
      <c r="AS29" s="1028"/>
      <c r="AT29" s="1028"/>
      <c r="AU29" s="1028">
        <v>0</v>
      </c>
      <c r="AV29" s="1028"/>
      <c r="AW29" s="1028"/>
      <c r="AX29" s="1028"/>
      <c r="AY29" s="1028"/>
      <c r="AZ29" s="1096" t="s">
        <v>533</v>
      </c>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x14ac:dyDescent="0.15">
      <c r="A30" s="266">
        <v>3</v>
      </c>
      <c r="B30" s="1091" t="s">
        <v>406</v>
      </c>
      <c r="C30" s="1092"/>
      <c r="D30" s="1092"/>
      <c r="E30" s="1092"/>
      <c r="F30" s="1092"/>
      <c r="G30" s="1092"/>
      <c r="H30" s="1092"/>
      <c r="I30" s="1092"/>
      <c r="J30" s="1092"/>
      <c r="K30" s="1092"/>
      <c r="L30" s="1092"/>
      <c r="M30" s="1092"/>
      <c r="N30" s="1092"/>
      <c r="O30" s="1092"/>
      <c r="P30" s="1093"/>
      <c r="Q30" s="1097">
        <v>1</v>
      </c>
      <c r="R30" s="1098"/>
      <c r="S30" s="1098"/>
      <c r="T30" s="1098"/>
      <c r="U30" s="1098"/>
      <c r="V30" s="1098" t="s">
        <v>533</v>
      </c>
      <c r="W30" s="1098"/>
      <c r="X30" s="1098"/>
      <c r="Y30" s="1098"/>
      <c r="Z30" s="1098"/>
      <c r="AA30" s="1098" t="e">
        <f t="shared" si="1"/>
        <v>#VALUE!</v>
      </c>
      <c r="AB30" s="1098"/>
      <c r="AC30" s="1098"/>
      <c r="AD30" s="1098"/>
      <c r="AE30" s="1099"/>
      <c r="AF30" s="1073">
        <v>1</v>
      </c>
      <c r="AG30" s="1074"/>
      <c r="AH30" s="1074"/>
      <c r="AI30" s="1074"/>
      <c r="AJ30" s="1075"/>
      <c r="AK30" s="1027">
        <v>0</v>
      </c>
      <c r="AL30" s="1028"/>
      <c r="AM30" s="1028"/>
      <c r="AN30" s="1028"/>
      <c r="AO30" s="1028"/>
      <c r="AP30" s="1028">
        <v>0</v>
      </c>
      <c r="AQ30" s="1028"/>
      <c r="AR30" s="1028"/>
      <c r="AS30" s="1028"/>
      <c r="AT30" s="1028"/>
      <c r="AU30" s="1028">
        <v>0</v>
      </c>
      <c r="AV30" s="1028"/>
      <c r="AW30" s="1028"/>
      <c r="AX30" s="1028"/>
      <c r="AY30" s="1028"/>
      <c r="AZ30" s="1096" t="s">
        <v>533</v>
      </c>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x14ac:dyDescent="0.15">
      <c r="A31" s="266">
        <v>4</v>
      </c>
      <c r="B31" s="1091" t="s">
        <v>407</v>
      </c>
      <c r="C31" s="1092"/>
      <c r="D31" s="1092"/>
      <c r="E31" s="1092"/>
      <c r="F31" s="1092"/>
      <c r="G31" s="1092"/>
      <c r="H31" s="1092"/>
      <c r="I31" s="1092"/>
      <c r="J31" s="1092"/>
      <c r="K31" s="1092"/>
      <c r="L31" s="1092"/>
      <c r="M31" s="1092"/>
      <c r="N31" s="1092"/>
      <c r="O31" s="1092"/>
      <c r="P31" s="1093"/>
      <c r="Q31" s="1097">
        <v>6</v>
      </c>
      <c r="R31" s="1098"/>
      <c r="S31" s="1098"/>
      <c r="T31" s="1098"/>
      <c r="U31" s="1098"/>
      <c r="V31" s="1098">
        <v>5</v>
      </c>
      <c r="W31" s="1098"/>
      <c r="X31" s="1098"/>
      <c r="Y31" s="1098"/>
      <c r="Z31" s="1098"/>
      <c r="AA31" s="1098">
        <f t="shared" si="1"/>
        <v>1</v>
      </c>
      <c r="AB31" s="1098"/>
      <c r="AC31" s="1098"/>
      <c r="AD31" s="1098"/>
      <c r="AE31" s="1099"/>
      <c r="AF31" s="1073">
        <v>1</v>
      </c>
      <c r="AG31" s="1074"/>
      <c r="AH31" s="1074"/>
      <c r="AI31" s="1074"/>
      <c r="AJ31" s="1075"/>
      <c r="AK31" s="1027">
        <v>4</v>
      </c>
      <c r="AL31" s="1028"/>
      <c r="AM31" s="1028"/>
      <c r="AN31" s="1028"/>
      <c r="AO31" s="1028"/>
      <c r="AP31" s="1028">
        <v>0</v>
      </c>
      <c r="AQ31" s="1028"/>
      <c r="AR31" s="1028"/>
      <c r="AS31" s="1028"/>
      <c r="AT31" s="1028"/>
      <c r="AU31" s="1028">
        <v>0</v>
      </c>
      <c r="AV31" s="1028"/>
      <c r="AW31" s="1028"/>
      <c r="AX31" s="1028"/>
      <c r="AY31" s="1028"/>
      <c r="AZ31" s="1096" t="s">
        <v>533</v>
      </c>
      <c r="BA31" s="1096"/>
      <c r="BB31" s="1096"/>
      <c r="BC31" s="1096"/>
      <c r="BD31" s="1096"/>
      <c r="BE31" s="1086"/>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x14ac:dyDescent="0.15">
      <c r="A32" s="266">
        <v>5</v>
      </c>
      <c r="B32" s="1091" t="s">
        <v>408</v>
      </c>
      <c r="C32" s="1092"/>
      <c r="D32" s="1092"/>
      <c r="E32" s="1092"/>
      <c r="F32" s="1092"/>
      <c r="G32" s="1092"/>
      <c r="H32" s="1092"/>
      <c r="I32" s="1092"/>
      <c r="J32" s="1092"/>
      <c r="K32" s="1092"/>
      <c r="L32" s="1092"/>
      <c r="M32" s="1092"/>
      <c r="N32" s="1092"/>
      <c r="O32" s="1092"/>
      <c r="P32" s="1093"/>
      <c r="Q32" s="1097">
        <v>219</v>
      </c>
      <c r="R32" s="1098"/>
      <c r="S32" s="1098"/>
      <c r="T32" s="1098"/>
      <c r="U32" s="1098"/>
      <c r="V32" s="1098">
        <v>217</v>
      </c>
      <c r="W32" s="1098"/>
      <c r="X32" s="1098"/>
      <c r="Y32" s="1098"/>
      <c r="Z32" s="1098"/>
      <c r="AA32" s="1098">
        <f t="shared" si="1"/>
        <v>2</v>
      </c>
      <c r="AB32" s="1098"/>
      <c r="AC32" s="1098"/>
      <c r="AD32" s="1098"/>
      <c r="AE32" s="1099"/>
      <c r="AF32" s="1073">
        <v>2</v>
      </c>
      <c r="AG32" s="1074"/>
      <c r="AH32" s="1074"/>
      <c r="AI32" s="1074"/>
      <c r="AJ32" s="1075"/>
      <c r="AK32" s="1027">
        <v>73</v>
      </c>
      <c r="AL32" s="1028"/>
      <c r="AM32" s="1028"/>
      <c r="AN32" s="1028"/>
      <c r="AO32" s="1028"/>
      <c r="AP32" s="1028">
        <v>0</v>
      </c>
      <c r="AQ32" s="1028"/>
      <c r="AR32" s="1028"/>
      <c r="AS32" s="1028"/>
      <c r="AT32" s="1028"/>
      <c r="AU32" s="1028">
        <v>0</v>
      </c>
      <c r="AV32" s="1028"/>
      <c r="AW32" s="1028"/>
      <c r="AX32" s="1028"/>
      <c r="AY32" s="1028"/>
      <c r="AZ32" s="1096" t="s">
        <v>533</v>
      </c>
      <c r="BA32" s="1096"/>
      <c r="BB32" s="1096"/>
      <c r="BC32" s="1096"/>
      <c r="BD32" s="1096"/>
      <c r="BE32" s="1086"/>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x14ac:dyDescent="0.15">
      <c r="A33" s="266">
        <v>6</v>
      </c>
      <c r="B33" s="1091" t="s">
        <v>409</v>
      </c>
      <c r="C33" s="1092"/>
      <c r="D33" s="1092"/>
      <c r="E33" s="1092"/>
      <c r="F33" s="1092"/>
      <c r="G33" s="1092"/>
      <c r="H33" s="1092"/>
      <c r="I33" s="1092"/>
      <c r="J33" s="1092"/>
      <c r="K33" s="1092"/>
      <c r="L33" s="1092"/>
      <c r="M33" s="1092"/>
      <c r="N33" s="1092"/>
      <c r="O33" s="1092"/>
      <c r="P33" s="1093"/>
      <c r="Q33" s="1097">
        <v>8</v>
      </c>
      <c r="R33" s="1098"/>
      <c r="S33" s="1098"/>
      <c r="T33" s="1098"/>
      <c r="U33" s="1098"/>
      <c r="V33" s="1098">
        <v>8</v>
      </c>
      <c r="W33" s="1098"/>
      <c r="X33" s="1098"/>
      <c r="Y33" s="1098"/>
      <c r="Z33" s="1098"/>
      <c r="AA33" s="1098">
        <f t="shared" si="1"/>
        <v>0</v>
      </c>
      <c r="AB33" s="1098"/>
      <c r="AC33" s="1098"/>
      <c r="AD33" s="1098"/>
      <c r="AE33" s="1099"/>
      <c r="AF33" s="1073">
        <v>0</v>
      </c>
      <c r="AG33" s="1074"/>
      <c r="AH33" s="1074"/>
      <c r="AI33" s="1074"/>
      <c r="AJ33" s="1075"/>
      <c r="AK33" s="1027">
        <v>0</v>
      </c>
      <c r="AL33" s="1028"/>
      <c r="AM33" s="1028"/>
      <c r="AN33" s="1028"/>
      <c r="AO33" s="1028"/>
      <c r="AP33" s="1028">
        <v>0</v>
      </c>
      <c r="AQ33" s="1028"/>
      <c r="AR33" s="1028"/>
      <c r="AS33" s="1028"/>
      <c r="AT33" s="1028"/>
      <c r="AU33" s="1028">
        <v>0</v>
      </c>
      <c r="AV33" s="1028"/>
      <c r="AW33" s="1028"/>
      <c r="AX33" s="1028"/>
      <c r="AY33" s="1028"/>
      <c r="AZ33" s="1096" t="s">
        <v>533</v>
      </c>
      <c r="BA33" s="1096"/>
      <c r="BB33" s="1096"/>
      <c r="BC33" s="1096"/>
      <c r="BD33" s="1096"/>
      <c r="BE33" s="1086"/>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x14ac:dyDescent="0.15">
      <c r="A34" s="266">
        <v>7</v>
      </c>
      <c r="B34" s="1091" t="s">
        <v>410</v>
      </c>
      <c r="C34" s="1092"/>
      <c r="D34" s="1092"/>
      <c r="E34" s="1092"/>
      <c r="F34" s="1092"/>
      <c r="G34" s="1092"/>
      <c r="H34" s="1092"/>
      <c r="I34" s="1092"/>
      <c r="J34" s="1092"/>
      <c r="K34" s="1092"/>
      <c r="L34" s="1092"/>
      <c r="M34" s="1092"/>
      <c r="N34" s="1092"/>
      <c r="O34" s="1092"/>
      <c r="P34" s="1093"/>
      <c r="Q34" s="1097">
        <v>23</v>
      </c>
      <c r="R34" s="1098"/>
      <c r="S34" s="1098"/>
      <c r="T34" s="1098"/>
      <c r="U34" s="1098"/>
      <c r="V34" s="1098">
        <v>14</v>
      </c>
      <c r="W34" s="1098"/>
      <c r="X34" s="1098"/>
      <c r="Y34" s="1098"/>
      <c r="Z34" s="1098"/>
      <c r="AA34" s="1098">
        <f t="shared" si="1"/>
        <v>9</v>
      </c>
      <c r="AB34" s="1098"/>
      <c r="AC34" s="1098"/>
      <c r="AD34" s="1098"/>
      <c r="AE34" s="1099"/>
      <c r="AF34" s="1073">
        <v>9</v>
      </c>
      <c r="AG34" s="1074"/>
      <c r="AH34" s="1074"/>
      <c r="AI34" s="1074"/>
      <c r="AJ34" s="1075"/>
      <c r="AK34" s="1027">
        <v>0</v>
      </c>
      <c r="AL34" s="1028"/>
      <c r="AM34" s="1028"/>
      <c r="AN34" s="1028"/>
      <c r="AO34" s="1028"/>
      <c r="AP34" s="1028">
        <v>36</v>
      </c>
      <c r="AQ34" s="1028"/>
      <c r="AR34" s="1028"/>
      <c r="AS34" s="1028"/>
      <c r="AT34" s="1028"/>
      <c r="AU34" s="1028" t="s">
        <v>533</v>
      </c>
      <c r="AV34" s="1028"/>
      <c r="AW34" s="1028"/>
      <c r="AX34" s="1028"/>
      <c r="AY34" s="1028"/>
      <c r="AZ34" s="1096" t="s">
        <v>533</v>
      </c>
      <c r="BA34" s="1096"/>
      <c r="BB34" s="1096"/>
      <c r="BC34" s="1096"/>
      <c r="BD34" s="1096"/>
      <c r="BE34" s="1086" t="s">
        <v>411</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x14ac:dyDescent="0.15">
      <c r="A35" s="266">
        <v>8</v>
      </c>
      <c r="B35" s="1091" t="s">
        <v>412</v>
      </c>
      <c r="C35" s="1092"/>
      <c r="D35" s="1092"/>
      <c r="E35" s="1092"/>
      <c r="F35" s="1092"/>
      <c r="G35" s="1092"/>
      <c r="H35" s="1092"/>
      <c r="I35" s="1092"/>
      <c r="J35" s="1092"/>
      <c r="K35" s="1092"/>
      <c r="L35" s="1092"/>
      <c r="M35" s="1092"/>
      <c r="N35" s="1092"/>
      <c r="O35" s="1092"/>
      <c r="P35" s="1093"/>
      <c r="Q35" s="1097">
        <v>249</v>
      </c>
      <c r="R35" s="1098"/>
      <c r="S35" s="1098"/>
      <c r="T35" s="1098"/>
      <c r="U35" s="1098"/>
      <c r="V35" s="1098">
        <v>213</v>
      </c>
      <c r="W35" s="1098"/>
      <c r="X35" s="1098"/>
      <c r="Y35" s="1098"/>
      <c r="Z35" s="1098"/>
      <c r="AA35" s="1098">
        <f t="shared" si="1"/>
        <v>36</v>
      </c>
      <c r="AB35" s="1098"/>
      <c r="AC35" s="1098"/>
      <c r="AD35" s="1098"/>
      <c r="AE35" s="1099"/>
      <c r="AF35" s="1073">
        <v>36</v>
      </c>
      <c r="AG35" s="1074"/>
      <c r="AH35" s="1074"/>
      <c r="AI35" s="1074"/>
      <c r="AJ35" s="1075"/>
      <c r="AK35" s="1027">
        <v>53</v>
      </c>
      <c r="AL35" s="1028"/>
      <c r="AM35" s="1028"/>
      <c r="AN35" s="1028"/>
      <c r="AO35" s="1028"/>
      <c r="AP35" s="1028">
        <v>492</v>
      </c>
      <c r="AQ35" s="1028"/>
      <c r="AR35" s="1028"/>
      <c r="AS35" s="1028"/>
      <c r="AT35" s="1028"/>
      <c r="AU35" s="1028">
        <v>285</v>
      </c>
      <c r="AV35" s="1028"/>
      <c r="AW35" s="1028"/>
      <c r="AX35" s="1028"/>
      <c r="AY35" s="1028"/>
      <c r="AZ35" s="1096" t="s">
        <v>533</v>
      </c>
      <c r="BA35" s="1096"/>
      <c r="BB35" s="1096"/>
      <c r="BC35" s="1096"/>
      <c r="BD35" s="1096"/>
      <c r="BE35" s="1086" t="s">
        <v>411</v>
      </c>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x14ac:dyDescent="0.15">
      <c r="A36" s="266">
        <v>9</v>
      </c>
      <c r="B36" s="1091" t="s">
        <v>413</v>
      </c>
      <c r="C36" s="1092"/>
      <c r="D36" s="1092"/>
      <c r="E36" s="1092"/>
      <c r="F36" s="1092"/>
      <c r="G36" s="1092"/>
      <c r="H36" s="1092"/>
      <c r="I36" s="1092"/>
      <c r="J36" s="1092"/>
      <c r="K36" s="1092"/>
      <c r="L36" s="1092"/>
      <c r="M36" s="1092"/>
      <c r="N36" s="1092"/>
      <c r="O36" s="1092"/>
      <c r="P36" s="1093"/>
      <c r="Q36" s="1097">
        <v>133</v>
      </c>
      <c r="R36" s="1098"/>
      <c r="S36" s="1098"/>
      <c r="T36" s="1098"/>
      <c r="U36" s="1098"/>
      <c r="V36" s="1098">
        <v>108</v>
      </c>
      <c r="W36" s="1098"/>
      <c r="X36" s="1098"/>
      <c r="Y36" s="1098"/>
      <c r="Z36" s="1098"/>
      <c r="AA36" s="1098">
        <f t="shared" si="1"/>
        <v>25</v>
      </c>
      <c r="AB36" s="1098"/>
      <c r="AC36" s="1098"/>
      <c r="AD36" s="1098"/>
      <c r="AE36" s="1099"/>
      <c r="AF36" s="1073">
        <v>25</v>
      </c>
      <c r="AG36" s="1074"/>
      <c r="AH36" s="1074"/>
      <c r="AI36" s="1074"/>
      <c r="AJ36" s="1075"/>
      <c r="AK36" s="1027">
        <v>0</v>
      </c>
      <c r="AL36" s="1028"/>
      <c r="AM36" s="1028"/>
      <c r="AN36" s="1028"/>
      <c r="AO36" s="1028"/>
      <c r="AP36" s="1028">
        <v>37</v>
      </c>
      <c r="AQ36" s="1028"/>
      <c r="AR36" s="1028"/>
      <c r="AS36" s="1028"/>
      <c r="AT36" s="1028"/>
      <c r="AU36" s="1028" t="s">
        <v>533</v>
      </c>
      <c r="AV36" s="1028"/>
      <c r="AW36" s="1028"/>
      <c r="AX36" s="1028"/>
      <c r="AY36" s="1028"/>
      <c r="AZ36" s="1096" t="s">
        <v>533</v>
      </c>
      <c r="BA36" s="1096"/>
      <c r="BB36" s="1096"/>
      <c r="BC36" s="1096"/>
      <c r="BD36" s="1096"/>
      <c r="BE36" s="1086" t="s">
        <v>411</v>
      </c>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x14ac:dyDescent="0.15">
      <c r="A37" s="266">
        <v>10</v>
      </c>
      <c r="B37" s="1091" t="s">
        <v>414</v>
      </c>
      <c r="C37" s="1092"/>
      <c r="D37" s="1092"/>
      <c r="E37" s="1092"/>
      <c r="F37" s="1092"/>
      <c r="G37" s="1092"/>
      <c r="H37" s="1092"/>
      <c r="I37" s="1092"/>
      <c r="J37" s="1092"/>
      <c r="K37" s="1092"/>
      <c r="L37" s="1092"/>
      <c r="M37" s="1092"/>
      <c r="N37" s="1092"/>
      <c r="O37" s="1092"/>
      <c r="P37" s="1093"/>
      <c r="Q37" s="1097">
        <v>183</v>
      </c>
      <c r="R37" s="1098"/>
      <c r="S37" s="1098"/>
      <c r="T37" s="1098"/>
      <c r="U37" s="1098"/>
      <c r="V37" s="1098">
        <v>180</v>
      </c>
      <c r="W37" s="1098"/>
      <c r="X37" s="1098"/>
      <c r="Y37" s="1098"/>
      <c r="Z37" s="1098"/>
      <c r="AA37" s="1098">
        <f t="shared" si="1"/>
        <v>3</v>
      </c>
      <c r="AB37" s="1098"/>
      <c r="AC37" s="1098"/>
      <c r="AD37" s="1098"/>
      <c r="AE37" s="1099"/>
      <c r="AF37" s="1073">
        <v>3</v>
      </c>
      <c r="AG37" s="1074"/>
      <c r="AH37" s="1074"/>
      <c r="AI37" s="1074"/>
      <c r="AJ37" s="1075"/>
      <c r="AK37" s="1027">
        <v>124</v>
      </c>
      <c r="AL37" s="1028"/>
      <c r="AM37" s="1028"/>
      <c r="AN37" s="1028"/>
      <c r="AO37" s="1028"/>
      <c r="AP37" s="1028">
        <v>936</v>
      </c>
      <c r="AQ37" s="1028"/>
      <c r="AR37" s="1028"/>
      <c r="AS37" s="1028"/>
      <c r="AT37" s="1028"/>
      <c r="AU37" s="1028">
        <v>749</v>
      </c>
      <c r="AV37" s="1028"/>
      <c r="AW37" s="1028"/>
      <c r="AX37" s="1028"/>
      <c r="AY37" s="1028"/>
      <c r="AZ37" s="1096" t="s">
        <v>533</v>
      </c>
      <c r="BA37" s="1096"/>
      <c r="BB37" s="1096"/>
      <c r="BC37" s="1096"/>
      <c r="BD37" s="1096"/>
      <c r="BE37" s="1086" t="s">
        <v>411</v>
      </c>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x14ac:dyDescent="0.15">
      <c r="A38" s="266">
        <v>11</v>
      </c>
      <c r="B38" s="1091" t="s">
        <v>415</v>
      </c>
      <c r="C38" s="1092"/>
      <c r="D38" s="1092"/>
      <c r="E38" s="1092"/>
      <c r="F38" s="1092"/>
      <c r="G38" s="1092"/>
      <c r="H38" s="1092"/>
      <c r="I38" s="1092"/>
      <c r="J38" s="1092"/>
      <c r="K38" s="1092"/>
      <c r="L38" s="1092"/>
      <c r="M38" s="1092"/>
      <c r="N38" s="1092"/>
      <c r="O38" s="1092"/>
      <c r="P38" s="1093"/>
      <c r="Q38" s="1097">
        <v>175</v>
      </c>
      <c r="R38" s="1098"/>
      <c r="S38" s="1098"/>
      <c r="T38" s="1098"/>
      <c r="U38" s="1098"/>
      <c r="V38" s="1098">
        <v>163</v>
      </c>
      <c r="W38" s="1098"/>
      <c r="X38" s="1098"/>
      <c r="Y38" s="1098"/>
      <c r="Z38" s="1098"/>
      <c r="AA38" s="1098">
        <f t="shared" si="1"/>
        <v>12</v>
      </c>
      <c r="AB38" s="1098"/>
      <c r="AC38" s="1098"/>
      <c r="AD38" s="1098"/>
      <c r="AE38" s="1099"/>
      <c r="AF38" s="1073">
        <v>12</v>
      </c>
      <c r="AG38" s="1074"/>
      <c r="AH38" s="1074"/>
      <c r="AI38" s="1074"/>
      <c r="AJ38" s="1075"/>
      <c r="AK38" s="1027">
        <v>10</v>
      </c>
      <c r="AL38" s="1028"/>
      <c r="AM38" s="1028"/>
      <c r="AN38" s="1028"/>
      <c r="AO38" s="1028"/>
      <c r="AP38" s="1028">
        <v>692</v>
      </c>
      <c r="AQ38" s="1028"/>
      <c r="AR38" s="1028"/>
      <c r="AS38" s="1028"/>
      <c r="AT38" s="1028"/>
      <c r="AU38" s="1028">
        <v>27</v>
      </c>
      <c r="AV38" s="1028"/>
      <c r="AW38" s="1028"/>
      <c r="AX38" s="1028"/>
      <c r="AY38" s="1028"/>
      <c r="AZ38" s="1096" t="s">
        <v>533</v>
      </c>
      <c r="BA38" s="1096"/>
      <c r="BB38" s="1096"/>
      <c r="BC38" s="1096"/>
      <c r="BD38" s="1096"/>
      <c r="BE38" s="1086" t="s">
        <v>411</v>
      </c>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x14ac:dyDescent="0.15">
      <c r="A39" s="266">
        <v>12</v>
      </c>
      <c r="B39" s="1091" t="s">
        <v>416</v>
      </c>
      <c r="C39" s="1092"/>
      <c r="D39" s="1092"/>
      <c r="E39" s="1092"/>
      <c r="F39" s="1092"/>
      <c r="G39" s="1092"/>
      <c r="H39" s="1092"/>
      <c r="I39" s="1092"/>
      <c r="J39" s="1092"/>
      <c r="K39" s="1092"/>
      <c r="L39" s="1092"/>
      <c r="M39" s="1092"/>
      <c r="N39" s="1092"/>
      <c r="O39" s="1092"/>
      <c r="P39" s="1093"/>
      <c r="Q39" s="1097">
        <v>31</v>
      </c>
      <c r="R39" s="1098"/>
      <c r="S39" s="1098"/>
      <c r="T39" s="1098"/>
      <c r="U39" s="1098"/>
      <c r="V39" s="1098">
        <v>24</v>
      </c>
      <c r="W39" s="1098"/>
      <c r="X39" s="1098"/>
      <c r="Y39" s="1098"/>
      <c r="Z39" s="1098"/>
      <c r="AA39" s="1098">
        <f t="shared" si="1"/>
        <v>7</v>
      </c>
      <c r="AB39" s="1098"/>
      <c r="AC39" s="1098"/>
      <c r="AD39" s="1098"/>
      <c r="AE39" s="1099"/>
      <c r="AF39" s="1073">
        <v>7</v>
      </c>
      <c r="AG39" s="1074"/>
      <c r="AH39" s="1074"/>
      <c r="AI39" s="1074"/>
      <c r="AJ39" s="1075"/>
      <c r="AK39" s="1027">
        <v>0</v>
      </c>
      <c r="AL39" s="1028"/>
      <c r="AM39" s="1028"/>
      <c r="AN39" s="1028"/>
      <c r="AO39" s="1028"/>
      <c r="AP39" s="1028">
        <v>21</v>
      </c>
      <c r="AQ39" s="1028"/>
      <c r="AR39" s="1028"/>
      <c r="AS39" s="1028"/>
      <c r="AT39" s="1028"/>
      <c r="AU39" s="1028" t="s">
        <v>533</v>
      </c>
      <c r="AV39" s="1028"/>
      <c r="AW39" s="1028"/>
      <c r="AX39" s="1028"/>
      <c r="AY39" s="1028"/>
      <c r="AZ39" s="1096" t="s">
        <v>533</v>
      </c>
      <c r="BA39" s="1096"/>
      <c r="BB39" s="1096"/>
      <c r="BC39" s="1096"/>
      <c r="BD39" s="1096"/>
      <c r="BE39" s="1086" t="s">
        <v>411</v>
      </c>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x14ac:dyDescent="0.15">
      <c r="A40" s="261">
        <v>13</v>
      </c>
      <c r="B40" s="1091" t="s">
        <v>417</v>
      </c>
      <c r="C40" s="1092"/>
      <c r="D40" s="1092"/>
      <c r="E40" s="1092"/>
      <c r="F40" s="1092"/>
      <c r="G40" s="1092"/>
      <c r="H40" s="1092"/>
      <c r="I40" s="1092"/>
      <c r="J40" s="1092"/>
      <c r="K40" s="1092"/>
      <c r="L40" s="1092"/>
      <c r="M40" s="1092"/>
      <c r="N40" s="1092"/>
      <c r="O40" s="1092"/>
      <c r="P40" s="1093"/>
      <c r="Q40" s="1097">
        <v>72</v>
      </c>
      <c r="R40" s="1098"/>
      <c r="S40" s="1098"/>
      <c r="T40" s="1098"/>
      <c r="U40" s="1098"/>
      <c r="V40" s="1098">
        <v>67</v>
      </c>
      <c r="W40" s="1098"/>
      <c r="X40" s="1098"/>
      <c r="Y40" s="1098"/>
      <c r="Z40" s="1098"/>
      <c r="AA40" s="1098">
        <f t="shared" si="1"/>
        <v>5</v>
      </c>
      <c r="AB40" s="1098"/>
      <c r="AC40" s="1098"/>
      <c r="AD40" s="1098"/>
      <c r="AE40" s="1099"/>
      <c r="AF40" s="1073">
        <v>6</v>
      </c>
      <c r="AG40" s="1074"/>
      <c r="AH40" s="1074"/>
      <c r="AI40" s="1074"/>
      <c r="AJ40" s="1075"/>
      <c r="AK40" s="1027">
        <v>54</v>
      </c>
      <c r="AL40" s="1028"/>
      <c r="AM40" s="1028"/>
      <c r="AN40" s="1028"/>
      <c r="AO40" s="1028"/>
      <c r="AP40" s="1028">
        <v>236</v>
      </c>
      <c r="AQ40" s="1028"/>
      <c r="AR40" s="1028"/>
      <c r="AS40" s="1028"/>
      <c r="AT40" s="1028"/>
      <c r="AU40" s="1028">
        <v>202</v>
      </c>
      <c r="AV40" s="1028"/>
      <c r="AW40" s="1028"/>
      <c r="AX40" s="1028"/>
      <c r="AY40" s="1028"/>
      <c r="AZ40" s="1096" t="s">
        <v>533</v>
      </c>
      <c r="BA40" s="1096"/>
      <c r="BB40" s="1096"/>
      <c r="BC40" s="1096"/>
      <c r="BD40" s="1096"/>
      <c r="BE40" s="1086" t="s">
        <v>411</v>
      </c>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x14ac:dyDescent="0.15">
      <c r="A41" s="261">
        <v>14</v>
      </c>
      <c r="B41" s="1091" t="s">
        <v>418</v>
      </c>
      <c r="C41" s="1092"/>
      <c r="D41" s="1092"/>
      <c r="E41" s="1092"/>
      <c r="F41" s="1092"/>
      <c r="G41" s="1092"/>
      <c r="H41" s="1092"/>
      <c r="I41" s="1092"/>
      <c r="J41" s="1092"/>
      <c r="K41" s="1092"/>
      <c r="L41" s="1092"/>
      <c r="M41" s="1092"/>
      <c r="N41" s="1092"/>
      <c r="O41" s="1092"/>
      <c r="P41" s="1093"/>
      <c r="Q41" s="1097">
        <v>158</v>
      </c>
      <c r="R41" s="1098"/>
      <c r="S41" s="1098"/>
      <c r="T41" s="1098"/>
      <c r="U41" s="1098"/>
      <c r="V41" s="1098">
        <v>156</v>
      </c>
      <c r="W41" s="1098"/>
      <c r="X41" s="1098"/>
      <c r="Y41" s="1098"/>
      <c r="Z41" s="1098"/>
      <c r="AA41" s="1098">
        <f t="shared" si="1"/>
        <v>2</v>
      </c>
      <c r="AB41" s="1098"/>
      <c r="AC41" s="1098"/>
      <c r="AD41" s="1098"/>
      <c r="AE41" s="1099"/>
      <c r="AF41" s="1073">
        <v>3</v>
      </c>
      <c r="AG41" s="1074"/>
      <c r="AH41" s="1074"/>
      <c r="AI41" s="1074"/>
      <c r="AJ41" s="1075"/>
      <c r="AK41" s="1027">
        <v>121</v>
      </c>
      <c r="AL41" s="1028"/>
      <c r="AM41" s="1028"/>
      <c r="AN41" s="1028"/>
      <c r="AO41" s="1028"/>
      <c r="AP41" s="1028">
        <v>609</v>
      </c>
      <c r="AQ41" s="1028"/>
      <c r="AR41" s="1028"/>
      <c r="AS41" s="1028"/>
      <c r="AT41" s="1028"/>
      <c r="AU41" s="1028">
        <v>540</v>
      </c>
      <c r="AV41" s="1028"/>
      <c r="AW41" s="1028"/>
      <c r="AX41" s="1028"/>
      <c r="AY41" s="1028"/>
      <c r="AZ41" s="1096" t="s">
        <v>533</v>
      </c>
      <c r="BA41" s="1096"/>
      <c r="BB41" s="1096"/>
      <c r="BC41" s="1096"/>
      <c r="BD41" s="1096"/>
      <c r="BE41" s="1086" t="s">
        <v>411</v>
      </c>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x14ac:dyDescent="0.15">
      <c r="A42" s="261">
        <v>15</v>
      </c>
      <c r="B42" s="1091" t="s">
        <v>419</v>
      </c>
      <c r="C42" s="1092"/>
      <c r="D42" s="1092"/>
      <c r="E42" s="1092"/>
      <c r="F42" s="1092"/>
      <c r="G42" s="1092"/>
      <c r="H42" s="1092"/>
      <c r="I42" s="1092"/>
      <c r="J42" s="1092"/>
      <c r="K42" s="1092"/>
      <c r="L42" s="1092"/>
      <c r="M42" s="1092"/>
      <c r="N42" s="1092"/>
      <c r="O42" s="1092"/>
      <c r="P42" s="1093"/>
      <c r="Q42" s="1097">
        <v>277</v>
      </c>
      <c r="R42" s="1098"/>
      <c r="S42" s="1098"/>
      <c r="T42" s="1098"/>
      <c r="U42" s="1098"/>
      <c r="V42" s="1098">
        <v>258</v>
      </c>
      <c r="W42" s="1098"/>
      <c r="X42" s="1098"/>
      <c r="Y42" s="1098"/>
      <c r="Z42" s="1098"/>
      <c r="AA42" s="1098">
        <f t="shared" si="1"/>
        <v>19</v>
      </c>
      <c r="AB42" s="1098"/>
      <c r="AC42" s="1098"/>
      <c r="AD42" s="1098"/>
      <c r="AE42" s="1099"/>
      <c r="AF42" s="1073">
        <v>19</v>
      </c>
      <c r="AG42" s="1074"/>
      <c r="AH42" s="1074"/>
      <c r="AI42" s="1074"/>
      <c r="AJ42" s="1075"/>
      <c r="AK42" s="1027">
        <v>131</v>
      </c>
      <c r="AL42" s="1028"/>
      <c r="AM42" s="1028"/>
      <c r="AN42" s="1028"/>
      <c r="AO42" s="1028"/>
      <c r="AP42" s="1028">
        <v>1588</v>
      </c>
      <c r="AQ42" s="1028"/>
      <c r="AR42" s="1028"/>
      <c r="AS42" s="1028"/>
      <c r="AT42" s="1028"/>
      <c r="AU42" s="1028">
        <v>1234</v>
      </c>
      <c r="AV42" s="1028"/>
      <c r="AW42" s="1028"/>
      <c r="AX42" s="1028"/>
      <c r="AY42" s="1028"/>
      <c r="AZ42" s="1096" t="s">
        <v>533</v>
      </c>
      <c r="BA42" s="1096"/>
      <c r="BB42" s="1096"/>
      <c r="BC42" s="1096"/>
      <c r="BD42" s="1096"/>
      <c r="BE42" s="1086" t="s">
        <v>411</v>
      </c>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x14ac:dyDescent="0.15">
      <c r="A43" s="261">
        <v>16</v>
      </c>
      <c r="B43" s="1091" t="s">
        <v>420</v>
      </c>
      <c r="C43" s="1092"/>
      <c r="D43" s="1092"/>
      <c r="E43" s="1092"/>
      <c r="F43" s="1092"/>
      <c r="G43" s="1092"/>
      <c r="H43" s="1092"/>
      <c r="I43" s="1092"/>
      <c r="J43" s="1092"/>
      <c r="K43" s="1092"/>
      <c r="L43" s="1092"/>
      <c r="M43" s="1092"/>
      <c r="N43" s="1092"/>
      <c r="O43" s="1092"/>
      <c r="P43" s="1093"/>
      <c r="Q43" s="1097">
        <v>326</v>
      </c>
      <c r="R43" s="1098"/>
      <c r="S43" s="1098"/>
      <c r="T43" s="1098"/>
      <c r="U43" s="1098"/>
      <c r="V43" s="1098">
        <v>303</v>
      </c>
      <c r="W43" s="1098"/>
      <c r="X43" s="1098"/>
      <c r="Y43" s="1098"/>
      <c r="Z43" s="1098"/>
      <c r="AA43" s="1098">
        <f t="shared" si="1"/>
        <v>23</v>
      </c>
      <c r="AB43" s="1098"/>
      <c r="AC43" s="1098"/>
      <c r="AD43" s="1098"/>
      <c r="AE43" s="1099"/>
      <c r="AF43" s="1073">
        <v>23</v>
      </c>
      <c r="AG43" s="1074"/>
      <c r="AH43" s="1074"/>
      <c r="AI43" s="1074"/>
      <c r="AJ43" s="1075"/>
      <c r="AK43" s="1027">
        <v>235</v>
      </c>
      <c r="AL43" s="1028"/>
      <c r="AM43" s="1028"/>
      <c r="AN43" s="1028"/>
      <c r="AO43" s="1028"/>
      <c r="AP43" s="1028">
        <v>1995</v>
      </c>
      <c r="AQ43" s="1028"/>
      <c r="AR43" s="1028"/>
      <c r="AS43" s="1028"/>
      <c r="AT43" s="1028"/>
      <c r="AU43" s="1028">
        <v>1550</v>
      </c>
      <c r="AV43" s="1028"/>
      <c r="AW43" s="1028"/>
      <c r="AX43" s="1028"/>
      <c r="AY43" s="1028"/>
      <c r="AZ43" s="1096" t="s">
        <v>533</v>
      </c>
      <c r="BA43" s="1096"/>
      <c r="BB43" s="1096"/>
      <c r="BC43" s="1096"/>
      <c r="BD43" s="1096"/>
      <c r="BE43" s="1086" t="s">
        <v>411</v>
      </c>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x14ac:dyDescent="0.15">
      <c r="A44" s="261">
        <v>17</v>
      </c>
      <c r="B44" s="1091" t="s">
        <v>421</v>
      </c>
      <c r="C44" s="1092"/>
      <c r="D44" s="1092"/>
      <c r="E44" s="1092"/>
      <c r="F44" s="1092"/>
      <c r="G44" s="1092"/>
      <c r="H44" s="1092"/>
      <c r="I44" s="1092"/>
      <c r="J44" s="1092"/>
      <c r="K44" s="1092"/>
      <c r="L44" s="1092"/>
      <c r="M44" s="1092"/>
      <c r="N44" s="1092"/>
      <c r="O44" s="1092"/>
      <c r="P44" s="1093"/>
      <c r="Q44" s="1097">
        <v>74</v>
      </c>
      <c r="R44" s="1098"/>
      <c r="S44" s="1098"/>
      <c r="T44" s="1098"/>
      <c r="U44" s="1098"/>
      <c r="V44" s="1098">
        <v>50</v>
      </c>
      <c r="W44" s="1098"/>
      <c r="X44" s="1098"/>
      <c r="Y44" s="1098"/>
      <c r="Z44" s="1098"/>
      <c r="AA44" s="1098">
        <f t="shared" si="1"/>
        <v>24</v>
      </c>
      <c r="AB44" s="1098"/>
      <c r="AC44" s="1098"/>
      <c r="AD44" s="1098"/>
      <c r="AE44" s="1099"/>
      <c r="AF44" s="1073" t="s">
        <v>422</v>
      </c>
      <c r="AG44" s="1074"/>
      <c r="AH44" s="1074"/>
      <c r="AI44" s="1074"/>
      <c r="AJ44" s="1075"/>
      <c r="AK44" s="1027">
        <v>11</v>
      </c>
      <c r="AL44" s="1028"/>
      <c r="AM44" s="1028"/>
      <c r="AN44" s="1028"/>
      <c r="AO44" s="1028"/>
      <c r="AP44" s="1028">
        <v>51</v>
      </c>
      <c r="AQ44" s="1028"/>
      <c r="AR44" s="1028"/>
      <c r="AS44" s="1028"/>
      <c r="AT44" s="1028"/>
      <c r="AU44" s="1028" t="s">
        <v>533</v>
      </c>
      <c r="AV44" s="1028"/>
      <c r="AW44" s="1028"/>
      <c r="AX44" s="1028"/>
      <c r="AY44" s="1028"/>
      <c r="AZ44" s="1096" t="s">
        <v>533</v>
      </c>
      <c r="BA44" s="1096"/>
      <c r="BB44" s="1096"/>
      <c r="BC44" s="1096"/>
      <c r="BD44" s="1096"/>
      <c r="BE44" s="1086" t="s">
        <v>411</v>
      </c>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x14ac:dyDescent="0.15">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27"/>
      <c r="AL45" s="1028"/>
      <c r="AM45" s="1028"/>
      <c r="AN45" s="1028"/>
      <c r="AO45" s="1028"/>
      <c r="AP45" s="1028"/>
      <c r="AQ45" s="1028"/>
      <c r="AR45" s="1028"/>
      <c r="AS45" s="1028"/>
      <c r="AT45" s="1028"/>
      <c r="AU45" s="1028"/>
      <c r="AV45" s="1028"/>
      <c r="AW45" s="1028"/>
      <c r="AX45" s="1028"/>
      <c r="AY45" s="1028"/>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x14ac:dyDescent="0.15">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27"/>
      <c r="AL46" s="1028"/>
      <c r="AM46" s="1028"/>
      <c r="AN46" s="1028"/>
      <c r="AO46" s="1028"/>
      <c r="AP46" s="1028"/>
      <c r="AQ46" s="1028"/>
      <c r="AR46" s="1028"/>
      <c r="AS46" s="1028"/>
      <c r="AT46" s="1028"/>
      <c r="AU46" s="1028"/>
      <c r="AV46" s="1028"/>
      <c r="AW46" s="1028"/>
      <c r="AX46" s="1028"/>
      <c r="AY46" s="1028"/>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x14ac:dyDescent="0.15">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27"/>
      <c r="AL47" s="1028"/>
      <c r="AM47" s="1028"/>
      <c r="AN47" s="1028"/>
      <c r="AO47" s="1028"/>
      <c r="AP47" s="1028"/>
      <c r="AQ47" s="1028"/>
      <c r="AR47" s="1028"/>
      <c r="AS47" s="1028"/>
      <c r="AT47" s="1028"/>
      <c r="AU47" s="1028"/>
      <c r="AV47" s="1028"/>
      <c r="AW47" s="1028"/>
      <c r="AX47" s="1028"/>
      <c r="AY47" s="1028"/>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x14ac:dyDescent="0.15">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27"/>
      <c r="AL48" s="1028"/>
      <c r="AM48" s="1028"/>
      <c r="AN48" s="1028"/>
      <c r="AO48" s="1028"/>
      <c r="AP48" s="1028"/>
      <c r="AQ48" s="1028"/>
      <c r="AR48" s="1028"/>
      <c r="AS48" s="1028"/>
      <c r="AT48" s="1028"/>
      <c r="AU48" s="1028"/>
      <c r="AV48" s="1028"/>
      <c r="AW48" s="1028"/>
      <c r="AX48" s="1028"/>
      <c r="AY48" s="1028"/>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x14ac:dyDescent="0.15">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27"/>
      <c r="AL49" s="1028"/>
      <c r="AM49" s="1028"/>
      <c r="AN49" s="1028"/>
      <c r="AO49" s="1028"/>
      <c r="AP49" s="1028"/>
      <c r="AQ49" s="1028"/>
      <c r="AR49" s="1028"/>
      <c r="AS49" s="1028"/>
      <c r="AT49" s="1028"/>
      <c r="AU49" s="1028"/>
      <c r="AV49" s="1028"/>
      <c r="AW49" s="1028"/>
      <c r="AX49" s="1028"/>
      <c r="AY49" s="1028"/>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x14ac:dyDescent="0.15">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x14ac:dyDescent="0.15">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x14ac:dyDescent="0.15">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x14ac:dyDescent="0.15">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x14ac:dyDescent="0.15">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x14ac:dyDescent="0.15">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x14ac:dyDescent="0.15">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x14ac:dyDescent="0.15">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x14ac:dyDescent="0.15">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x14ac:dyDescent="0.15">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x14ac:dyDescent="0.15">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x14ac:dyDescent="0.2">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x14ac:dyDescent="0.15">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423</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x14ac:dyDescent="0.2">
      <c r="A63" s="264" t="s">
        <v>391</v>
      </c>
      <c r="B63" s="995" t="s">
        <v>424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392</v>
      </c>
      <c r="AG63" s="1010"/>
      <c r="AH63" s="1010"/>
      <c r="AI63" s="1010"/>
      <c r="AJ63" s="1084"/>
      <c r="AK63" s="1085"/>
      <c r="AL63" s="1014"/>
      <c r="AM63" s="1014"/>
      <c r="AN63" s="1014"/>
      <c r="AO63" s="1014"/>
      <c r="AP63" s="1010">
        <v>6693</v>
      </c>
      <c r="AQ63" s="1010"/>
      <c r="AR63" s="1010"/>
      <c r="AS63" s="1010"/>
      <c r="AT63" s="1010"/>
      <c r="AU63" s="1010">
        <v>4587</v>
      </c>
      <c r="AV63" s="1010"/>
      <c r="AW63" s="1010"/>
      <c r="AX63" s="1010"/>
      <c r="AY63" s="1010"/>
      <c r="AZ63" s="1079"/>
      <c r="BA63" s="1079"/>
      <c r="BB63" s="1079"/>
      <c r="BC63" s="1079"/>
      <c r="BD63" s="1079"/>
      <c r="BE63" s="1011"/>
      <c r="BF63" s="1011"/>
      <c r="BG63" s="1011"/>
      <c r="BH63" s="1011"/>
      <c r="BI63" s="1012"/>
      <c r="BJ63" s="1080" t="s">
        <v>425</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x14ac:dyDescent="0.15">
      <c r="A66" s="1049" t="s">
        <v>427</v>
      </c>
      <c r="B66" s="1050"/>
      <c r="C66" s="1050"/>
      <c r="D66" s="1050"/>
      <c r="E66" s="1050"/>
      <c r="F66" s="1050"/>
      <c r="G66" s="1050"/>
      <c r="H66" s="1050"/>
      <c r="I66" s="1050"/>
      <c r="J66" s="1050"/>
      <c r="K66" s="1050"/>
      <c r="L66" s="1050"/>
      <c r="M66" s="1050"/>
      <c r="N66" s="1050"/>
      <c r="O66" s="1050"/>
      <c r="P66" s="1051"/>
      <c r="Q66" s="1055" t="s">
        <v>428</v>
      </c>
      <c r="R66" s="1056"/>
      <c r="S66" s="1056"/>
      <c r="T66" s="1056"/>
      <c r="U66" s="1057"/>
      <c r="V66" s="1055" t="s">
        <v>429</v>
      </c>
      <c r="W66" s="1056"/>
      <c r="X66" s="1056"/>
      <c r="Y66" s="1056"/>
      <c r="Z66" s="1057"/>
      <c r="AA66" s="1055" t="s">
        <v>430</v>
      </c>
      <c r="AB66" s="1056"/>
      <c r="AC66" s="1056"/>
      <c r="AD66" s="1056"/>
      <c r="AE66" s="1057"/>
      <c r="AF66" s="1061" t="s">
        <v>431</v>
      </c>
      <c r="AG66" s="1062"/>
      <c r="AH66" s="1062"/>
      <c r="AI66" s="1062"/>
      <c r="AJ66" s="1063"/>
      <c r="AK66" s="1055" t="s">
        <v>432</v>
      </c>
      <c r="AL66" s="1050"/>
      <c r="AM66" s="1050"/>
      <c r="AN66" s="1050"/>
      <c r="AO66" s="1051"/>
      <c r="AP66" s="1055" t="s">
        <v>433</v>
      </c>
      <c r="AQ66" s="1056"/>
      <c r="AR66" s="1056"/>
      <c r="AS66" s="1056"/>
      <c r="AT66" s="1057"/>
      <c r="AU66" s="1055" t="s">
        <v>434</v>
      </c>
      <c r="AV66" s="1056"/>
      <c r="AW66" s="1056"/>
      <c r="AX66" s="1056"/>
      <c r="AY66" s="1057"/>
      <c r="AZ66" s="1055" t="s">
        <v>373</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9" t="s">
        <v>603</v>
      </c>
      <c r="C68" s="1040"/>
      <c r="D68" s="1040"/>
      <c r="E68" s="1040"/>
      <c r="F68" s="1040"/>
      <c r="G68" s="1040"/>
      <c r="H68" s="1040"/>
      <c r="I68" s="1040"/>
      <c r="J68" s="1040"/>
      <c r="K68" s="1040"/>
      <c r="L68" s="1040"/>
      <c r="M68" s="1040"/>
      <c r="N68" s="1040"/>
      <c r="O68" s="1040"/>
      <c r="P68" s="1041"/>
      <c r="Q68" s="1042">
        <v>156</v>
      </c>
      <c r="R68" s="1036"/>
      <c r="S68" s="1036"/>
      <c r="T68" s="1036"/>
      <c r="U68" s="1036"/>
      <c r="V68" s="1036">
        <v>154</v>
      </c>
      <c r="W68" s="1036"/>
      <c r="X68" s="1036"/>
      <c r="Y68" s="1036"/>
      <c r="Z68" s="1036"/>
      <c r="AA68" s="1036">
        <v>2</v>
      </c>
      <c r="AB68" s="1036"/>
      <c r="AC68" s="1036"/>
      <c r="AD68" s="1036"/>
      <c r="AE68" s="1036"/>
      <c r="AF68" s="1036">
        <v>5</v>
      </c>
      <c r="AG68" s="1036"/>
      <c r="AH68" s="1036"/>
      <c r="AI68" s="1036"/>
      <c r="AJ68" s="1036"/>
      <c r="AK68" s="1036">
        <v>3</v>
      </c>
      <c r="AL68" s="1036"/>
      <c r="AM68" s="1036"/>
      <c r="AN68" s="1036"/>
      <c r="AO68" s="1036"/>
      <c r="AP68" s="1036" t="s">
        <v>533</v>
      </c>
      <c r="AQ68" s="1036"/>
      <c r="AR68" s="1036"/>
      <c r="AS68" s="1036"/>
      <c r="AT68" s="1036"/>
      <c r="AU68" s="1036" t="s">
        <v>533</v>
      </c>
      <c r="AV68" s="1036"/>
      <c r="AW68" s="1036"/>
      <c r="AX68" s="1036"/>
      <c r="AY68" s="1036"/>
      <c r="AZ68" s="1037"/>
      <c r="BA68" s="1037"/>
      <c r="BB68" s="1037"/>
      <c r="BC68" s="1037"/>
      <c r="BD68" s="1038"/>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31" t="s">
        <v>604</v>
      </c>
      <c r="C69" s="1032"/>
      <c r="D69" s="1032"/>
      <c r="E69" s="1032"/>
      <c r="F69" s="1032"/>
      <c r="G69" s="1032"/>
      <c r="H69" s="1032"/>
      <c r="I69" s="1032"/>
      <c r="J69" s="1032"/>
      <c r="K69" s="1032"/>
      <c r="L69" s="1032"/>
      <c r="M69" s="1032"/>
      <c r="N69" s="1032"/>
      <c r="O69" s="1032"/>
      <c r="P69" s="1033"/>
      <c r="Q69" s="1034">
        <v>23</v>
      </c>
      <c r="R69" s="1028"/>
      <c r="S69" s="1028"/>
      <c r="T69" s="1028"/>
      <c r="U69" s="1028"/>
      <c r="V69" s="1028">
        <v>20</v>
      </c>
      <c r="W69" s="1028"/>
      <c r="X69" s="1028"/>
      <c r="Y69" s="1028"/>
      <c r="Z69" s="1028"/>
      <c r="AA69" s="1028">
        <v>3</v>
      </c>
      <c r="AB69" s="1028"/>
      <c r="AC69" s="1028"/>
      <c r="AD69" s="1028"/>
      <c r="AE69" s="1028"/>
      <c r="AF69" s="1028">
        <v>3</v>
      </c>
      <c r="AG69" s="1028"/>
      <c r="AH69" s="1028"/>
      <c r="AI69" s="1028"/>
      <c r="AJ69" s="1028"/>
      <c r="AK69" s="1028">
        <v>0</v>
      </c>
      <c r="AL69" s="1028"/>
      <c r="AM69" s="1028"/>
      <c r="AN69" s="1028"/>
      <c r="AO69" s="1028"/>
      <c r="AP69" s="1028" t="s">
        <v>533</v>
      </c>
      <c r="AQ69" s="1028"/>
      <c r="AR69" s="1028"/>
      <c r="AS69" s="1028"/>
      <c r="AT69" s="1028"/>
      <c r="AU69" s="1028" t="s">
        <v>533</v>
      </c>
      <c r="AV69" s="1028"/>
      <c r="AW69" s="1028"/>
      <c r="AX69" s="1028"/>
      <c r="AY69" s="1028"/>
      <c r="AZ69" s="1029"/>
      <c r="BA69" s="1029"/>
      <c r="BB69" s="1029"/>
      <c r="BC69" s="1029"/>
      <c r="BD69" s="1030"/>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31" t="s">
        <v>605</v>
      </c>
      <c r="C70" s="1032"/>
      <c r="D70" s="1032"/>
      <c r="E70" s="1032"/>
      <c r="F70" s="1032"/>
      <c r="G70" s="1032"/>
      <c r="H70" s="1032"/>
      <c r="I70" s="1032"/>
      <c r="J70" s="1032"/>
      <c r="K70" s="1032"/>
      <c r="L70" s="1032"/>
      <c r="M70" s="1032"/>
      <c r="N70" s="1032"/>
      <c r="O70" s="1032"/>
      <c r="P70" s="1033"/>
      <c r="Q70" s="1034">
        <v>382</v>
      </c>
      <c r="R70" s="1028"/>
      <c r="S70" s="1028"/>
      <c r="T70" s="1028"/>
      <c r="U70" s="1028"/>
      <c r="V70" s="1028">
        <v>338</v>
      </c>
      <c r="W70" s="1028"/>
      <c r="X70" s="1028"/>
      <c r="Y70" s="1028"/>
      <c r="Z70" s="1028"/>
      <c r="AA70" s="1028">
        <v>44</v>
      </c>
      <c r="AB70" s="1028"/>
      <c r="AC70" s="1028"/>
      <c r="AD70" s="1028"/>
      <c r="AE70" s="1028"/>
      <c r="AF70" s="1028">
        <v>44</v>
      </c>
      <c r="AG70" s="1028"/>
      <c r="AH70" s="1028"/>
      <c r="AI70" s="1028"/>
      <c r="AJ70" s="1028"/>
      <c r="AK70" s="1028">
        <v>0</v>
      </c>
      <c r="AL70" s="1028"/>
      <c r="AM70" s="1028"/>
      <c r="AN70" s="1028"/>
      <c r="AO70" s="1028"/>
      <c r="AP70" s="1028">
        <v>103</v>
      </c>
      <c r="AQ70" s="1028"/>
      <c r="AR70" s="1028"/>
      <c r="AS70" s="1028"/>
      <c r="AT70" s="1028"/>
      <c r="AU70" s="1028">
        <v>55</v>
      </c>
      <c r="AV70" s="1028"/>
      <c r="AW70" s="1028"/>
      <c r="AX70" s="1028"/>
      <c r="AY70" s="1028"/>
      <c r="AZ70" s="1029"/>
      <c r="BA70" s="1029"/>
      <c r="BB70" s="1029"/>
      <c r="BC70" s="1029"/>
      <c r="BD70" s="1030"/>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31" t="s">
        <v>606</v>
      </c>
      <c r="C71" s="1032"/>
      <c r="D71" s="1032"/>
      <c r="E71" s="1032"/>
      <c r="F71" s="1032"/>
      <c r="G71" s="1032"/>
      <c r="H71" s="1032"/>
      <c r="I71" s="1032"/>
      <c r="J71" s="1032"/>
      <c r="K71" s="1032"/>
      <c r="L71" s="1032"/>
      <c r="M71" s="1032"/>
      <c r="N71" s="1032"/>
      <c r="O71" s="1032"/>
      <c r="P71" s="1033"/>
      <c r="Q71" s="1034">
        <v>17</v>
      </c>
      <c r="R71" s="1028"/>
      <c r="S71" s="1028"/>
      <c r="T71" s="1028"/>
      <c r="U71" s="1028"/>
      <c r="V71" s="1028">
        <v>16</v>
      </c>
      <c r="W71" s="1028"/>
      <c r="X71" s="1028"/>
      <c r="Y71" s="1028"/>
      <c r="Z71" s="1028"/>
      <c r="AA71" s="1028">
        <v>1</v>
      </c>
      <c r="AB71" s="1028"/>
      <c r="AC71" s="1028"/>
      <c r="AD71" s="1028"/>
      <c r="AE71" s="1028"/>
      <c r="AF71" s="1028">
        <v>1</v>
      </c>
      <c r="AG71" s="1028"/>
      <c r="AH71" s="1028"/>
      <c r="AI71" s="1028"/>
      <c r="AJ71" s="1028"/>
      <c r="AK71" s="1028">
        <v>0</v>
      </c>
      <c r="AL71" s="1028"/>
      <c r="AM71" s="1028"/>
      <c r="AN71" s="1028"/>
      <c r="AO71" s="1028"/>
      <c r="AP71" s="1028" t="s">
        <v>533</v>
      </c>
      <c r="AQ71" s="1028"/>
      <c r="AR71" s="1028"/>
      <c r="AS71" s="1028"/>
      <c r="AT71" s="1028"/>
      <c r="AU71" s="1028" t="s">
        <v>533</v>
      </c>
      <c r="AV71" s="1028"/>
      <c r="AW71" s="1028"/>
      <c r="AX71" s="1028"/>
      <c r="AY71" s="1028"/>
      <c r="AZ71" s="1029"/>
      <c r="BA71" s="1029"/>
      <c r="BB71" s="1029"/>
      <c r="BC71" s="1029"/>
      <c r="BD71" s="1030"/>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31" t="s">
        <v>607</v>
      </c>
      <c r="C72" s="1032"/>
      <c r="D72" s="1032"/>
      <c r="E72" s="1032"/>
      <c r="F72" s="1032"/>
      <c r="G72" s="1032"/>
      <c r="H72" s="1032"/>
      <c r="I72" s="1032"/>
      <c r="J72" s="1032"/>
      <c r="K72" s="1032"/>
      <c r="L72" s="1032"/>
      <c r="M72" s="1032"/>
      <c r="N72" s="1032"/>
      <c r="O72" s="1032"/>
      <c r="P72" s="1033"/>
      <c r="Q72" s="1034">
        <v>57</v>
      </c>
      <c r="R72" s="1028"/>
      <c r="S72" s="1028"/>
      <c r="T72" s="1028"/>
      <c r="U72" s="1028"/>
      <c r="V72" s="1028">
        <v>50</v>
      </c>
      <c r="W72" s="1028"/>
      <c r="X72" s="1028"/>
      <c r="Y72" s="1028"/>
      <c r="Z72" s="1028"/>
      <c r="AA72" s="1028">
        <v>7</v>
      </c>
      <c r="AB72" s="1028"/>
      <c r="AC72" s="1028"/>
      <c r="AD72" s="1028"/>
      <c r="AE72" s="1028"/>
      <c r="AF72" s="1028">
        <v>7</v>
      </c>
      <c r="AG72" s="1028"/>
      <c r="AH72" s="1028"/>
      <c r="AI72" s="1028"/>
      <c r="AJ72" s="1028"/>
      <c r="AK72" s="1028">
        <v>21</v>
      </c>
      <c r="AL72" s="1028"/>
      <c r="AM72" s="1028"/>
      <c r="AN72" s="1028"/>
      <c r="AO72" s="1028"/>
      <c r="AP72" s="1028" t="s">
        <v>533</v>
      </c>
      <c r="AQ72" s="1028"/>
      <c r="AR72" s="1028"/>
      <c r="AS72" s="1028"/>
      <c r="AT72" s="1028"/>
      <c r="AU72" s="1028" t="s">
        <v>533</v>
      </c>
      <c r="AV72" s="1028"/>
      <c r="AW72" s="1028"/>
      <c r="AX72" s="1028"/>
      <c r="AY72" s="1028"/>
      <c r="AZ72" s="1029"/>
      <c r="BA72" s="1029"/>
      <c r="BB72" s="1029"/>
      <c r="BC72" s="1029"/>
      <c r="BD72" s="1030"/>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31" t="s">
        <v>608</v>
      </c>
      <c r="C73" s="1032"/>
      <c r="D73" s="1032"/>
      <c r="E73" s="1032"/>
      <c r="F73" s="1032"/>
      <c r="G73" s="1032"/>
      <c r="H73" s="1032"/>
      <c r="I73" s="1032"/>
      <c r="J73" s="1032"/>
      <c r="K73" s="1032"/>
      <c r="L73" s="1032"/>
      <c r="M73" s="1032"/>
      <c r="N73" s="1032"/>
      <c r="O73" s="1032"/>
      <c r="P73" s="1033"/>
      <c r="Q73" s="1034">
        <v>8</v>
      </c>
      <c r="R73" s="1028"/>
      <c r="S73" s="1028"/>
      <c r="T73" s="1028"/>
      <c r="U73" s="1028"/>
      <c r="V73" s="1028">
        <v>2</v>
      </c>
      <c r="W73" s="1028"/>
      <c r="X73" s="1028"/>
      <c r="Y73" s="1028"/>
      <c r="Z73" s="1028"/>
      <c r="AA73" s="1028">
        <v>6</v>
      </c>
      <c r="AB73" s="1028"/>
      <c r="AC73" s="1028"/>
      <c r="AD73" s="1028"/>
      <c r="AE73" s="1028"/>
      <c r="AF73" s="1028">
        <v>6</v>
      </c>
      <c r="AG73" s="1028"/>
      <c r="AH73" s="1028"/>
      <c r="AI73" s="1028"/>
      <c r="AJ73" s="1028"/>
      <c r="AK73" s="1028">
        <v>0</v>
      </c>
      <c r="AL73" s="1028"/>
      <c r="AM73" s="1028"/>
      <c r="AN73" s="1028"/>
      <c r="AO73" s="1028"/>
      <c r="AP73" s="1028" t="s">
        <v>533</v>
      </c>
      <c r="AQ73" s="1028"/>
      <c r="AR73" s="1028"/>
      <c r="AS73" s="1028"/>
      <c r="AT73" s="1028"/>
      <c r="AU73" s="1028" t="s">
        <v>533</v>
      </c>
      <c r="AV73" s="1028"/>
      <c r="AW73" s="1028"/>
      <c r="AX73" s="1028"/>
      <c r="AY73" s="1028"/>
      <c r="AZ73" s="1029"/>
      <c r="BA73" s="1029"/>
      <c r="BB73" s="1029"/>
      <c r="BC73" s="1029"/>
      <c r="BD73" s="1030"/>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31" t="s">
        <v>609</v>
      </c>
      <c r="C74" s="1032"/>
      <c r="D74" s="1032"/>
      <c r="E74" s="1032"/>
      <c r="F74" s="1032"/>
      <c r="G74" s="1032"/>
      <c r="H74" s="1032"/>
      <c r="I74" s="1032"/>
      <c r="J74" s="1032"/>
      <c r="K74" s="1032"/>
      <c r="L74" s="1032"/>
      <c r="M74" s="1032"/>
      <c r="N74" s="1032"/>
      <c r="O74" s="1032"/>
      <c r="P74" s="1033"/>
      <c r="Q74" s="1034">
        <v>1342</v>
      </c>
      <c r="R74" s="1028"/>
      <c r="S74" s="1028"/>
      <c r="T74" s="1028"/>
      <c r="U74" s="1028"/>
      <c r="V74" s="1028">
        <v>1138</v>
      </c>
      <c r="W74" s="1028"/>
      <c r="X74" s="1028"/>
      <c r="Y74" s="1028"/>
      <c r="Z74" s="1028"/>
      <c r="AA74" s="1028">
        <v>204</v>
      </c>
      <c r="AB74" s="1028"/>
      <c r="AC74" s="1028"/>
      <c r="AD74" s="1028"/>
      <c r="AE74" s="1028"/>
      <c r="AF74" s="1028">
        <v>204</v>
      </c>
      <c r="AG74" s="1028"/>
      <c r="AH74" s="1028"/>
      <c r="AI74" s="1028"/>
      <c r="AJ74" s="1028"/>
      <c r="AK74" s="1028">
        <v>0</v>
      </c>
      <c r="AL74" s="1028"/>
      <c r="AM74" s="1028"/>
      <c r="AN74" s="1028"/>
      <c r="AO74" s="1028"/>
      <c r="AP74" s="1028">
        <v>8511</v>
      </c>
      <c r="AQ74" s="1028"/>
      <c r="AR74" s="1028"/>
      <c r="AS74" s="1028"/>
      <c r="AT74" s="1028"/>
      <c r="AU74" s="1028">
        <v>830</v>
      </c>
      <c r="AV74" s="1028"/>
      <c r="AW74" s="1028"/>
      <c r="AX74" s="1028"/>
      <c r="AY74" s="1028"/>
      <c r="AZ74" s="1029"/>
      <c r="BA74" s="1029"/>
      <c r="BB74" s="1029"/>
      <c r="BC74" s="1029"/>
      <c r="BD74" s="1030"/>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31" t="s">
        <v>610</v>
      </c>
      <c r="C75" s="1032"/>
      <c r="D75" s="1032"/>
      <c r="E75" s="1032"/>
      <c r="F75" s="1032"/>
      <c r="G75" s="1032"/>
      <c r="H75" s="1032"/>
      <c r="I75" s="1032"/>
      <c r="J75" s="1032"/>
      <c r="K75" s="1032"/>
      <c r="L75" s="1032"/>
      <c r="M75" s="1032"/>
      <c r="N75" s="1032"/>
      <c r="O75" s="1032"/>
      <c r="P75" s="1033"/>
      <c r="Q75" s="1035">
        <v>1965</v>
      </c>
      <c r="R75" s="1026"/>
      <c r="S75" s="1026"/>
      <c r="T75" s="1026"/>
      <c r="U75" s="1027"/>
      <c r="V75" s="1025">
        <v>1915</v>
      </c>
      <c r="W75" s="1026"/>
      <c r="X75" s="1026"/>
      <c r="Y75" s="1026"/>
      <c r="Z75" s="1027"/>
      <c r="AA75" s="1025">
        <v>50</v>
      </c>
      <c r="AB75" s="1026"/>
      <c r="AC75" s="1026"/>
      <c r="AD75" s="1026"/>
      <c r="AE75" s="1027"/>
      <c r="AF75" s="1025">
        <v>5</v>
      </c>
      <c r="AG75" s="1026"/>
      <c r="AH75" s="1026"/>
      <c r="AI75" s="1026"/>
      <c r="AJ75" s="1027"/>
      <c r="AK75" s="1025">
        <v>0</v>
      </c>
      <c r="AL75" s="1026"/>
      <c r="AM75" s="1026"/>
      <c r="AN75" s="1026"/>
      <c r="AO75" s="1027"/>
      <c r="AP75" s="1025">
        <v>2351</v>
      </c>
      <c r="AQ75" s="1026"/>
      <c r="AR75" s="1026"/>
      <c r="AS75" s="1026"/>
      <c r="AT75" s="1027"/>
      <c r="AU75" s="1028">
        <v>124</v>
      </c>
      <c r="AV75" s="1028"/>
      <c r="AW75" s="1028"/>
      <c r="AX75" s="1028"/>
      <c r="AY75" s="1028"/>
      <c r="AZ75" s="1029"/>
      <c r="BA75" s="1029"/>
      <c r="BB75" s="1029"/>
      <c r="BC75" s="1029"/>
      <c r="BD75" s="1030"/>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31" t="s">
        <v>611</v>
      </c>
      <c r="C76" s="1032"/>
      <c r="D76" s="1032"/>
      <c r="E76" s="1032"/>
      <c r="F76" s="1032"/>
      <c r="G76" s="1032"/>
      <c r="H76" s="1032"/>
      <c r="I76" s="1032"/>
      <c r="J76" s="1032"/>
      <c r="K76" s="1032"/>
      <c r="L76" s="1032"/>
      <c r="M76" s="1032"/>
      <c r="N76" s="1032"/>
      <c r="O76" s="1032"/>
      <c r="P76" s="1033"/>
      <c r="Q76" s="1035">
        <v>2755</v>
      </c>
      <c r="R76" s="1026"/>
      <c r="S76" s="1026"/>
      <c r="T76" s="1026"/>
      <c r="U76" s="1027"/>
      <c r="V76" s="1025">
        <v>2741</v>
      </c>
      <c r="W76" s="1026"/>
      <c r="X76" s="1026"/>
      <c r="Y76" s="1026"/>
      <c r="Z76" s="1027"/>
      <c r="AA76" s="1025">
        <v>14</v>
      </c>
      <c r="AB76" s="1026"/>
      <c r="AC76" s="1026"/>
      <c r="AD76" s="1026"/>
      <c r="AE76" s="1027"/>
      <c r="AF76" s="1025">
        <v>14</v>
      </c>
      <c r="AG76" s="1026"/>
      <c r="AH76" s="1026"/>
      <c r="AI76" s="1026"/>
      <c r="AJ76" s="1027"/>
      <c r="AK76" s="1025">
        <v>5</v>
      </c>
      <c r="AL76" s="1026"/>
      <c r="AM76" s="1026"/>
      <c r="AN76" s="1026"/>
      <c r="AO76" s="1027"/>
      <c r="AP76" s="1025">
        <v>2263</v>
      </c>
      <c r="AQ76" s="1026"/>
      <c r="AR76" s="1026"/>
      <c r="AS76" s="1026"/>
      <c r="AT76" s="1027"/>
      <c r="AU76" s="1028">
        <v>180</v>
      </c>
      <c r="AV76" s="1028"/>
      <c r="AW76" s="1028"/>
      <c r="AX76" s="1028"/>
      <c r="AY76" s="1028"/>
      <c r="AZ76" s="1029"/>
      <c r="BA76" s="1029"/>
      <c r="BB76" s="1029"/>
      <c r="BC76" s="1029"/>
      <c r="BD76" s="1030"/>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31" t="s">
        <v>612</v>
      </c>
      <c r="C77" s="1032"/>
      <c r="D77" s="1032"/>
      <c r="E77" s="1032"/>
      <c r="F77" s="1032"/>
      <c r="G77" s="1032"/>
      <c r="H77" s="1032"/>
      <c r="I77" s="1032"/>
      <c r="J77" s="1032"/>
      <c r="K77" s="1032"/>
      <c r="L77" s="1032"/>
      <c r="M77" s="1032"/>
      <c r="N77" s="1032"/>
      <c r="O77" s="1032"/>
      <c r="P77" s="1033"/>
      <c r="Q77" s="1035">
        <v>347</v>
      </c>
      <c r="R77" s="1026"/>
      <c r="S77" s="1026"/>
      <c r="T77" s="1026"/>
      <c r="U77" s="1027"/>
      <c r="V77" s="1025">
        <v>346</v>
      </c>
      <c r="W77" s="1026"/>
      <c r="X77" s="1026"/>
      <c r="Y77" s="1026"/>
      <c r="Z77" s="1027"/>
      <c r="AA77" s="1025">
        <v>1</v>
      </c>
      <c r="AB77" s="1026"/>
      <c r="AC77" s="1026"/>
      <c r="AD77" s="1026"/>
      <c r="AE77" s="1027"/>
      <c r="AF77" s="1025">
        <v>351</v>
      </c>
      <c r="AG77" s="1026"/>
      <c r="AH77" s="1026"/>
      <c r="AI77" s="1026"/>
      <c r="AJ77" s="1027"/>
      <c r="AK77" s="1025">
        <v>0</v>
      </c>
      <c r="AL77" s="1026"/>
      <c r="AM77" s="1026"/>
      <c r="AN77" s="1026"/>
      <c r="AO77" s="1027"/>
      <c r="AP77" s="1025" t="s">
        <v>533</v>
      </c>
      <c r="AQ77" s="1026"/>
      <c r="AR77" s="1026"/>
      <c r="AS77" s="1026"/>
      <c r="AT77" s="1027"/>
      <c r="AU77" s="1028" t="s">
        <v>533</v>
      </c>
      <c r="AV77" s="1028"/>
      <c r="AW77" s="1028"/>
      <c r="AX77" s="1028"/>
      <c r="AY77" s="1028"/>
      <c r="AZ77" s="1029" t="s">
        <v>623</v>
      </c>
      <c r="BA77" s="1029"/>
      <c r="BB77" s="1029"/>
      <c r="BC77" s="1029"/>
      <c r="BD77" s="1030"/>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31" t="s">
        <v>613</v>
      </c>
      <c r="C78" s="1032"/>
      <c r="D78" s="1032"/>
      <c r="E78" s="1032"/>
      <c r="F78" s="1032"/>
      <c r="G78" s="1032"/>
      <c r="H78" s="1032"/>
      <c r="I78" s="1032"/>
      <c r="J78" s="1032"/>
      <c r="K78" s="1032"/>
      <c r="L78" s="1032"/>
      <c r="M78" s="1032"/>
      <c r="N78" s="1032"/>
      <c r="O78" s="1032"/>
      <c r="P78" s="1033"/>
      <c r="Q78" s="1034">
        <v>103</v>
      </c>
      <c r="R78" s="1028"/>
      <c r="S78" s="1028"/>
      <c r="T78" s="1028"/>
      <c r="U78" s="1028"/>
      <c r="V78" s="1028">
        <v>88</v>
      </c>
      <c r="W78" s="1028"/>
      <c r="X78" s="1028"/>
      <c r="Y78" s="1028"/>
      <c r="Z78" s="1028"/>
      <c r="AA78" s="1028">
        <v>15</v>
      </c>
      <c r="AB78" s="1028"/>
      <c r="AC78" s="1028"/>
      <c r="AD78" s="1028"/>
      <c r="AE78" s="1028"/>
      <c r="AF78" s="1028">
        <v>15</v>
      </c>
      <c r="AG78" s="1028"/>
      <c r="AH78" s="1028"/>
      <c r="AI78" s="1028"/>
      <c r="AJ78" s="1028"/>
      <c r="AK78" s="1028">
        <v>0</v>
      </c>
      <c r="AL78" s="1028"/>
      <c r="AM78" s="1028"/>
      <c r="AN78" s="1028"/>
      <c r="AO78" s="1028"/>
      <c r="AP78" s="1028" t="s">
        <v>533</v>
      </c>
      <c r="AQ78" s="1028"/>
      <c r="AR78" s="1028"/>
      <c r="AS78" s="1028"/>
      <c r="AT78" s="1028"/>
      <c r="AU78" s="1028" t="s">
        <v>533</v>
      </c>
      <c r="AV78" s="1028"/>
      <c r="AW78" s="1028"/>
      <c r="AX78" s="1028"/>
      <c r="AY78" s="1028"/>
      <c r="AZ78" s="1029"/>
      <c r="BA78" s="1029"/>
      <c r="BB78" s="1029"/>
      <c r="BC78" s="1029"/>
      <c r="BD78" s="1030"/>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31" t="s">
        <v>614</v>
      </c>
      <c r="C79" s="1032" t="s">
        <v>614</v>
      </c>
      <c r="D79" s="1032" t="s">
        <v>614</v>
      </c>
      <c r="E79" s="1032" t="s">
        <v>614</v>
      </c>
      <c r="F79" s="1032" t="s">
        <v>614</v>
      </c>
      <c r="G79" s="1032" t="s">
        <v>614</v>
      </c>
      <c r="H79" s="1032" t="s">
        <v>614</v>
      </c>
      <c r="I79" s="1032" t="s">
        <v>614</v>
      </c>
      <c r="J79" s="1032" t="s">
        <v>614</v>
      </c>
      <c r="K79" s="1032" t="s">
        <v>614</v>
      </c>
      <c r="L79" s="1032" t="s">
        <v>614</v>
      </c>
      <c r="M79" s="1032" t="s">
        <v>614</v>
      </c>
      <c r="N79" s="1032" t="s">
        <v>614</v>
      </c>
      <c r="O79" s="1032" t="s">
        <v>614</v>
      </c>
      <c r="P79" s="1033" t="s">
        <v>614</v>
      </c>
      <c r="Q79" s="1034">
        <v>6526</v>
      </c>
      <c r="R79" s="1028"/>
      <c r="S79" s="1028"/>
      <c r="T79" s="1028"/>
      <c r="U79" s="1028"/>
      <c r="V79" s="1028">
        <v>7535</v>
      </c>
      <c r="W79" s="1028"/>
      <c r="X79" s="1028"/>
      <c r="Y79" s="1028"/>
      <c r="Z79" s="1028"/>
      <c r="AA79" s="1028">
        <v>-1008</v>
      </c>
      <c r="AB79" s="1028"/>
      <c r="AC79" s="1028"/>
      <c r="AD79" s="1028"/>
      <c r="AE79" s="1028"/>
      <c r="AF79" s="1028">
        <v>3663</v>
      </c>
      <c r="AG79" s="1028"/>
      <c r="AH79" s="1028"/>
      <c r="AI79" s="1028"/>
      <c r="AJ79" s="1028"/>
      <c r="AK79" s="1028" t="s">
        <v>533</v>
      </c>
      <c r="AL79" s="1028"/>
      <c r="AM79" s="1028"/>
      <c r="AN79" s="1028"/>
      <c r="AO79" s="1028"/>
      <c r="AP79" s="1028">
        <v>26113</v>
      </c>
      <c r="AQ79" s="1028"/>
      <c r="AR79" s="1028"/>
      <c r="AS79" s="1028"/>
      <c r="AT79" s="1028"/>
      <c r="AU79" s="1028">
        <v>5</v>
      </c>
      <c r="AV79" s="1028"/>
      <c r="AW79" s="1028"/>
      <c r="AX79" s="1028"/>
      <c r="AY79" s="1028"/>
      <c r="AZ79" s="1029"/>
      <c r="BA79" s="1029"/>
      <c r="BB79" s="1029"/>
      <c r="BC79" s="1029"/>
      <c r="BD79" s="1030"/>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31" t="s">
        <v>615</v>
      </c>
      <c r="C80" s="1032" t="s">
        <v>615</v>
      </c>
      <c r="D80" s="1032" t="s">
        <v>615</v>
      </c>
      <c r="E80" s="1032" t="s">
        <v>615</v>
      </c>
      <c r="F80" s="1032" t="s">
        <v>615</v>
      </c>
      <c r="G80" s="1032" t="s">
        <v>615</v>
      </c>
      <c r="H80" s="1032" t="s">
        <v>615</v>
      </c>
      <c r="I80" s="1032" t="s">
        <v>615</v>
      </c>
      <c r="J80" s="1032" t="s">
        <v>615</v>
      </c>
      <c r="K80" s="1032" t="s">
        <v>615</v>
      </c>
      <c r="L80" s="1032" t="s">
        <v>615</v>
      </c>
      <c r="M80" s="1032" t="s">
        <v>615</v>
      </c>
      <c r="N80" s="1032" t="s">
        <v>615</v>
      </c>
      <c r="O80" s="1032" t="s">
        <v>615</v>
      </c>
      <c r="P80" s="1033" t="s">
        <v>615</v>
      </c>
      <c r="Q80" s="1034">
        <v>77</v>
      </c>
      <c r="R80" s="1028"/>
      <c r="S80" s="1028"/>
      <c r="T80" s="1028"/>
      <c r="U80" s="1028"/>
      <c r="V80" s="1028">
        <v>77</v>
      </c>
      <c r="W80" s="1028"/>
      <c r="X80" s="1028"/>
      <c r="Y80" s="1028"/>
      <c r="Z80" s="1028"/>
      <c r="AA80" s="1028">
        <v>0</v>
      </c>
      <c r="AB80" s="1028"/>
      <c r="AC80" s="1028"/>
      <c r="AD80" s="1028"/>
      <c r="AE80" s="1028"/>
      <c r="AF80" s="1028">
        <v>0</v>
      </c>
      <c r="AG80" s="1028"/>
      <c r="AH80" s="1028"/>
      <c r="AI80" s="1028"/>
      <c r="AJ80" s="1028"/>
      <c r="AK80" s="1028">
        <v>10</v>
      </c>
      <c r="AL80" s="1028"/>
      <c r="AM80" s="1028"/>
      <c r="AN80" s="1028"/>
      <c r="AO80" s="1028"/>
      <c r="AP80" s="1025" t="s">
        <v>533</v>
      </c>
      <c r="AQ80" s="1026"/>
      <c r="AR80" s="1026"/>
      <c r="AS80" s="1026"/>
      <c r="AT80" s="1027"/>
      <c r="AU80" s="1028" t="s">
        <v>533</v>
      </c>
      <c r="AV80" s="1028"/>
      <c r="AW80" s="1028"/>
      <c r="AX80" s="1028"/>
      <c r="AY80" s="1028"/>
      <c r="AZ80" s="1029"/>
      <c r="BA80" s="1029"/>
      <c r="BB80" s="1029"/>
      <c r="BC80" s="1029"/>
      <c r="BD80" s="1030"/>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31" t="s">
        <v>616</v>
      </c>
      <c r="C81" s="1032" t="s">
        <v>616</v>
      </c>
      <c r="D81" s="1032" t="s">
        <v>616</v>
      </c>
      <c r="E81" s="1032" t="s">
        <v>616</v>
      </c>
      <c r="F81" s="1032" t="s">
        <v>616</v>
      </c>
      <c r="G81" s="1032" t="s">
        <v>616</v>
      </c>
      <c r="H81" s="1032" t="s">
        <v>616</v>
      </c>
      <c r="I81" s="1032" t="s">
        <v>616</v>
      </c>
      <c r="J81" s="1032" t="s">
        <v>616</v>
      </c>
      <c r="K81" s="1032" t="s">
        <v>616</v>
      </c>
      <c r="L81" s="1032" t="s">
        <v>616</v>
      </c>
      <c r="M81" s="1032" t="s">
        <v>616</v>
      </c>
      <c r="N81" s="1032" t="s">
        <v>616</v>
      </c>
      <c r="O81" s="1032" t="s">
        <v>616</v>
      </c>
      <c r="P81" s="1033" t="s">
        <v>616</v>
      </c>
      <c r="Q81" s="1034">
        <v>275563</v>
      </c>
      <c r="R81" s="1028"/>
      <c r="S81" s="1028"/>
      <c r="T81" s="1028"/>
      <c r="U81" s="1028"/>
      <c r="V81" s="1028">
        <v>275535</v>
      </c>
      <c r="W81" s="1028"/>
      <c r="X81" s="1028"/>
      <c r="Y81" s="1028"/>
      <c r="Z81" s="1028"/>
      <c r="AA81" s="1028">
        <v>28</v>
      </c>
      <c r="AB81" s="1028"/>
      <c r="AC81" s="1028"/>
      <c r="AD81" s="1028"/>
      <c r="AE81" s="1028"/>
      <c r="AF81" s="1028">
        <v>28</v>
      </c>
      <c r="AG81" s="1028"/>
      <c r="AH81" s="1028"/>
      <c r="AI81" s="1028"/>
      <c r="AJ81" s="1028"/>
      <c r="AK81" s="1028">
        <v>8608</v>
      </c>
      <c r="AL81" s="1028"/>
      <c r="AM81" s="1028"/>
      <c r="AN81" s="1028"/>
      <c r="AO81" s="1028"/>
      <c r="AP81" s="1025" t="s">
        <v>533</v>
      </c>
      <c r="AQ81" s="1026"/>
      <c r="AR81" s="1026"/>
      <c r="AS81" s="1026"/>
      <c r="AT81" s="1027"/>
      <c r="AU81" s="1028" t="s">
        <v>533</v>
      </c>
      <c r="AV81" s="1028"/>
      <c r="AW81" s="1028"/>
      <c r="AX81" s="1028"/>
      <c r="AY81" s="1028"/>
      <c r="AZ81" s="1029"/>
      <c r="BA81" s="1029"/>
      <c r="BB81" s="1029"/>
      <c r="BC81" s="1029"/>
      <c r="BD81" s="1030"/>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31" t="s">
        <v>617</v>
      </c>
      <c r="C82" s="1032" t="s">
        <v>617</v>
      </c>
      <c r="D82" s="1032" t="s">
        <v>617</v>
      </c>
      <c r="E82" s="1032" t="s">
        <v>617</v>
      </c>
      <c r="F82" s="1032" t="s">
        <v>617</v>
      </c>
      <c r="G82" s="1032" t="s">
        <v>617</v>
      </c>
      <c r="H82" s="1032" t="s">
        <v>617</v>
      </c>
      <c r="I82" s="1032" t="s">
        <v>617</v>
      </c>
      <c r="J82" s="1032" t="s">
        <v>617</v>
      </c>
      <c r="K82" s="1032" t="s">
        <v>617</v>
      </c>
      <c r="L82" s="1032" t="s">
        <v>617</v>
      </c>
      <c r="M82" s="1032" t="s">
        <v>617</v>
      </c>
      <c r="N82" s="1032" t="s">
        <v>617</v>
      </c>
      <c r="O82" s="1032" t="s">
        <v>617</v>
      </c>
      <c r="P82" s="1033" t="s">
        <v>617</v>
      </c>
      <c r="Q82" s="1034">
        <v>6895</v>
      </c>
      <c r="R82" s="1028"/>
      <c r="S82" s="1028"/>
      <c r="T82" s="1028"/>
      <c r="U82" s="1028"/>
      <c r="V82" s="1028">
        <v>6736</v>
      </c>
      <c r="W82" s="1028"/>
      <c r="X82" s="1028"/>
      <c r="Y82" s="1028"/>
      <c r="Z82" s="1028"/>
      <c r="AA82" s="1028">
        <v>159</v>
      </c>
      <c r="AB82" s="1028"/>
      <c r="AC82" s="1028"/>
      <c r="AD82" s="1028"/>
      <c r="AE82" s="1028"/>
      <c r="AF82" s="1028">
        <v>159</v>
      </c>
      <c r="AG82" s="1028"/>
      <c r="AH82" s="1028"/>
      <c r="AI82" s="1028"/>
      <c r="AJ82" s="1028"/>
      <c r="AK82" s="1028">
        <v>859</v>
      </c>
      <c r="AL82" s="1028"/>
      <c r="AM82" s="1028"/>
      <c r="AN82" s="1028"/>
      <c r="AO82" s="1028"/>
      <c r="AP82" s="1025" t="s">
        <v>533</v>
      </c>
      <c r="AQ82" s="1026"/>
      <c r="AR82" s="1026"/>
      <c r="AS82" s="1026"/>
      <c r="AT82" s="1027"/>
      <c r="AU82" s="1028" t="s">
        <v>533</v>
      </c>
      <c r="AV82" s="1028"/>
      <c r="AW82" s="1028"/>
      <c r="AX82" s="1028"/>
      <c r="AY82" s="1028"/>
      <c r="AZ82" s="1029"/>
      <c r="BA82" s="1029"/>
      <c r="BB82" s="1029"/>
      <c r="BC82" s="1029"/>
      <c r="BD82" s="1030"/>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31" t="s">
        <v>618</v>
      </c>
      <c r="C83" s="1032" t="s">
        <v>618</v>
      </c>
      <c r="D83" s="1032" t="s">
        <v>618</v>
      </c>
      <c r="E83" s="1032" t="s">
        <v>618</v>
      </c>
      <c r="F83" s="1032" t="s">
        <v>618</v>
      </c>
      <c r="G83" s="1032" t="s">
        <v>618</v>
      </c>
      <c r="H83" s="1032" t="s">
        <v>618</v>
      </c>
      <c r="I83" s="1032" t="s">
        <v>618</v>
      </c>
      <c r="J83" s="1032" t="s">
        <v>618</v>
      </c>
      <c r="K83" s="1032" t="s">
        <v>618</v>
      </c>
      <c r="L83" s="1032" t="s">
        <v>618</v>
      </c>
      <c r="M83" s="1032" t="s">
        <v>618</v>
      </c>
      <c r="N83" s="1032" t="s">
        <v>618</v>
      </c>
      <c r="O83" s="1032" t="s">
        <v>618</v>
      </c>
      <c r="P83" s="1033" t="s">
        <v>618</v>
      </c>
      <c r="Q83" s="1034">
        <v>819</v>
      </c>
      <c r="R83" s="1028"/>
      <c r="S83" s="1028"/>
      <c r="T83" s="1028"/>
      <c r="U83" s="1028"/>
      <c r="V83" s="1028">
        <v>671</v>
      </c>
      <c r="W83" s="1028"/>
      <c r="X83" s="1028"/>
      <c r="Y83" s="1028"/>
      <c r="Z83" s="1028"/>
      <c r="AA83" s="1028">
        <v>149</v>
      </c>
      <c r="AB83" s="1028"/>
      <c r="AC83" s="1028"/>
      <c r="AD83" s="1028"/>
      <c r="AE83" s="1028"/>
      <c r="AF83" s="1028">
        <v>149</v>
      </c>
      <c r="AG83" s="1028"/>
      <c r="AH83" s="1028"/>
      <c r="AI83" s="1028"/>
      <c r="AJ83" s="1028"/>
      <c r="AK83" s="1028" t="s">
        <v>533</v>
      </c>
      <c r="AL83" s="1028"/>
      <c r="AM83" s="1028"/>
      <c r="AN83" s="1028"/>
      <c r="AO83" s="1028"/>
      <c r="AP83" s="1025" t="s">
        <v>533</v>
      </c>
      <c r="AQ83" s="1026"/>
      <c r="AR83" s="1026"/>
      <c r="AS83" s="1026"/>
      <c r="AT83" s="1027"/>
      <c r="AU83" s="1028" t="s">
        <v>533</v>
      </c>
      <c r="AV83" s="1028"/>
      <c r="AW83" s="1028"/>
      <c r="AX83" s="1028"/>
      <c r="AY83" s="1028"/>
      <c r="AZ83" s="1029"/>
      <c r="BA83" s="1029"/>
      <c r="BB83" s="1029"/>
      <c r="BC83" s="1029"/>
      <c r="BD83" s="1030"/>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31" t="s">
        <v>619</v>
      </c>
      <c r="C84" s="1032" t="s">
        <v>619</v>
      </c>
      <c r="D84" s="1032" t="s">
        <v>619</v>
      </c>
      <c r="E84" s="1032" t="s">
        <v>619</v>
      </c>
      <c r="F84" s="1032" t="s">
        <v>619</v>
      </c>
      <c r="G84" s="1032" t="s">
        <v>619</v>
      </c>
      <c r="H84" s="1032" t="s">
        <v>619</v>
      </c>
      <c r="I84" s="1032" t="s">
        <v>619</v>
      </c>
      <c r="J84" s="1032" t="s">
        <v>619</v>
      </c>
      <c r="K84" s="1032" t="s">
        <v>619</v>
      </c>
      <c r="L84" s="1032" t="s">
        <v>619</v>
      </c>
      <c r="M84" s="1032" t="s">
        <v>619</v>
      </c>
      <c r="N84" s="1032" t="s">
        <v>619</v>
      </c>
      <c r="O84" s="1032" t="s">
        <v>619</v>
      </c>
      <c r="P84" s="1033" t="s">
        <v>619</v>
      </c>
      <c r="Q84" s="1034">
        <v>228</v>
      </c>
      <c r="R84" s="1028"/>
      <c r="S84" s="1028"/>
      <c r="T84" s="1028"/>
      <c r="U84" s="1028"/>
      <c r="V84" s="1028">
        <v>221</v>
      </c>
      <c r="W84" s="1028"/>
      <c r="X84" s="1028"/>
      <c r="Y84" s="1028"/>
      <c r="Z84" s="1028"/>
      <c r="AA84" s="1028">
        <v>7</v>
      </c>
      <c r="AB84" s="1028"/>
      <c r="AC84" s="1028"/>
      <c r="AD84" s="1028"/>
      <c r="AE84" s="1028"/>
      <c r="AF84" s="1028">
        <v>7</v>
      </c>
      <c r="AG84" s="1028"/>
      <c r="AH84" s="1028"/>
      <c r="AI84" s="1028"/>
      <c r="AJ84" s="1028"/>
      <c r="AK84" s="1028">
        <v>221</v>
      </c>
      <c r="AL84" s="1028"/>
      <c r="AM84" s="1028"/>
      <c r="AN84" s="1028"/>
      <c r="AO84" s="1028"/>
      <c r="AP84" s="1025" t="s">
        <v>533</v>
      </c>
      <c r="AQ84" s="1026"/>
      <c r="AR84" s="1026"/>
      <c r="AS84" s="1026"/>
      <c r="AT84" s="1027"/>
      <c r="AU84" s="1028" t="s">
        <v>533</v>
      </c>
      <c r="AV84" s="1028"/>
      <c r="AW84" s="1028"/>
      <c r="AX84" s="1028"/>
      <c r="AY84" s="1028"/>
      <c r="AZ84" s="1029"/>
      <c r="BA84" s="1029"/>
      <c r="BB84" s="1029"/>
      <c r="BC84" s="1029"/>
      <c r="BD84" s="1030"/>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31" t="s">
        <v>620</v>
      </c>
      <c r="C85" s="1032" t="s">
        <v>620</v>
      </c>
      <c r="D85" s="1032" t="s">
        <v>620</v>
      </c>
      <c r="E85" s="1032" t="s">
        <v>620</v>
      </c>
      <c r="F85" s="1032" t="s">
        <v>620</v>
      </c>
      <c r="G85" s="1032" t="s">
        <v>620</v>
      </c>
      <c r="H85" s="1032" t="s">
        <v>620</v>
      </c>
      <c r="I85" s="1032" t="s">
        <v>620</v>
      </c>
      <c r="J85" s="1032" t="s">
        <v>620</v>
      </c>
      <c r="K85" s="1032" t="s">
        <v>620</v>
      </c>
      <c r="L85" s="1032" t="s">
        <v>620</v>
      </c>
      <c r="M85" s="1032" t="s">
        <v>620</v>
      </c>
      <c r="N85" s="1032" t="s">
        <v>620</v>
      </c>
      <c r="O85" s="1032" t="s">
        <v>620</v>
      </c>
      <c r="P85" s="1033" t="s">
        <v>620</v>
      </c>
      <c r="Q85" s="1034">
        <v>6</v>
      </c>
      <c r="R85" s="1028"/>
      <c r="S85" s="1028"/>
      <c r="T85" s="1028"/>
      <c r="U85" s="1028"/>
      <c r="V85" s="1028">
        <v>3</v>
      </c>
      <c r="W85" s="1028"/>
      <c r="X85" s="1028"/>
      <c r="Y85" s="1028"/>
      <c r="Z85" s="1028"/>
      <c r="AA85" s="1028">
        <v>3</v>
      </c>
      <c r="AB85" s="1028"/>
      <c r="AC85" s="1028"/>
      <c r="AD85" s="1028"/>
      <c r="AE85" s="1028"/>
      <c r="AF85" s="1028">
        <v>3</v>
      </c>
      <c r="AG85" s="1028"/>
      <c r="AH85" s="1028"/>
      <c r="AI85" s="1028"/>
      <c r="AJ85" s="1028"/>
      <c r="AK85" s="1028" t="s">
        <v>533</v>
      </c>
      <c r="AL85" s="1028"/>
      <c r="AM85" s="1028"/>
      <c r="AN85" s="1028"/>
      <c r="AO85" s="1028"/>
      <c r="AP85" s="1025" t="s">
        <v>533</v>
      </c>
      <c r="AQ85" s="1026"/>
      <c r="AR85" s="1026"/>
      <c r="AS85" s="1026"/>
      <c r="AT85" s="1027"/>
      <c r="AU85" s="1028" t="s">
        <v>533</v>
      </c>
      <c r="AV85" s="1028"/>
      <c r="AW85" s="1028"/>
      <c r="AX85" s="1028"/>
      <c r="AY85" s="1028"/>
      <c r="AZ85" s="1029"/>
      <c r="BA85" s="1029"/>
      <c r="BB85" s="1029"/>
      <c r="BC85" s="1029"/>
      <c r="BD85" s="1030"/>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31" t="s">
        <v>621</v>
      </c>
      <c r="C86" s="1032" t="s">
        <v>621</v>
      </c>
      <c r="D86" s="1032" t="s">
        <v>621</v>
      </c>
      <c r="E86" s="1032" t="s">
        <v>621</v>
      </c>
      <c r="F86" s="1032" t="s">
        <v>621</v>
      </c>
      <c r="G86" s="1032" t="s">
        <v>621</v>
      </c>
      <c r="H86" s="1032" t="s">
        <v>621</v>
      </c>
      <c r="I86" s="1032" t="s">
        <v>621</v>
      </c>
      <c r="J86" s="1032" t="s">
        <v>621</v>
      </c>
      <c r="K86" s="1032" t="s">
        <v>621</v>
      </c>
      <c r="L86" s="1032" t="s">
        <v>621</v>
      </c>
      <c r="M86" s="1032" t="s">
        <v>621</v>
      </c>
      <c r="N86" s="1032" t="s">
        <v>621</v>
      </c>
      <c r="O86" s="1032" t="s">
        <v>621</v>
      </c>
      <c r="P86" s="1033" t="s">
        <v>621</v>
      </c>
      <c r="Q86" s="1034">
        <v>108</v>
      </c>
      <c r="R86" s="1028"/>
      <c r="S86" s="1028"/>
      <c r="T86" s="1028"/>
      <c r="U86" s="1028"/>
      <c r="V86" s="1028">
        <v>84</v>
      </c>
      <c r="W86" s="1028"/>
      <c r="X86" s="1028"/>
      <c r="Y86" s="1028"/>
      <c r="Z86" s="1028"/>
      <c r="AA86" s="1028">
        <v>24</v>
      </c>
      <c r="AB86" s="1028"/>
      <c r="AC86" s="1028"/>
      <c r="AD86" s="1028"/>
      <c r="AE86" s="1028"/>
      <c r="AF86" s="1028">
        <v>24</v>
      </c>
      <c r="AG86" s="1028"/>
      <c r="AH86" s="1028"/>
      <c r="AI86" s="1028"/>
      <c r="AJ86" s="1028"/>
      <c r="AK86" s="1028">
        <v>23</v>
      </c>
      <c r="AL86" s="1028"/>
      <c r="AM86" s="1028"/>
      <c r="AN86" s="1028"/>
      <c r="AO86" s="1028"/>
      <c r="AP86" s="1025" t="s">
        <v>533</v>
      </c>
      <c r="AQ86" s="1026"/>
      <c r="AR86" s="1026"/>
      <c r="AS86" s="1026"/>
      <c r="AT86" s="1027"/>
      <c r="AU86" s="1028" t="s">
        <v>533</v>
      </c>
      <c r="AV86" s="1028"/>
      <c r="AW86" s="1028"/>
      <c r="AX86" s="1028"/>
      <c r="AY86" s="1028"/>
      <c r="AZ86" s="1029"/>
      <c r="BA86" s="1029"/>
      <c r="BB86" s="1029"/>
      <c r="BC86" s="1029"/>
      <c r="BD86" s="1030"/>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t="s">
        <v>622</v>
      </c>
      <c r="C87" s="1016"/>
      <c r="D87" s="1016"/>
      <c r="E87" s="1016"/>
      <c r="F87" s="1016"/>
      <c r="G87" s="1016"/>
      <c r="H87" s="1016"/>
      <c r="I87" s="1016"/>
      <c r="J87" s="1016"/>
      <c r="K87" s="1016"/>
      <c r="L87" s="1016"/>
      <c r="M87" s="1016"/>
      <c r="N87" s="1016"/>
      <c r="O87" s="1016"/>
      <c r="P87" s="1017"/>
      <c r="Q87" s="1018">
        <v>322</v>
      </c>
      <c r="R87" s="1019"/>
      <c r="S87" s="1019"/>
      <c r="T87" s="1019"/>
      <c r="U87" s="1019"/>
      <c r="V87" s="1019">
        <v>299</v>
      </c>
      <c r="W87" s="1019"/>
      <c r="X87" s="1019"/>
      <c r="Y87" s="1019"/>
      <c r="Z87" s="1019"/>
      <c r="AA87" s="1019">
        <v>24</v>
      </c>
      <c r="AB87" s="1019"/>
      <c r="AC87" s="1019"/>
      <c r="AD87" s="1019"/>
      <c r="AE87" s="1019"/>
      <c r="AF87" s="1019">
        <v>24</v>
      </c>
      <c r="AG87" s="1019"/>
      <c r="AH87" s="1019"/>
      <c r="AI87" s="1019"/>
      <c r="AJ87" s="1019"/>
      <c r="AK87" s="1019">
        <v>0</v>
      </c>
      <c r="AL87" s="1019"/>
      <c r="AM87" s="1019"/>
      <c r="AN87" s="1019"/>
      <c r="AO87" s="1019"/>
      <c r="AP87" s="1020" t="s">
        <v>624</v>
      </c>
      <c r="AQ87" s="1021"/>
      <c r="AR87" s="1021"/>
      <c r="AS87" s="1021"/>
      <c r="AT87" s="1022"/>
      <c r="AU87" s="1019" t="s">
        <v>533</v>
      </c>
      <c r="AV87" s="1019"/>
      <c r="AW87" s="1019"/>
      <c r="AX87" s="1019"/>
      <c r="AY87" s="1019"/>
      <c r="AZ87" s="1023"/>
      <c r="BA87" s="1023"/>
      <c r="BB87" s="1023"/>
      <c r="BC87" s="1023"/>
      <c r="BD87" s="1024"/>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435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4709</v>
      </c>
      <c r="AG88" s="1010"/>
      <c r="AH88" s="1010"/>
      <c r="AI88" s="1010"/>
      <c r="AJ88" s="1010"/>
      <c r="AK88" s="1014"/>
      <c r="AL88" s="1014"/>
      <c r="AM88" s="1014"/>
      <c r="AN88" s="1014"/>
      <c r="AO88" s="1014"/>
      <c r="AP88" s="1010">
        <v>39341</v>
      </c>
      <c r="AQ88" s="1010"/>
      <c r="AR88" s="1010"/>
      <c r="AS88" s="1010"/>
      <c r="AT88" s="1010"/>
      <c r="AU88" s="1010">
        <v>1194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436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18</v>
      </c>
      <c r="CS102" s="1002"/>
      <c r="CT102" s="1002"/>
      <c r="CU102" s="1002"/>
      <c r="CV102" s="1003"/>
      <c r="CW102" s="1001">
        <v>7</v>
      </c>
      <c r="CX102" s="1002"/>
      <c r="CY102" s="1002"/>
      <c r="CZ102" s="1002"/>
      <c r="DA102" s="1003"/>
      <c r="DB102" s="1001">
        <f>BA5</f>
        <v>0</v>
      </c>
      <c r="DC102" s="1002"/>
      <c r="DD102" s="1002"/>
      <c r="DE102" s="1002"/>
      <c r="DF102" s="1003"/>
      <c r="DG102" s="1001" t="s">
        <v>533</v>
      </c>
      <c r="DH102" s="1002"/>
      <c r="DI102" s="1002"/>
      <c r="DJ102" s="1002"/>
      <c r="DK102" s="1003"/>
      <c r="DL102" s="1001" t="s">
        <v>533</v>
      </c>
      <c r="DM102" s="1002"/>
      <c r="DN102" s="1002"/>
      <c r="DO102" s="1002"/>
      <c r="DP102" s="1003"/>
      <c r="DQ102" s="1001" t="s">
        <v>533</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441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443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444</v>
      </c>
      <c r="AB109" s="945"/>
      <c r="AC109" s="945"/>
      <c r="AD109" s="945"/>
      <c r="AE109" s="946"/>
      <c r="AF109" s="947" t="s">
        <v>304</v>
      </c>
      <c r="AG109" s="945"/>
      <c r="AH109" s="945"/>
      <c r="AI109" s="945"/>
      <c r="AJ109" s="946"/>
      <c r="AK109" s="947" t="s">
        <v>303</v>
      </c>
      <c r="AL109" s="945"/>
      <c r="AM109" s="945"/>
      <c r="AN109" s="945"/>
      <c r="AO109" s="946"/>
      <c r="AP109" s="947" t="s">
        <v>445</v>
      </c>
      <c r="AQ109" s="945"/>
      <c r="AR109" s="945"/>
      <c r="AS109" s="945"/>
      <c r="AT109" s="976"/>
      <c r="AU109" s="944" t="s">
        <v>443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444</v>
      </c>
      <c r="BR109" s="945"/>
      <c r="BS109" s="945"/>
      <c r="BT109" s="945"/>
      <c r="BU109" s="946"/>
      <c r="BV109" s="947" t="s">
        <v>304</v>
      </c>
      <c r="BW109" s="945"/>
      <c r="BX109" s="945"/>
      <c r="BY109" s="945"/>
      <c r="BZ109" s="946"/>
      <c r="CA109" s="947" t="s">
        <v>303</v>
      </c>
      <c r="CB109" s="945"/>
      <c r="CC109" s="945"/>
      <c r="CD109" s="945"/>
      <c r="CE109" s="946"/>
      <c r="CF109" s="983" t="s">
        <v>445</v>
      </c>
      <c r="CG109" s="983"/>
      <c r="CH109" s="983"/>
      <c r="CI109" s="983"/>
      <c r="CJ109" s="983"/>
      <c r="CK109" s="947" t="s">
        <v>446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444</v>
      </c>
      <c r="DH109" s="945"/>
      <c r="DI109" s="945"/>
      <c r="DJ109" s="945"/>
      <c r="DK109" s="946"/>
      <c r="DL109" s="947" t="s">
        <v>304</v>
      </c>
      <c r="DM109" s="945"/>
      <c r="DN109" s="945"/>
      <c r="DO109" s="945"/>
      <c r="DP109" s="946"/>
      <c r="DQ109" s="947" t="s">
        <v>303</v>
      </c>
      <c r="DR109" s="945"/>
      <c r="DS109" s="945"/>
      <c r="DT109" s="945"/>
      <c r="DU109" s="946"/>
      <c r="DV109" s="947" t="s">
        <v>445</v>
      </c>
      <c r="DW109" s="945"/>
      <c r="DX109" s="945"/>
      <c r="DY109" s="945"/>
      <c r="DZ109" s="976"/>
    </row>
    <row r="110" spans="1:131" s="246" customFormat="1" ht="26.25" customHeight="1" x14ac:dyDescent="0.15">
      <c r="A110" s="847" t="s">
        <v>447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1863037</v>
      </c>
      <c r="AB110" s="938"/>
      <c r="AC110" s="938"/>
      <c r="AD110" s="938"/>
      <c r="AE110" s="939"/>
      <c r="AF110" s="940">
        <v>1533569</v>
      </c>
      <c r="AG110" s="938"/>
      <c r="AH110" s="938"/>
      <c r="AI110" s="938"/>
      <c r="AJ110" s="939"/>
      <c r="AK110" s="940">
        <v>1301375</v>
      </c>
      <c r="AL110" s="938"/>
      <c r="AM110" s="938"/>
      <c r="AN110" s="938"/>
      <c r="AO110" s="939"/>
      <c r="AP110" s="941">
        <v>23.4</v>
      </c>
      <c r="AQ110" s="942"/>
      <c r="AR110" s="942"/>
      <c r="AS110" s="942"/>
      <c r="AT110" s="943"/>
      <c r="AU110" s="977" t="s">
        <v>73</v>
      </c>
      <c r="AV110" s="978"/>
      <c r="AW110" s="978"/>
      <c r="AX110" s="978"/>
      <c r="AY110" s="978"/>
      <c r="AZ110" s="903" t="s">
        <v>448</v>
      </c>
      <c r="BA110" s="848"/>
      <c r="BB110" s="848"/>
      <c r="BC110" s="848"/>
      <c r="BD110" s="848"/>
      <c r="BE110" s="848"/>
      <c r="BF110" s="848"/>
      <c r="BG110" s="848"/>
      <c r="BH110" s="848"/>
      <c r="BI110" s="848"/>
      <c r="BJ110" s="848"/>
      <c r="BK110" s="848"/>
      <c r="BL110" s="848"/>
      <c r="BM110" s="848"/>
      <c r="BN110" s="848"/>
      <c r="BO110" s="848"/>
      <c r="BP110" s="849"/>
      <c r="BQ110" s="904">
        <v>11143501</v>
      </c>
      <c r="BR110" s="885"/>
      <c r="BS110" s="885"/>
      <c r="BT110" s="885"/>
      <c r="BU110" s="885"/>
      <c r="BV110" s="885">
        <v>10701481</v>
      </c>
      <c r="BW110" s="885"/>
      <c r="BX110" s="885"/>
      <c r="BY110" s="885"/>
      <c r="BZ110" s="885"/>
      <c r="CA110" s="885">
        <v>11218930</v>
      </c>
      <c r="CB110" s="885"/>
      <c r="CC110" s="885"/>
      <c r="CD110" s="885"/>
      <c r="CE110" s="885"/>
      <c r="CF110" s="909">
        <v>201.8</v>
      </c>
      <c r="CG110" s="910"/>
      <c r="CH110" s="910"/>
      <c r="CI110" s="910"/>
      <c r="CJ110" s="910"/>
      <c r="CK110" s="973" t="s">
        <v>449</v>
      </c>
      <c r="CL110" s="859"/>
      <c r="CM110" s="934" t="s">
        <v>450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451</v>
      </c>
      <c r="DH110" s="885"/>
      <c r="DI110" s="885"/>
      <c r="DJ110" s="885"/>
      <c r="DK110" s="885"/>
      <c r="DL110" s="885" t="s">
        <v>422</v>
      </c>
      <c r="DM110" s="885"/>
      <c r="DN110" s="885"/>
      <c r="DO110" s="885"/>
      <c r="DP110" s="885"/>
      <c r="DQ110" s="885" t="s">
        <v>422</v>
      </c>
      <c r="DR110" s="885"/>
      <c r="DS110" s="885"/>
      <c r="DT110" s="885"/>
      <c r="DU110" s="885"/>
      <c r="DV110" s="886" t="s">
        <v>451</v>
      </c>
      <c r="DW110" s="886"/>
      <c r="DX110" s="886"/>
      <c r="DY110" s="886"/>
      <c r="DZ110" s="887"/>
    </row>
    <row r="111" spans="1:131" s="246" customFormat="1" ht="26.25" customHeight="1" x14ac:dyDescent="0.15">
      <c r="A111" s="814" t="s">
        <v>452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453</v>
      </c>
      <c r="AB111" s="966"/>
      <c r="AC111" s="966"/>
      <c r="AD111" s="966"/>
      <c r="AE111" s="967"/>
      <c r="AF111" s="968" t="s">
        <v>454</v>
      </c>
      <c r="AG111" s="966"/>
      <c r="AH111" s="966"/>
      <c r="AI111" s="966"/>
      <c r="AJ111" s="967"/>
      <c r="AK111" s="968" t="s">
        <v>454</v>
      </c>
      <c r="AL111" s="966"/>
      <c r="AM111" s="966"/>
      <c r="AN111" s="966"/>
      <c r="AO111" s="967"/>
      <c r="AP111" s="969" t="s">
        <v>453</v>
      </c>
      <c r="AQ111" s="970"/>
      <c r="AR111" s="970"/>
      <c r="AS111" s="970"/>
      <c r="AT111" s="971"/>
      <c r="AU111" s="979"/>
      <c r="AV111" s="980"/>
      <c r="AW111" s="980"/>
      <c r="AX111" s="980"/>
      <c r="AY111" s="980"/>
      <c r="AZ111" s="855" t="s">
        <v>455</v>
      </c>
      <c r="BA111" s="790"/>
      <c r="BB111" s="790"/>
      <c r="BC111" s="790"/>
      <c r="BD111" s="790"/>
      <c r="BE111" s="790"/>
      <c r="BF111" s="790"/>
      <c r="BG111" s="790"/>
      <c r="BH111" s="790"/>
      <c r="BI111" s="790"/>
      <c r="BJ111" s="790"/>
      <c r="BK111" s="790"/>
      <c r="BL111" s="790"/>
      <c r="BM111" s="790"/>
      <c r="BN111" s="790"/>
      <c r="BO111" s="790"/>
      <c r="BP111" s="791"/>
      <c r="BQ111" s="856">
        <v>106993</v>
      </c>
      <c r="BR111" s="857"/>
      <c r="BS111" s="857"/>
      <c r="BT111" s="857"/>
      <c r="BU111" s="857"/>
      <c r="BV111" s="857">
        <v>88277</v>
      </c>
      <c r="BW111" s="857"/>
      <c r="BX111" s="857"/>
      <c r="BY111" s="857"/>
      <c r="BZ111" s="857"/>
      <c r="CA111" s="857">
        <v>71211</v>
      </c>
      <c r="CB111" s="857"/>
      <c r="CC111" s="857"/>
      <c r="CD111" s="857"/>
      <c r="CE111" s="857"/>
      <c r="CF111" s="918">
        <v>1.3</v>
      </c>
      <c r="CG111" s="919"/>
      <c r="CH111" s="919"/>
      <c r="CI111" s="919"/>
      <c r="CJ111" s="919"/>
      <c r="CK111" s="974"/>
      <c r="CL111" s="861"/>
      <c r="CM111" s="864" t="s">
        <v>456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457</v>
      </c>
      <c r="DH111" s="857"/>
      <c r="DI111" s="857"/>
      <c r="DJ111" s="857"/>
      <c r="DK111" s="857"/>
      <c r="DL111" s="857" t="s">
        <v>458</v>
      </c>
      <c r="DM111" s="857"/>
      <c r="DN111" s="857"/>
      <c r="DO111" s="857"/>
      <c r="DP111" s="857"/>
      <c r="DQ111" s="857" t="s">
        <v>454</v>
      </c>
      <c r="DR111" s="857"/>
      <c r="DS111" s="857"/>
      <c r="DT111" s="857"/>
      <c r="DU111" s="857"/>
      <c r="DV111" s="834" t="s">
        <v>458</v>
      </c>
      <c r="DW111" s="834"/>
      <c r="DX111" s="834"/>
      <c r="DY111" s="834"/>
      <c r="DZ111" s="835"/>
    </row>
    <row r="112" spans="1:131" s="246" customFormat="1" ht="26.25" customHeight="1" x14ac:dyDescent="0.15">
      <c r="A112" s="959" t="s">
        <v>459</v>
      </c>
      <c r="B112" s="960"/>
      <c r="C112" s="790" t="s">
        <v>460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454</v>
      </c>
      <c r="AB112" s="820"/>
      <c r="AC112" s="820"/>
      <c r="AD112" s="820"/>
      <c r="AE112" s="821"/>
      <c r="AF112" s="822" t="s">
        <v>454</v>
      </c>
      <c r="AG112" s="820"/>
      <c r="AH112" s="820"/>
      <c r="AI112" s="820"/>
      <c r="AJ112" s="821"/>
      <c r="AK112" s="822" t="s">
        <v>454</v>
      </c>
      <c r="AL112" s="820"/>
      <c r="AM112" s="820"/>
      <c r="AN112" s="820"/>
      <c r="AO112" s="821"/>
      <c r="AP112" s="867" t="s">
        <v>457</v>
      </c>
      <c r="AQ112" s="868"/>
      <c r="AR112" s="868"/>
      <c r="AS112" s="868"/>
      <c r="AT112" s="869"/>
      <c r="AU112" s="979"/>
      <c r="AV112" s="980"/>
      <c r="AW112" s="980"/>
      <c r="AX112" s="980"/>
      <c r="AY112" s="980"/>
      <c r="AZ112" s="855" t="s">
        <v>461</v>
      </c>
      <c r="BA112" s="790"/>
      <c r="BB112" s="790"/>
      <c r="BC112" s="790"/>
      <c r="BD112" s="790"/>
      <c r="BE112" s="790"/>
      <c r="BF112" s="790"/>
      <c r="BG112" s="790"/>
      <c r="BH112" s="790"/>
      <c r="BI112" s="790"/>
      <c r="BJ112" s="790"/>
      <c r="BK112" s="790"/>
      <c r="BL112" s="790"/>
      <c r="BM112" s="790"/>
      <c r="BN112" s="790"/>
      <c r="BO112" s="790"/>
      <c r="BP112" s="791"/>
      <c r="BQ112" s="856">
        <v>4795782</v>
      </c>
      <c r="BR112" s="857"/>
      <c r="BS112" s="857"/>
      <c r="BT112" s="857"/>
      <c r="BU112" s="857"/>
      <c r="BV112" s="857">
        <v>4717665</v>
      </c>
      <c r="BW112" s="857"/>
      <c r="BX112" s="857"/>
      <c r="BY112" s="857"/>
      <c r="BZ112" s="857"/>
      <c r="CA112" s="857">
        <v>4586214</v>
      </c>
      <c r="CB112" s="857"/>
      <c r="CC112" s="857"/>
      <c r="CD112" s="857"/>
      <c r="CE112" s="857"/>
      <c r="CF112" s="918">
        <v>82.5</v>
      </c>
      <c r="CG112" s="919"/>
      <c r="CH112" s="919"/>
      <c r="CI112" s="919"/>
      <c r="CJ112" s="919"/>
      <c r="CK112" s="974"/>
      <c r="CL112" s="861"/>
      <c r="CM112" s="864" t="s">
        <v>462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457</v>
      </c>
      <c r="DH112" s="857"/>
      <c r="DI112" s="857"/>
      <c r="DJ112" s="857"/>
      <c r="DK112" s="857"/>
      <c r="DL112" s="857" t="s">
        <v>454</v>
      </c>
      <c r="DM112" s="857"/>
      <c r="DN112" s="857"/>
      <c r="DO112" s="857"/>
      <c r="DP112" s="857"/>
      <c r="DQ112" s="857" t="s">
        <v>453</v>
      </c>
      <c r="DR112" s="857"/>
      <c r="DS112" s="857"/>
      <c r="DT112" s="857"/>
      <c r="DU112" s="857"/>
      <c r="DV112" s="834" t="s">
        <v>457</v>
      </c>
      <c r="DW112" s="834"/>
      <c r="DX112" s="834"/>
      <c r="DY112" s="834"/>
      <c r="DZ112" s="835"/>
    </row>
    <row r="113" spans="1:130" s="246" customFormat="1" ht="26.25" customHeight="1" x14ac:dyDescent="0.15">
      <c r="A113" s="961"/>
      <c r="B113" s="962"/>
      <c r="C113" s="790" t="s">
        <v>463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491475</v>
      </c>
      <c r="AB113" s="966"/>
      <c r="AC113" s="966"/>
      <c r="AD113" s="966"/>
      <c r="AE113" s="967"/>
      <c r="AF113" s="968">
        <v>471622</v>
      </c>
      <c r="AG113" s="966"/>
      <c r="AH113" s="966"/>
      <c r="AI113" s="966"/>
      <c r="AJ113" s="967"/>
      <c r="AK113" s="968">
        <v>485020</v>
      </c>
      <c r="AL113" s="966"/>
      <c r="AM113" s="966"/>
      <c r="AN113" s="966"/>
      <c r="AO113" s="967"/>
      <c r="AP113" s="969">
        <v>8.6999999999999993</v>
      </c>
      <c r="AQ113" s="970"/>
      <c r="AR113" s="970"/>
      <c r="AS113" s="970"/>
      <c r="AT113" s="971"/>
      <c r="AU113" s="979"/>
      <c r="AV113" s="980"/>
      <c r="AW113" s="980"/>
      <c r="AX113" s="980"/>
      <c r="AY113" s="980"/>
      <c r="AZ113" s="855" t="s">
        <v>464</v>
      </c>
      <c r="BA113" s="790"/>
      <c r="BB113" s="790"/>
      <c r="BC113" s="790"/>
      <c r="BD113" s="790"/>
      <c r="BE113" s="790"/>
      <c r="BF113" s="790"/>
      <c r="BG113" s="790"/>
      <c r="BH113" s="790"/>
      <c r="BI113" s="790"/>
      <c r="BJ113" s="790"/>
      <c r="BK113" s="790"/>
      <c r="BL113" s="790"/>
      <c r="BM113" s="790"/>
      <c r="BN113" s="790"/>
      <c r="BO113" s="790"/>
      <c r="BP113" s="791"/>
      <c r="BQ113" s="856">
        <v>1160072</v>
      </c>
      <c r="BR113" s="857"/>
      <c r="BS113" s="857"/>
      <c r="BT113" s="857"/>
      <c r="BU113" s="857"/>
      <c r="BV113" s="857">
        <v>1182399</v>
      </c>
      <c r="BW113" s="857"/>
      <c r="BX113" s="857"/>
      <c r="BY113" s="857"/>
      <c r="BZ113" s="857"/>
      <c r="CA113" s="857">
        <v>1194406</v>
      </c>
      <c r="CB113" s="857"/>
      <c r="CC113" s="857"/>
      <c r="CD113" s="857"/>
      <c r="CE113" s="857"/>
      <c r="CF113" s="918">
        <v>21.5</v>
      </c>
      <c r="CG113" s="919"/>
      <c r="CH113" s="919"/>
      <c r="CI113" s="919"/>
      <c r="CJ113" s="919"/>
      <c r="CK113" s="974"/>
      <c r="CL113" s="861"/>
      <c r="CM113" s="864" t="s">
        <v>465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466</v>
      </c>
      <c r="DH113" s="820"/>
      <c r="DI113" s="820"/>
      <c r="DJ113" s="820"/>
      <c r="DK113" s="821"/>
      <c r="DL113" s="822" t="s">
        <v>454</v>
      </c>
      <c r="DM113" s="820"/>
      <c r="DN113" s="820"/>
      <c r="DO113" s="820"/>
      <c r="DP113" s="821"/>
      <c r="DQ113" s="822" t="s">
        <v>457</v>
      </c>
      <c r="DR113" s="820"/>
      <c r="DS113" s="820"/>
      <c r="DT113" s="820"/>
      <c r="DU113" s="821"/>
      <c r="DV113" s="867" t="s">
        <v>454</v>
      </c>
      <c r="DW113" s="868"/>
      <c r="DX113" s="868"/>
      <c r="DY113" s="868"/>
      <c r="DZ113" s="869"/>
    </row>
    <row r="114" spans="1:130" s="246" customFormat="1" ht="26.25" customHeight="1" x14ac:dyDescent="0.15">
      <c r="A114" s="961"/>
      <c r="B114" s="962"/>
      <c r="C114" s="790" t="s">
        <v>467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38136</v>
      </c>
      <c r="AB114" s="820"/>
      <c r="AC114" s="820"/>
      <c r="AD114" s="820"/>
      <c r="AE114" s="821"/>
      <c r="AF114" s="822">
        <v>40451</v>
      </c>
      <c r="AG114" s="820"/>
      <c r="AH114" s="820"/>
      <c r="AI114" s="820"/>
      <c r="AJ114" s="821"/>
      <c r="AK114" s="822">
        <v>68406</v>
      </c>
      <c r="AL114" s="820"/>
      <c r="AM114" s="820"/>
      <c r="AN114" s="820"/>
      <c r="AO114" s="821"/>
      <c r="AP114" s="867">
        <v>1.2</v>
      </c>
      <c r="AQ114" s="868"/>
      <c r="AR114" s="868"/>
      <c r="AS114" s="868"/>
      <c r="AT114" s="869"/>
      <c r="AU114" s="979"/>
      <c r="AV114" s="980"/>
      <c r="AW114" s="980"/>
      <c r="AX114" s="980"/>
      <c r="AY114" s="980"/>
      <c r="AZ114" s="855" t="s">
        <v>468</v>
      </c>
      <c r="BA114" s="790"/>
      <c r="BB114" s="790"/>
      <c r="BC114" s="790"/>
      <c r="BD114" s="790"/>
      <c r="BE114" s="790"/>
      <c r="BF114" s="790"/>
      <c r="BG114" s="790"/>
      <c r="BH114" s="790"/>
      <c r="BI114" s="790"/>
      <c r="BJ114" s="790"/>
      <c r="BK114" s="790"/>
      <c r="BL114" s="790"/>
      <c r="BM114" s="790"/>
      <c r="BN114" s="790"/>
      <c r="BO114" s="790"/>
      <c r="BP114" s="791"/>
      <c r="BQ114" s="856">
        <v>2337169</v>
      </c>
      <c r="BR114" s="857"/>
      <c r="BS114" s="857"/>
      <c r="BT114" s="857"/>
      <c r="BU114" s="857"/>
      <c r="BV114" s="857">
        <v>2345169</v>
      </c>
      <c r="BW114" s="857"/>
      <c r="BX114" s="857"/>
      <c r="BY114" s="857"/>
      <c r="BZ114" s="857"/>
      <c r="CA114" s="857">
        <v>1228924</v>
      </c>
      <c r="CB114" s="857"/>
      <c r="CC114" s="857"/>
      <c r="CD114" s="857"/>
      <c r="CE114" s="857"/>
      <c r="CF114" s="918">
        <v>22.1</v>
      </c>
      <c r="CG114" s="919"/>
      <c r="CH114" s="919"/>
      <c r="CI114" s="919"/>
      <c r="CJ114" s="919"/>
      <c r="CK114" s="974"/>
      <c r="CL114" s="861"/>
      <c r="CM114" s="864" t="s">
        <v>469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454</v>
      </c>
      <c r="DH114" s="820"/>
      <c r="DI114" s="820"/>
      <c r="DJ114" s="820"/>
      <c r="DK114" s="821"/>
      <c r="DL114" s="822" t="s">
        <v>454</v>
      </c>
      <c r="DM114" s="820"/>
      <c r="DN114" s="820"/>
      <c r="DO114" s="820"/>
      <c r="DP114" s="821"/>
      <c r="DQ114" s="822" t="s">
        <v>453</v>
      </c>
      <c r="DR114" s="820"/>
      <c r="DS114" s="820"/>
      <c r="DT114" s="820"/>
      <c r="DU114" s="821"/>
      <c r="DV114" s="867" t="s">
        <v>454</v>
      </c>
      <c r="DW114" s="868"/>
      <c r="DX114" s="868"/>
      <c r="DY114" s="868"/>
      <c r="DZ114" s="869"/>
    </row>
    <row r="115" spans="1:130" s="246" customFormat="1" ht="26.25" customHeight="1" x14ac:dyDescent="0.15">
      <c r="A115" s="961"/>
      <c r="B115" s="962"/>
      <c r="C115" s="790" t="s">
        <v>470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8770</v>
      </c>
      <c r="AB115" s="966"/>
      <c r="AC115" s="966"/>
      <c r="AD115" s="966"/>
      <c r="AE115" s="967"/>
      <c r="AF115" s="968">
        <v>6649</v>
      </c>
      <c r="AG115" s="966"/>
      <c r="AH115" s="966"/>
      <c r="AI115" s="966"/>
      <c r="AJ115" s="967"/>
      <c r="AK115" s="968">
        <v>7289</v>
      </c>
      <c r="AL115" s="966"/>
      <c r="AM115" s="966"/>
      <c r="AN115" s="966"/>
      <c r="AO115" s="967"/>
      <c r="AP115" s="969">
        <v>0.1</v>
      </c>
      <c r="AQ115" s="970"/>
      <c r="AR115" s="970"/>
      <c r="AS115" s="970"/>
      <c r="AT115" s="971"/>
      <c r="AU115" s="979"/>
      <c r="AV115" s="980"/>
      <c r="AW115" s="980"/>
      <c r="AX115" s="980"/>
      <c r="AY115" s="980"/>
      <c r="AZ115" s="855" t="s">
        <v>471</v>
      </c>
      <c r="BA115" s="790"/>
      <c r="BB115" s="790"/>
      <c r="BC115" s="790"/>
      <c r="BD115" s="790"/>
      <c r="BE115" s="790"/>
      <c r="BF115" s="790"/>
      <c r="BG115" s="790"/>
      <c r="BH115" s="790"/>
      <c r="BI115" s="790"/>
      <c r="BJ115" s="790"/>
      <c r="BK115" s="790"/>
      <c r="BL115" s="790"/>
      <c r="BM115" s="790"/>
      <c r="BN115" s="790"/>
      <c r="BO115" s="790"/>
      <c r="BP115" s="791"/>
      <c r="BQ115" s="856" t="s">
        <v>453</v>
      </c>
      <c r="BR115" s="857"/>
      <c r="BS115" s="857"/>
      <c r="BT115" s="857"/>
      <c r="BU115" s="857"/>
      <c r="BV115" s="857" t="s">
        <v>453</v>
      </c>
      <c r="BW115" s="857"/>
      <c r="BX115" s="857"/>
      <c r="BY115" s="857"/>
      <c r="BZ115" s="857"/>
      <c r="CA115" s="857" t="s">
        <v>454</v>
      </c>
      <c r="CB115" s="857"/>
      <c r="CC115" s="857"/>
      <c r="CD115" s="857"/>
      <c r="CE115" s="857"/>
      <c r="CF115" s="918" t="s">
        <v>454</v>
      </c>
      <c r="CG115" s="919"/>
      <c r="CH115" s="919"/>
      <c r="CI115" s="919"/>
      <c r="CJ115" s="919"/>
      <c r="CK115" s="974"/>
      <c r="CL115" s="861"/>
      <c r="CM115" s="855" t="s">
        <v>472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454</v>
      </c>
      <c r="DH115" s="820"/>
      <c r="DI115" s="820"/>
      <c r="DJ115" s="820"/>
      <c r="DK115" s="821"/>
      <c r="DL115" s="822" t="s">
        <v>454</v>
      </c>
      <c r="DM115" s="820"/>
      <c r="DN115" s="820"/>
      <c r="DO115" s="820"/>
      <c r="DP115" s="821"/>
      <c r="DQ115" s="822" t="s">
        <v>466</v>
      </c>
      <c r="DR115" s="820"/>
      <c r="DS115" s="820"/>
      <c r="DT115" s="820"/>
      <c r="DU115" s="821"/>
      <c r="DV115" s="867" t="s">
        <v>457</v>
      </c>
      <c r="DW115" s="868"/>
      <c r="DX115" s="868"/>
      <c r="DY115" s="868"/>
      <c r="DZ115" s="869"/>
    </row>
    <row r="116" spans="1:130" s="246" customFormat="1" ht="26.25" customHeight="1" x14ac:dyDescent="0.15">
      <c r="A116" s="963"/>
      <c r="B116" s="964"/>
      <c r="C116" s="923" t="s">
        <v>473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127</v>
      </c>
      <c r="AB116" s="820"/>
      <c r="AC116" s="820"/>
      <c r="AD116" s="820"/>
      <c r="AE116" s="821"/>
      <c r="AF116" s="822">
        <v>123</v>
      </c>
      <c r="AG116" s="820"/>
      <c r="AH116" s="820"/>
      <c r="AI116" s="820"/>
      <c r="AJ116" s="821"/>
      <c r="AK116" s="822">
        <v>236</v>
      </c>
      <c r="AL116" s="820"/>
      <c r="AM116" s="820"/>
      <c r="AN116" s="820"/>
      <c r="AO116" s="821"/>
      <c r="AP116" s="867">
        <v>0</v>
      </c>
      <c r="AQ116" s="868"/>
      <c r="AR116" s="868"/>
      <c r="AS116" s="868"/>
      <c r="AT116" s="869"/>
      <c r="AU116" s="979"/>
      <c r="AV116" s="980"/>
      <c r="AW116" s="980"/>
      <c r="AX116" s="980"/>
      <c r="AY116" s="980"/>
      <c r="AZ116" s="906" t="s">
        <v>474</v>
      </c>
      <c r="BA116" s="907"/>
      <c r="BB116" s="907"/>
      <c r="BC116" s="907"/>
      <c r="BD116" s="907"/>
      <c r="BE116" s="907"/>
      <c r="BF116" s="907"/>
      <c r="BG116" s="907"/>
      <c r="BH116" s="907"/>
      <c r="BI116" s="907"/>
      <c r="BJ116" s="907"/>
      <c r="BK116" s="907"/>
      <c r="BL116" s="907"/>
      <c r="BM116" s="907"/>
      <c r="BN116" s="907"/>
      <c r="BO116" s="907"/>
      <c r="BP116" s="908"/>
      <c r="BQ116" s="856" t="s">
        <v>453</v>
      </c>
      <c r="BR116" s="857"/>
      <c r="BS116" s="857"/>
      <c r="BT116" s="857"/>
      <c r="BU116" s="857"/>
      <c r="BV116" s="857" t="s">
        <v>454</v>
      </c>
      <c r="BW116" s="857"/>
      <c r="BX116" s="857"/>
      <c r="BY116" s="857"/>
      <c r="BZ116" s="857"/>
      <c r="CA116" s="857" t="s">
        <v>475</v>
      </c>
      <c r="CB116" s="857"/>
      <c r="CC116" s="857"/>
      <c r="CD116" s="857"/>
      <c r="CE116" s="857"/>
      <c r="CF116" s="918" t="s">
        <v>454</v>
      </c>
      <c r="CG116" s="919"/>
      <c r="CH116" s="919"/>
      <c r="CI116" s="919"/>
      <c r="CJ116" s="919"/>
      <c r="CK116" s="974"/>
      <c r="CL116" s="861"/>
      <c r="CM116" s="864" t="s">
        <v>476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13520</v>
      </c>
      <c r="DH116" s="820"/>
      <c r="DI116" s="820"/>
      <c r="DJ116" s="820"/>
      <c r="DK116" s="821"/>
      <c r="DL116" s="822">
        <v>10062</v>
      </c>
      <c r="DM116" s="820"/>
      <c r="DN116" s="820"/>
      <c r="DO116" s="820"/>
      <c r="DP116" s="821"/>
      <c r="DQ116" s="822">
        <v>6656</v>
      </c>
      <c r="DR116" s="820"/>
      <c r="DS116" s="820"/>
      <c r="DT116" s="820"/>
      <c r="DU116" s="821"/>
      <c r="DV116" s="867">
        <v>0.1</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477</v>
      </c>
      <c r="Z117" s="946"/>
      <c r="AA117" s="951">
        <v>2401545</v>
      </c>
      <c r="AB117" s="952"/>
      <c r="AC117" s="952"/>
      <c r="AD117" s="952"/>
      <c r="AE117" s="953"/>
      <c r="AF117" s="954">
        <v>2052414</v>
      </c>
      <c r="AG117" s="952"/>
      <c r="AH117" s="952"/>
      <c r="AI117" s="952"/>
      <c r="AJ117" s="953"/>
      <c r="AK117" s="954">
        <v>1862326</v>
      </c>
      <c r="AL117" s="952"/>
      <c r="AM117" s="952"/>
      <c r="AN117" s="952"/>
      <c r="AO117" s="953"/>
      <c r="AP117" s="955"/>
      <c r="AQ117" s="956"/>
      <c r="AR117" s="956"/>
      <c r="AS117" s="956"/>
      <c r="AT117" s="957"/>
      <c r="AU117" s="979"/>
      <c r="AV117" s="980"/>
      <c r="AW117" s="980"/>
      <c r="AX117" s="980"/>
      <c r="AY117" s="980"/>
      <c r="AZ117" s="906" t="s">
        <v>478</v>
      </c>
      <c r="BA117" s="907"/>
      <c r="BB117" s="907"/>
      <c r="BC117" s="907"/>
      <c r="BD117" s="907"/>
      <c r="BE117" s="907"/>
      <c r="BF117" s="907"/>
      <c r="BG117" s="907"/>
      <c r="BH117" s="907"/>
      <c r="BI117" s="907"/>
      <c r="BJ117" s="907"/>
      <c r="BK117" s="907"/>
      <c r="BL117" s="907"/>
      <c r="BM117" s="907"/>
      <c r="BN117" s="907"/>
      <c r="BO117" s="907"/>
      <c r="BP117" s="908"/>
      <c r="BQ117" s="856" t="s">
        <v>453</v>
      </c>
      <c r="BR117" s="857"/>
      <c r="BS117" s="857"/>
      <c r="BT117" s="857"/>
      <c r="BU117" s="857"/>
      <c r="BV117" s="857" t="s">
        <v>466</v>
      </c>
      <c r="BW117" s="857"/>
      <c r="BX117" s="857"/>
      <c r="BY117" s="857"/>
      <c r="BZ117" s="857"/>
      <c r="CA117" s="857" t="s">
        <v>454</v>
      </c>
      <c r="CB117" s="857"/>
      <c r="CC117" s="857"/>
      <c r="CD117" s="857"/>
      <c r="CE117" s="857"/>
      <c r="CF117" s="918" t="s">
        <v>454</v>
      </c>
      <c r="CG117" s="919"/>
      <c r="CH117" s="919"/>
      <c r="CI117" s="919"/>
      <c r="CJ117" s="919"/>
      <c r="CK117" s="974"/>
      <c r="CL117" s="861"/>
      <c r="CM117" s="864" t="s">
        <v>479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453</v>
      </c>
      <c r="DH117" s="820"/>
      <c r="DI117" s="820"/>
      <c r="DJ117" s="820"/>
      <c r="DK117" s="821"/>
      <c r="DL117" s="822" t="s">
        <v>454</v>
      </c>
      <c r="DM117" s="820"/>
      <c r="DN117" s="820"/>
      <c r="DO117" s="820"/>
      <c r="DP117" s="821"/>
      <c r="DQ117" s="822" t="s">
        <v>454</v>
      </c>
      <c r="DR117" s="820"/>
      <c r="DS117" s="820"/>
      <c r="DT117" s="820"/>
      <c r="DU117" s="821"/>
      <c r="DV117" s="867" t="s">
        <v>454</v>
      </c>
      <c r="DW117" s="868"/>
      <c r="DX117" s="868"/>
      <c r="DY117" s="868"/>
      <c r="DZ117" s="869"/>
    </row>
    <row r="118" spans="1:130" s="246" customFormat="1" ht="26.25" customHeight="1" x14ac:dyDescent="0.15">
      <c r="A118" s="944" t="s">
        <v>446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444</v>
      </c>
      <c r="AB118" s="945"/>
      <c r="AC118" s="945"/>
      <c r="AD118" s="945"/>
      <c r="AE118" s="946"/>
      <c r="AF118" s="947" t="s">
        <v>304</v>
      </c>
      <c r="AG118" s="945"/>
      <c r="AH118" s="945"/>
      <c r="AI118" s="945"/>
      <c r="AJ118" s="946"/>
      <c r="AK118" s="947" t="s">
        <v>303</v>
      </c>
      <c r="AL118" s="945"/>
      <c r="AM118" s="945"/>
      <c r="AN118" s="945"/>
      <c r="AO118" s="946"/>
      <c r="AP118" s="948" t="s">
        <v>445</v>
      </c>
      <c r="AQ118" s="949"/>
      <c r="AR118" s="949"/>
      <c r="AS118" s="949"/>
      <c r="AT118" s="950"/>
      <c r="AU118" s="979"/>
      <c r="AV118" s="980"/>
      <c r="AW118" s="980"/>
      <c r="AX118" s="980"/>
      <c r="AY118" s="980"/>
      <c r="AZ118" s="922" t="s">
        <v>480</v>
      </c>
      <c r="BA118" s="923"/>
      <c r="BB118" s="923"/>
      <c r="BC118" s="923"/>
      <c r="BD118" s="923"/>
      <c r="BE118" s="923"/>
      <c r="BF118" s="923"/>
      <c r="BG118" s="923"/>
      <c r="BH118" s="923"/>
      <c r="BI118" s="923"/>
      <c r="BJ118" s="923"/>
      <c r="BK118" s="923"/>
      <c r="BL118" s="923"/>
      <c r="BM118" s="923"/>
      <c r="BN118" s="923"/>
      <c r="BO118" s="923"/>
      <c r="BP118" s="924"/>
      <c r="BQ118" s="925" t="s">
        <v>453</v>
      </c>
      <c r="BR118" s="888"/>
      <c r="BS118" s="888"/>
      <c r="BT118" s="888"/>
      <c r="BU118" s="888"/>
      <c r="BV118" s="888" t="s">
        <v>454</v>
      </c>
      <c r="BW118" s="888"/>
      <c r="BX118" s="888"/>
      <c r="BY118" s="888"/>
      <c r="BZ118" s="888"/>
      <c r="CA118" s="888" t="s">
        <v>454</v>
      </c>
      <c r="CB118" s="888"/>
      <c r="CC118" s="888"/>
      <c r="CD118" s="888"/>
      <c r="CE118" s="888"/>
      <c r="CF118" s="918" t="s">
        <v>453</v>
      </c>
      <c r="CG118" s="919"/>
      <c r="CH118" s="919"/>
      <c r="CI118" s="919"/>
      <c r="CJ118" s="919"/>
      <c r="CK118" s="974"/>
      <c r="CL118" s="861"/>
      <c r="CM118" s="864" t="s">
        <v>481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454</v>
      </c>
      <c r="DH118" s="820"/>
      <c r="DI118" s="820"/>
      <c r="DJ118" s="820"/>
      <c r="DK118" s="821"/>
      <c r="DL118" s="822" t="s">
        <v>453</v>
      </c>
      <c r="DM118" s="820"/>
      <c r="DN118" s="820"/>
      <c r="DO118" s="820"/>
      <c r="DP118" s="821"/>
      <c r="DQ118" s="822" t="s">
        <v>453</v>
      </c>
      <c r="DR118" s="820"/>
      <c r="DS118" s="820"/>
      <c r="DT118" s="820"/>
      <c r="DU118" s="821"/>
      <c r="DV118" s="867" t="s">
        <v>454</v>
      </c>
      <c r="DW118" s="868"/>
      <c r="DX118" s="868"/>
      <c r="DY118" s="868"/>
      <c r="DZ118" s="869"/>
    </row>
    <row r="119" spans="1:130" s="246" customFormat="1" ht="26.25" customHeight="1" x14ac:dyDescent="0.15">
      <c r="A119" s="858" t="s">
        <v>449</v>
      </c>
      <c r="B119" s="859"/>
      <c r="C119" s="934" t="s">
        <v>450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453</v>
      </c>
      <c r="AB119" s="938"/>
      <c r="AC119" s="938"/>
      <c r="AD119" s="938"/>
      <c r="AE119" s="939"/>
      <c r="AF119" s="940" t="s">
        <v>453</v>
      </c>
      <c r="AG119" s="938"/>
      <c r="AH119" s="938"/>
      <c r="AI119" s="938"/>
      <c r="AJ119" s="939"/>
      <c r="AK119" s="940" t="s">
        <v>466</v>
      </c>
      <c r="AL119" s="938"/>
      <c r="AM119" s="938"/>
      <c r="AN119" s="938"/>
      <c r="AO119" s="939"/>
      <c r="AP119" s="941" t="s">
        <v>454</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482</v>
      </c>
      <c r="BP119" s="921"/>
      <c r="BQ119" s="925">
        <v>19543517</v>
      </c>
      <c r="BR119" s="888"/>
      <c r="BS119" s="888"/>
      <c r="BT119" s="888"/>
      <c r="BU119" s="888"/>
      <c r="BV119" s="888">
        <v>19034991</v>
      </c>
      <c r="BW119" s="888"/>
      <c r="BX119" s="888"/>
      <c r="BY119" s="888"/>
      <c r="BZ119" s="888"/>
      <c r="CA119" s="888">
        <v>18299685</v>
      </c>
      <c r="CB119" s="888"/>
      <c r="CC119" s="888"/>
      <c r="CD119" s="888"/>
      <c r="CE119" s="888"/>
      <c r="CF119" s="786"/>
      <c r="CG119" s="787"/>
      <c r="CH119" s="787"/>
      <c r="CI119" s="787"/>
      <c r="CJ119" s="877"/>
      <c r="CK119" s="975"/>
      <c r="CL119" s="863"/>
      <c r="CM119" s="881" t="s">
        <v>483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93473</v>
      </c>
      <c r="DH119" s="803"/>
      <c r="DI119" s="803"/>
      <c r="DJ119" s="803"/>
      <c r="DK119" s="804"/>
      <c r="DL119" s="805">
        <v>78215</v>
      </c>
      <c r="DM119" s="803"/>
      <c r="DN119" s="803"/>
      <c r="DO119" s="803"/>
      <c r="DP119" s="804"/>
      <c r="DQ119" s="805">
        <v>64555</v>
      </c>
      <c r="DR119" s="803"/>
      <c r="DS119" s="803"/>
      <c r="DT119" s="803"/>
      <c r="DU119" s="804"/>
      <c r="DV119" s="891">
        <v>1.2</v>
      </c>
      <c r="DW119" s="892"/>
      <c r="DX119" s="892"/>
      <c r="DY119" s="892"/>
      <c r="DZ119" s="893"/>
    </row>
    <row r="120" spans="1:130" s="246" customFormat="1" ht="26.25" customHeight="1" x14ac:dyDescent="0.15">
      <c r="A120" s="860"/>
      <c r="B120" s="861"/>
      <c r="C120" s="864" t="s">
        <v>456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466</v>
      </c>
      <c r="AB120" s="820"/>
      <c r="AC120" s="820"/>
      <c r="AD120" s="820"/>
      <c r="AE120" s="821"/>
      <c r="AF120" s="822" t="s">
        <v>454</v>
      </c>
      <c r="AG120" s="820"/>
      <c r="AH120" s="820"/>
      <c r="AI120" s="820"/>
      <c r="AJ120" s="821"/>
      <c r="AK120" s="822" t="s">
        <v>454</v>
      </c>
      <c r="AL120" s="820"/>
      <c r="AM120" s="820"/>
      <c r="AN120" s="820"/>
      <c r="AO120" s="821"/>
      <c r="AP120" s="867" t="s">
        <v>454</v>
      </c>
      <c r="AQ120" s="868"/>
      <c r="AR120" s="868"/>
      <c r="AS120" s="868"/>
      <c r="AT120" s="869"/>
      <c r="AU120" s="926" t="s">
        <v>484</v>
      </c>
      <c r="AV120" s="927"/>
      <c r="AW120" s="927"/>
      <c r="AX120" s="927"/>
      <c r="AY120" s="928"/>
      <c r="AZ120" s="903" t="s">
        <v>485</v>
      </c>
      <c r="BA120" s="848"/>
      <c r="BB120" s="848"/>
      <c r="BC120" s="848"/>
      <c r="BD120" s="848"/>
      <c r="BE120" s="848"/>
      <c r="BF120" s="848"/>
      <c r="BG120" s="848"/>
      <c r="BH120" s="848"/>
      <c r="BI120" s="848"/>
      <c r="BJ120" s="848"/>
      <c r="BK120" s="848"/>
      <c r="BL120" s="848"/>
      <c r="BM120" s="848"/>
      <c r="BN120" s="848"/>
      <c r="BO120" s="848"/>
      <c r="BP120" s="849"/>
      <c r="BQ120" s="904">
        <v>5308837</v>
      </c>
      <c r="BR120" s="885"/>
      <c r="BS120" s="885"/>
      <c r="BT120" s="885"/>
      <c r="BU120" s="885"/>
      <c r="BV120" s="885">
        <v>5679344</v>
      </c>
      <c r="BW120" s="885"/>
      <c r="BX120" s="885"/>
      <c r="BY120" s="885"/>
      <c r="BZ120" s="885"/>
      <c r="CA120" s="885">
        <v>5883961</v>
      </c>
      <c r="CB120" s="885"/>
      <c r="CC120" s="885"/>
      <c r="CD120" s="885"/>
      <c r="CE120" s="885"/>
      <c r="CF120" s="909">
        <v>105.9</v>
      </c>
      <c r="CG120" s="910"/>
      <c r="CH120" s="910"/>
      <c r="CI120" s="910"/>
      <c r="CJ120" s="910"/>
      <c r="CK120" s="911" t="s">
        <v>486</v>
      </c>
      <c r="CL120" s="895"/>
      <c r="CM120" s="895"/>
      <c r="CN120" s="895"/>
      <c r="CO120" s="896"/>
      <c r="CP120" s="915" t="s">
        <v>487</v>
      </c>
      <c r="CQ120" s="916"/>
      <c r="CR120" s="916"/>
      <c r="CS120" s="916"/>
      <c r="CT120" s="916"/>
      <c r="CU120" s="916"/>
      <c r="CV120" s="916"/>
      <c r="CW120" s="916"/>
      <c r="CX120" s="916"/>
      <c r="CY120" s="916"/>
      <c r="CZ120" s="916"/>
      <c r="DA120" s="916"/>
      <c r="DB120" s="916"/>
      <c r="DC120" s="916"/>
      <c r="DD120" s="916"/>
      <c r="DE120" s="916"/>
      <c r="DF120" s="917"/>
      <c r="DG120" s="904">
        <v>1754524</v>
      </c>
      <c r="DH120" s="885"/>
      <c r="DI120" s="885"/>
      <c r="DJ120" s="885"/>
      <c r="DK120" s="885"/>
      <c r="DL120" s="885">
        <v>1644353</v>
      </c>
      <c r="DM120" s="885"/>
      <c r="DN120" s="885"/>
      <c r="DO120" s="885"/>
      <c r="DP120" s="885"/>
      <c r="DQ120" s="885">
        <v>1549809</v>
      </c>
      <c r="DR120" s="885"/>
      <c r="DS120" s="885"/>
      <c r="DT120" s="885"/>
      <c r="DU120" s="885"/>
      <c r="DV120" s="886">
        <v>27.9</v>
      </c>
      <c r="DW120" s="886"/>
      <c r="DX120" s="886"/>
      <c r="DY120" s="886"/>
      <c r="DZ120" s="887"/>
    </row>
    <row r="121" spans="1:130" s="246" customFormat="1" ht="26.25" customHeight="1" x14ac:dyDescent="0.15">
      <c r="A121" s="860"/>
      <c r="B121" s="861"/>
      <c r="C121" s="906" t="s">
        <v>488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454</v>
      </c>
      <c r="AB121" s="820"/>
      <c r="AC121" s="820"/>
      <c r="AD121" s="820"/>
      <c r="AE121" s="821"/>
      <c r="AF121" s="822" t="s">
        <v>454</v>
      </c>
      <c r="AG121" s="820"/>
      <c r="AH121" s="820"/>
      <c r="AI121" s="820"/>
      <c r="AJ121" s="821"/>
      <c r="AK121" s="822" t="s">
        <v>454</v>
      </c>
      <c r="AL121" s="820"/>
      <c r="AM121" s="820"/>
      <c r="AN121" s="820"/>
      <c r="AO121" s="821"/>
      <c r="AP121" s="867" t="s">
        <v>466</v>
      </c>
      <c r="AQ121" s="868"/>
      <c r="AR121" s="868"/>
      <c r="AS121" s="868"/>
      <c r="AT121" s="869"/>
      <c r="AU121" s="929"/>
      <c r="AV121" s="930"/>
      <c r="AW121" s="930"/>
      <c r="AX121" s="930"/>
      <c r="AY121" s="931"/>
      <c r="AZ121" s="855" t="s">
        <v>489</v>
      </c>
      <c r="BA121" s="790"/>
      <c r="BB121" s="790"/>
      <c r="BC121" s="790"/>
      <c r="BD121" s="790"/>
      <c r="BE121" s="790"/>
      <c r="BF121" s="790"/>
      <c r="BG121" s="790"/>
      <c r="BH121" s="790"/>
      <c r="BI121" s="790"/>
      <c r="BJ121" s="790"/>
      <c r="BK121" s="790"/>
      <c r="BL121" s="790"/>
      <c r="BM121" s="790"/>
      <c r="BN121" s="790"/>
      <c r="BO121" s="790"/>
      <c r="BP121" s="791"/>
      <c r="BQ121" s="856">
        <v>97986</v>
      </c>
      <c r="BR121" s="857"/>
      <c r="BS121" s="857"/>
      <c r="BT121" s="857"/>
      <c r="BU121" s="857"/>
      <c r="BV121" s="857">
        <v>76252</v>
      </c>
      <c r="BW121" s="857"/>
      <c r="BX121" s="857"/>
      <c r="BY121" s="857"/>
      <c r="BZ121" s="857"/>
      <c r="CA121" s="857">
        <v>60809</v>
      </c>
      <c r="CB121" s="857"/>
      <c r="CC121" s="857"/>
      <c r="CD121" s="857"/>
      <c r="CE121" s="857"/>
      <c r="CF121" s="918">
        <v>1.1000000000000001</v>
      </c>
      <c r="CG121" s="919"/>
      <c r="CH121" s="919"/>
      <c r="CI121" s="919"/>
      <c r="CJ121" s="919"/>
      <c r="CK121" s="912"/>
      <c r="CL121" s="898"/>
      <c r="CM121" s="898"/>
      <c r="CN121" s="898"/>
      <c r="CO121" s="899"/>
      <c r="CP121" s="878" t="s">
        <v>490</v>
      </c>
      <c r="CQ121" s="879"/>
      <c r="CR121" s="879"/>
      <c r="CS121" s="879"/>
      <c r="CT121" s="879"/>
      <c r="CU121" s="879"/>
      <c r="CV121" s="879"/>
      <c r="CW121" s="879"/>
      <c r="CX121" s="879"/>
      <c r="CY121" s="879"/>
      <c r="CZ121" s="879"/>
      <c r="DA121" s="879"/>
      <c r="DB121" s="879"/>
      <c r="DC121" s="879"/>
      <c r="DD121" s="879"/>
      <c r="DE121" s="879"/>
      <c r="DF121" s="880"/>
      <c r="DG121" s="856">
        <v>1043935</v>
      </c>
      <c r="DH121" s="857"/>
      <c r="DI121" s="857"/>
      <c r="DJ121" s="857"/>
      <c r="DK121" s="857"/>
      <c r="DL121" s="857">
        <v>1191551</v>
      </c>
      <c r="DM121" s="857"/>
      <c r="DN121" s="857"/>
      <c r="DO121" s="857"/>
      <c r="DP121" s="857"/>
      <c r="DQ121" s="857">
        <v>1233715</v>
      </c>
      <c r="DR121" s="857"/>
      <c r="DS121" s="857"/>
      <c r="DT121" s="857"/>
      <c r="DU121" s="857"/>
      <c r="DV121" s="834">
        <v>22.2</v>
      </c>
      <c r="DW121" s="834"/>
      <c r="DX121" s="834"/>
      <c r="DY121" s="834"/>
      <c r="DZ121" s="835"/>
    </row>
    <row r="122" spans="1:130" s="246" customFormat="1" ht="26.25" customHeight="1" x14ac:dyDescent="0.15">
      <c r="A122" s="860"/>
      <c r="B122" s="861"/>
      <c r="C122" s="864" t="s">
        <v>469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454</v>
      </c>
      <c r="AB122" s="820"/>
      <c r="AC122" s="820"/>
      <c r="AD122" s="820"/>
      <c r="AE122" s="821"/>
      <c r="AF122" s="822" t="s">
        <v>466</v>
      </c>
      <c r="AG122" s="820"/>
      <c r="AH122" s="820"/>
      <c r="AI122" s="820"/>
      <c r="AJ122" s="821"/>
      <c r="AK122" s="822" t="s">
        <v>454</v>
      </c>
      <c r="AL122" s="820"/>
      <c r="AM122" s="820"/>
      <c r="AN122" s="820"/>
      <c r="AO122" s="821"/>
      <c r="AP122" s="867" t="s">
        <v>454</v>
      </c>
      <c r="AQ122" s="868"/>
      <c r="AR122" s="868"/>
      <c r="AS122" s="868"/>
      <c r="AT122" s="869"/>
      <c r="AU122" s="929"/>
      <c r="AV122" s="930"/>
      <c r="AW122" s="930"/>
      <c r="AX122" s="930"/>
      <c r="AY122" s="931"/>
      <c r="AZ122" s="922" t="s">
        <v>491</v>
      </c>
      <c r="BA122" s="923"/>
      <c r="BB122" s="923"/>
      <c r="BC122" s="923"/>
      <c r="BD122" s="923"/>
      <c r="BE122" s="923"/>
      <c r="BF122" s="923"/>
      <c r="BG122" s="923"/>
      <c r="BH122" s="923"/>
      <c r="BI122" s="923"/>
      <c r="BJ122" s="923"/>
      <c r="BK122" s="923"/>
      <c r="BL122" s="923"/>
      <c r="BM122" s="923"/>
      <c r="BN122" s="923"/>
      <c r="BO122" s="923"/>
      <c r="BP122" s="924"/>
      <c r="BQ122" s="925">
        <v>11855488</v>
      </c>
      <c r="BR122" s="888"/>
      <c r="BS122" s="888"/>
      <c r="BT122" s="888"/>
      <c r="BU122" s="888"/>
      <c r="BV122" s="888">
        <v>11411948</v>
      </c>
      <c r="BW122" s="888"/>
      <c r="BX122" s="888"/>
      <c r="BY122" s="888"/>
      <c r="BZ122" s="888"/>
      <c r="CA122" s="888">
        <v>11138864</v>
      </c>
      <c r="CB122" s="888"/>
      <c r="CC122" s="888"/>
      <c r="CD122" s="888"/>
      <c r="CE122" s="888"/>
      <c r="CF122" s="889">
        <v>200.4</v>
      </c>
      <c r="CG122" s="890"/>
      <c r="CH122" s="890"/>
      <c r="CI122" s="890"/>
      <c r="CJ122" s="890"/>
      <c r="CK122" s="912"/>
      <c r="CL122" s="898"/>
      <c r="CM122" s="898"/>
      <c r="CN122" s="898"/>
      <c r="CO122" s="899"/>
      <c r="CP122" s="878" t="s">
        <v>492</v>
      </c>
      <c r="CQ122" s="879"/>
      <c r="CR122" s="879"/>
      <c r="CS122" s="879"/>
      <c r="CT122" s="879"/>
      <c r="CU122" s="879"/>
      <c r="CV122" s="879"/>
      <c r="CW122" s="879"/>
      <c r="CX122" s="879"/>
      <c r="CY122" s="879"/>
      <c r="CZ122" s="879"/>
      <c r="DA122" s="879"/>
      <c r="DB122" s="879"/>
      <c r="DC122" s="879"/>
      <c r="DD122" s="879"/>
      <c r="DE122" s="879"/>
      <c r="DF122" s="880"/>
      <c r="DG122" s="856">
        <v>858916</v>
      </c>
      <c r="DH122" s="857"/>
      <c r="DI122" s="857"/>
      <c r="DJ122" s="857"/>
      <c r="DK122" s="857"/>
      <c r="DL122" s="857">
        <v>806489</v>
      </c>
      <c r="DM122" s="857"/>
      <c r="DN122" s="857"/>
      <c r="DO122" s="857"/>
      <c r="DP122" s="857"/>
      <c r="DQ122" s="857">
        <v>748507</v>
      </c>
      <c r="DR122" s="857"/>
      <c r="DS122" s="857"/>
      <c r="DT122" s="857"/>
      <c r="DU122" s="857"/>
      <c r="DV122" s="834">
        <v>13.5</v>
      </c>
      <c r="DW122" s="834"/>
      <c r="DX122" s="834"/>
      <c r="DY122" s="834"/>
      <c r="DZ122" s="835"/>
    </row>
    <row r="123" spans="1:130" s="246" customFormat="1" ht="26.25" customHeight="1" x14ac:dyDescent="0.15">
      <c r="A123" s="860"/>
      <c r="B123" s="861"/>
      <c r="C123" s="864" t="s">
        <v>476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466</v>
      </c>
      <c r="AB123" s="820"/>
      <c r="AC123" s="820"/>
      <c r="AD123" s="820"/>
      <c r="AE123" s="821"/>
      <c r="AF123" s="822" t="s">
        <v>466</v>
      </c>
      <c r="AG123" s="820"/>
      <c r="AH123" s="820"/>
      <c r="AI123" s="820"/>
      <c r="AJ123" s="821"/>
      <c r="AK123" s="822" t="s">
        <v>466</v>
      </c>
      <c r="AL123" s="820"/>
      <c r="AM123" s="820"/>
      <c r="AN123" s="820"/>
      <c r="AO123" s="821"/>
      <c r="AP123" s="867" t="s">
        <v>466</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493</v>
      </c>
      <c r="BP123" s="921"/>
      <c r="BQ123" s="875">
        <v>17262311</v>
      </c>
      <c r="BR123" s="876"/>
      <c r="BS123" s="876"/>
      <c r="BT123" s="876"/>
      <c r="BU123" s="876"/>
      <c r="BV123" s="876">
        <v>17167544</v>
      </c>
      <c r="BW123" s="876"/>
      <c r="BX123" s="876"/>
      <c r="BY123" s="876"/>
      <c r="BZ123" s="876"/>
      <c r="CA123" s="876">
        <v>17083634</v>
      </c>
      <c r="CB123" s="876"/>
      <c r="CC123" s="876"/>
      <c r="CD123" s="876"/>
      <c r="CE123" s="876"/>
      <c r="CF123" s="786"/>
      <c r="CG123" s="787"/>
      <c r="CH123" s="787"/>
      <c r="CI123" s="787"/>
      <c r="CJ123" s="877"/>
      <c r="CK123" s="912"/>
      <c r="CL123" s="898"/>
      <c r="CM123" s="898"/>
      <c r="CN123" s="898"/>
      <c r="CO123" s="899"/>
      <c r="CP123" s="878" t="s">
        <v>494</v>
      </c>
      <c r="CQ123" s="879"/>
      <c r="CR123" s="879"/>
      <c r="CS123" s="879"/>
      <c r="CT123" s="879"/>
      <c r="CU123" s="879"/>
      <c r="CV123" s="879"/>
      <c r="CW123" s="879"/>
      <c r="CX123" s="879"/>
      <c r="CY123" s="879"/>
      <c r="CZ123" s="879"/>
      <c r="DA123" s="879"/>
      <c r="DB123" s="879"/>
      <c r="DC123" s="879"/>
      <c r="DD123" s="879"/>
      <c r="DE123" s="879"/>
      <c r="DF123" s="880"/>
      <c r="DG123" s="819">
        <v>659020</v>
      </c>
      <c r="DH123" s="820"/>
      <c r="DI123" s="820"/>
      <c r="DJ123" s="820"/>
      <c r="DK123" s="821"/>
      <c r="DL123" s="822">
        <v>595472</v>
      </c>
      <c r="DM123" s="820"/>
      <c r="DN123" s="820"/>
      <c r="DO123" s="820"/>
      <c r="DP123" s="821"/>
      <c r="DQ123" s="822">
        <v>540245</v>
      </c>
      <c r="DR123" s="820"/>
      <c r="DS123" s="820"/>
      <c r="DT123" s="820"/>
      <c r="DU123" s="821"/>
      <c r="DV123" s="867">
        <v>9.6999999999999993</v>
      </c>
      <c r="DW123" s="868"/>
      <c r="DX123" s="868"/>
      <c r="DY123" s="868"/>
      <c r="DZ123" s="869"/>
    </row>
    <row r="124" spans="1:130" s="246" customFormat="1" ht="26.25" customHeight="1" thickBot="1" x14ac:dyDescent="0.2">
      <c r="A124" s="860"/>
      <c r="B124" s="861"/>
      <c r="C124" s="864" t="s">
        <v>479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495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40.4</v>
      </c>
      <c r="BR124" s="874"/>
      <c r="BS124" s="874"/>
      <c r="BT124" s="874"/>
      <c r="BU124" s="874"/>
      <c r="BV124" s="874">
        <v>33</v>
      </c>
      <c r="BW124" s="874"/>
      <c r="BX124" s="874"/>
      <c r="BY124" s="874"/>
      <c r="BZ124" s="874"/>
      <c r="CA124" s="874">
        <v>21.8</v>
      </c>
      <c r="CB124" s="874"/>
      <c r="CC124" s="874"/>
      <c r="CD124" s="874"/>
      <c r="CE124" s="874"/>
      <c r="CF124" s="764"/>
      <c r="CG124" s="765"/>
      <c r="CH124" s="765"/>
      <c r="CI124" s="765"/>
      <c r="CJ124" s="905"/>
      <c r="CK124" s="913"/>
      <c r="CL124" s="913"/>
      <c r="CM124" s="913"/>
      <c r="CN124" s="913"/>
      <c r="CO124" s="914"/>
      <c r="CP124" s="878" t="s">
        <v>496</v>
      </c>
      <c r="CQ124" s="879"/>
      <c r="CR124" s="879"/>
      <c r="CS124" s="879"/>
      <c r="CT124" s="879"/>
      <c r="CU124" s="879"/>
      <c r="CV124" s="879"/>
      <c r="CW124" s="879"/>
      <c r="CX124" s="879"/>
      <c r="CY124" s="879"/>
      <c r="CZ124" s="879"/>
      <c r="DA124" s="879"/>
      <c r="DB124" s="879"/>
      <c r="DC124" s="879"/>
      <c r="DD124" s="879"/>
      <c r="DE124" s="879"/>
      <c r="DF124" s="880"/>
      <c r="DG124" s="802">
        <v>479387</v>
      </c>
      <c r="DH124" s="803"/>
      <c r="DI124" s="803"/>
      <c r="DJ124" s="803"/>
      <c r="DK124" s="804"/>
      <c r="DL124" s="805">
        <v>479800</v>
      </c>
      <c r="DM124" s="803"/>
      <c r="DN124" s="803"/>
      <c r="DO124" s="803"/>
      <c r="DP124" s="804"/>
      <c r="DQ124" s="805">
        <v>513938</v>
      </c>
      <c r="DR124" s="803"/>
      <c r="DS124" s="803"/>
      <c r="DT124" s="803"/>
      <c r="DU124" s="804"/>
      <c r="DV124" s="891">
        <v>9.1999999999999993</v>
      </c>
      <c r="DW124" s="892"/>
      <c r="DX124" s="892"/>
      <c r="DY124" s="892"/>
      <c r="DZ124" s="893"/>
    </row>
    <row r="125" spans="1:130" s="246" customFormat="1" ht="26.25" customHeight="1" x14ac:dyDescent="0.15">
      <c r="A125" s="860"/>
      <c r="B125" s="861"/>
      <c r="C125" s="864" t="s">
        <v>481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497</v>
      </c>
      <c r="CL125" s="895"/>
      <c r="CM125" s="895"/>
      <c r="CN125" s="895"/>
      <c r="CO125" s="896"/>
      <c r="CP125" s="903" t="s">
        <v>498</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128</v>
      </c>
      <c r="DW125" s="886"/>
      <c r="DX125" s="886"/>
      <c r="DY125" s="886"/>
      <c r="DZ125" s="887"/>
    </row>
    <row r="126" spans="1:130" s="246" customFormat="1" ht="26.25" customHeight="1" thickBot="1" x14ac:dyDescent="0.2">
      <c r="A126" s="860"/>
      <c r="B126" s="861"/>
      <c r="C126" s="864" t="s">
        <v>483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499</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500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8770</v>
      </c>
      <c r="AB127" s="820"/>
      <c r="AC127" s="820"/>
      <c r="AD127" s="820"/>
      <c r="AE127" s="821"/>
      <c r="AF127" s="822">
        <v>6649</v>
      </c>
      <c r="AG127" s="820"/>
      <c r="AH127" s="820"/>
      <c r="AI127" s="820"/>
      <c r="AJ127" s="821"/>
      <c r="AK127" s="822">
        <v>7289</v>
      </c>
      <c r="AL127" s="820"/>
      <c r="AM127" s="820"/>
      <c r="AN127" s="820"/>
      <c r="AO127" s="821"/>
      <c r="AP127" s="867">
        <v>0.1</v>
      </c>
      <c r="AQ127" s="868"/>
      <c r="AR127" s="868"/>
      <c r="AS127" s="868"/>
      <c r="AT127" s="869"/>
      <c r="AU127" s="282"/>
      <c r="AV127" s="282"/>
      <c r="AW127" s="282"/>
      <c r="AX127" s="884" t="s">
        <v>501</v>
      </c>
      <c r="AY127" s="852"/>
      <c r="AZ127" s="852"/>
      <c r="BA127" s="852"/>
      <c r="BB127" s="852"/>
      <c r="BC127" s="852"/>
      <c r="BD127" s="852"/>
      <c r="BE127" s="853"/>
      <c r="BF127" s="851" t="s">
        <v>502</v>
      </c>
      <c r="BG127" s="852"/>
      <c r="BH127" s="852"/>
      <c r="BI127" s="852"/>
      <c r="BJ127" s="852"/>
      <c r="BK127" s="852"/>
      <c r="BL127" s="853"/>
      <c r="BM127" s="851" t="s">
        <v>503</v>
      </c>
      <c r="BN127" s="852"/>
      <c r="BO127" s="852"/>
      <c r="BP127" s="852"/>
      <c r="BQ127" s="852"/>
      <c r="BR127" s="852"/>
      <c r="BS127" s="853"/>
      <c r="BT127" s="851" t="s">
        <v>504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505</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506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507</v>
      </c>
      <c r="X128" s="838"/>
      <c r="Y128" s="838"/>
      <c r="Z128" s="839"/>
      <c r="AA128" s="840">
        <v>40592</v>
      </c>
      <c r="AB128" s="841"/>
      <c r="AC128" s="841"/>
      <c r="AD128" s="841"/>
      <c r="AE128" s="842"/>
      <c r="AF128" s="843">
        <v>37863</v>
      </c>
      <c r="AG128" s="841"/>
      <c r="AH128" s="841"/>
      <c r="AI128" s="841"/>
      <c r="AJ128" s="842"/>
      <c r="AK128" s="843">
        <v>32313</v>
      </c>
      <c r="AL128" s="841"/>
      <c r="AM128" s="841"/>
      <c r="AN128" s="841"/>
      <c r="AO128" s="842"/>
      <c r="AP128" s="844"/>
      <c r="AQ128" s="845"/>
      <c r="AR128" s="845"/>
      <c r="AS128" s="845"/>
      <c r="AT128" s="846"/>
      <c r="AU128" s="282"/>
      <c r="AV128" s="282"/>
      <c r="AW128" s="282"/>
      <c r="AX128" s="847" t="s">
        <v>508</v>
      </c>
      <c r="AY128" s="848"/>
      <c r="AZ128" s="848"/>
      <c r="BA128" s="848"/>
      <c r="BB128" s="848"/>
      <c r="BC128" s="848"/>
      <c r="BD128" s="848"/>
      <c r="BE128" s="849"/>
      <c r="BF128" s="826" t="s">
        <v>128</v>
      </c>
      <c r="BG128" s="827"/>
      <c r="BH128" s="827"/>
      <c r="BI128" s="827"/>
      <c r="BJ128" s="827"/>
      <c r="BK128" s="827"/>
      <c r="BL128" s="850"/>
      <c r="BM128" s="826">
        <v>14.09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509</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128</v>
      </c>
      <c r="DM128" s="831"/>
      <c r="DN128" s="831"/>
      <c r="DO128" s="831"/>
      <c r="DP128" s="831"/>
      <c r="DQ128" s="831" t="s">
        <v>128</v>
      </c>
      <c r="DR128" s="831"/>
      <c r="DS128" s="831"/>
      <c r="DT128" s="831"/>
      <c r="DU128" s="831"/>
      <c r="DV128" s="832" t="s">
        <v>128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510</v>
      </c>
      <c r="X129" s="817"/>
      <c r="Y129" s="817"/>
      <c r="Z129" s="818"/>
      <c r="AA129" s="819">
        <v>7336130</v>
      </c>
      <c r="AB129" s="820"/>
      <c r="AC129" s="820"/>
      <c r="AD129" s="820"/>
      <c r="AE129" s="821"/>
      <c r="AF129" s="822">
        <v>7131033</v>
      </c>
      <c r="AG129" s="820"/>
      <c r="AH129" s="820"/>
      <c r="AI129" s="820"/>
      <c r="AJ129" s="821"/>
      <c r="AK129" s="822">
        <v>6881042</v>
      </c>
      <c r="AL129" s="820"/>
      <c r="AM129" s="820"/>
      <c r="AN129" s="820"/>
      <c r="AO129" s="821"/>
      <c r="AP129" s="823"/>
      <c r="AQ129" s="824"/>
      <c r="AR129" s="824"/>
      <c r="AS129" s="824"/>
      <c r="AT129" s="825"/>
      <c r="AU129" s="284"/>
      <c r="AV129" s="284"/>
      <c r="AW129" s="284"/>
      <c r="AX129" s="789" t="s">
        <v>511</v>
      </c>
      <c r="AY129" s="790"/>
      <c r="AZ129" s="790"/>
      <c r="BA129" s="790"/>
      <c r="BB129" s="790"/>
      <c r="BC129" s="790"/>
      <c r="BD129" s="790"/>
      <c r="BE129" s="791"/>
      <c r="BF129" s="809" t="s">
        <v>128</v>
      </c>
      <c r="BG129" s="810"/>
      <c r="BH129" s="810"/>
      <c r="BI129" s="810"/>
      <c r="BJ129" s="810"/>
      <c r="BK129" s="810"/>
      <c r="BL129" s="811"/>
      <c r="BM129" s="809">
        <v>19.09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512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513</v>
      </c>
      <c r="X130" s="817"/>
      <c r="Y130" s="817"/>
      <c r="Z130" s="818"/>
      <c r="AA130" s="819">
        <v>1697675</v>
      </c>
      <c r="AB130" s="820"/>
      <c r="AC130" s="820"/>
      <c r="AD130" s="820"/>
      <c r="AE130" s="821"/>
      <c r="AF130" s="822">
        <v>1482891</v>
      </c>
      <c r="AG130" s="820"/>
      <c r="AH130" s="820"/>
      <c r="AI130" s="820"/>
      <c r="AJ130" s="821"/>
      <c r="AK130" s="822">
        <v>1322522</v>
      </c>
      <c r="AL130" s="820"/>
      <c r="AM130" s="820"/>
      <c r="AN130" s="820"/>
      <c r="AO130" s="821"/>
      <c r="AP130" s="823"/>
      <c r="AQ130" s="824"/>
      <c r="AR130" s="824"/>
      <c r="AS130" s="824"/>
      <c r="AT130" s="825"/>
      <c r="AU130" s="284"/>
      <c r="AV130" s="284"/>
      <c r="AW130" s="284"/>
      <c r="AX130" s="789" t="s">
        <v>514</v>
      </c>
      <c r="AY130" s="790"/>
      <c r="AZ130" s="790"/>
      <c r="BA130" s="790"/>
      <c r="BB130" s="790"/>
      <c r="BC130" s="790"/>
      <c r="BD130" s="790"/>
      <c r="BE130" s="791"/>
      <c r="BF130" s="792">
        <v>10.1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515</v>
      </c>
      <c r="X131" s="800"/>
      <c r="Y131" s="800"/>
      <c r="Z131" s="801"/>
      <c r="AA131" s="802">
        <v>5638455</v>
      </c>
      <c r="AB131" s="803"/>
      <c r="AC131" s="803"/>
      <c r="AD131" s="803"/>
      <c r="AE131" s="804"/>
      <c r="AF131" s="805">
        <v>5648142</v>
      </c>
      <c r="AG131" s="803"/>
      <c r="AH131" s="803"/>
      <c r="AI131" s="803"/>
      <c r="AJ131" s="804"/>
      <c r="AK131" s="805">
        <v>5558520</v>
      </c>
      <c r="AL131" s="803"/>
      <c r="AM131" s="803"/>
      <c r="AN131" s="803"/>
      <c r="AO131" s="804"/>
      <c r="AP131" s="806"/>
      <c r="AQ131" s="807"/>
      <c r="AR131" s="807"/>
      <c r="AS131" s="807"/>
      <c r="AT131" s="808"/>
      <c r="AU131" s="284"/>
      <c r="AV131" s="284"/>
      <c r="AW131" s="284"/>
      <c r="AX131" s="767" t="s">
        <v>516</v>
      </c>
      <c r="AY131" s="768"/>
      <c r="AZ131" s="768"/>
      <c r="BA131" s="768"/>
      <c r="BB131" s="768"/>
      <c r="BC131" s="768"/>
      <c r="BD131" s="768"/>
      <c r="BE131" s="769"/>
      <c r="BF131" s="770">
        <v>21.8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518</v>
      </c>
      <c r="W132" s="780"/>
      <c r="X132" s="780"/>
      <c r="Y132" s="780"/>
      <c r="Z132" s="781"/>
      <c r="AA132" s="782">
        <v>11.76347067</v>
      </c>
      <c r="AB132" s="783"/>
      <c r="AC132" s="783"/>
      <c r="AD132" s="783"/>
      <c r="AE132" s="784"/>
      <c r="AF132" s="785">
        <v>9.4130069679999995</v>
      </c>
      <c r="AG132" s="783"/>
      <c r="AH132" s="783"/>
      <c r="AI132" s="783"/>
      <c r="AJ132" s="784"/>
      <c r="AK132" s="785">
        <v>9.1299662500000007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519</v>
      </c>
      <c r="W133" s="759"/>
      <c r="X133" s="759"/>
      <c r="Y133" s="759"/>
      <c r="Z133" s="760"/>
      <c r="AA133" s="761">
        <v>11.5</v>
      </c>
      <c r="AB133" s="762"/>
      <c r="AC133" s="762"/>
      <c r="AD133" s="762"/>
      <c r="AE133" s="763"/>
      <c r="AF133" s="761">
        <v>10.5</v>
      </c>
      <c r="AG133" s="762"/>
      <c r="AH133" s="762"/>
      <c r="AI133" s="762"/>
      <c r="AJ133" s="763"/>
      <c r="AK133" s="761">
        <v>10.1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ycU1k3Dhso2Dmn5iEqKhWCkB4pfnpvpuvDJxNI+o+gGNuf/etzhdaIrItwylmt1YSrxkqVf4uiEvVlPSzc1QQ==" saltValue="CFGVBWXxD3n6WylLzrT8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0" zoomScale="70" zoomScaleNormal="85" zoomScaleSheetLayoutView="70" workbookViewId="0">
      <selection activeCell="AK51" sqref="AK5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RSPcTOk8v82y5vdPfLefXtOclcjHndqKRxPcng93lSswWIWmfoeFbWC9LA6liYIvFhWueSxZriR+Zz32zAzg==" saltValue="wOYiR+Pj+I52+B8+6YexD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7SoCLbK630o51Q4AbKH7lGTjWNPNBQUCAxyjp9nqJfV1CUnMvtC/s1KYdxvOgUz5IwaLrRryS18PGUKSYaXPw==" saltValue="QNyqfO1RyqgSo6KRiJPd/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523</v>
      </c>
      <c r="AP7" s="303"/>
      <c r="AQ7" s="304" t="s">
        <v>524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525</v>
      </c>
      <c r="AQ8" s="310" t="s">
        <v>526</v>
      </c>
      <c r="AR8" s="311" t="s">
        <v>527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528</v>
      </c>
      <c r="AL9" s="1192"/>
      <c r="AM9" s="1192"/>
      <c r="AN9" s="1193"/>
      <c r="AO9" s="312">
        <v>1638931</v>
      </c>
      <c r="AP9" s="312">
        <v>113910</v>
      </c>
      <c r="AQ9" s="313">
        <v>87631</v>
      </c>
      <c r="AR9" s="314">
        <v>30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529</v>
      </c>
      <c r="AL10" s="1192"/>
      <c r="AM10" s="1192"/>
      <c r="AN10" s="1193"/>
      <c r="AO10" s="315">
        <v>235549</v>
      </c>
      <c r="AP10" s="315">
        <v>16371</v>
      </c>
      <c r="AQ10" s="316">
        <v>8917</v>
      </c>
      <c r="AR10" s="317">
        <v>83.6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530</v>
      </c>
      <c r="AL11" s="1192"/>
      <c r="AM11" s="1192"/>
      <c r="AN11" s="1193"/>
      <c r="AO11" s="315">
        <v>169487</v>
      </c>
      <c r="AP11" s="315">
        <v>11780</v>
      </c>
      <c r="AQ11" s="316">
        <v>14700</v>
      </c>
      <c r="AR11" s="317">
        <v>-19.899999999999999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531</v>
      </c>
      <c r="AL12" s="1192"/>
      <c r="AM12" s="1192"/>
      <c r="AN12" s="1193"/>
      <c r="AO12" s="315">
        <v>19584</v>
      </c>
      <c r="AP12" s="315">
        <v>1361</v>
      </c>
      <c r="AQ12" s="316">
        <v>667</v>
      </c>
      <c r="AR12" s="317">
        <v>104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532</v>
      </c>
      <c r="AL13" s="1192"/>
      <c r="AM13" s="1192"/>
      <c r="AN13" s="1193"/>
      <c r="AO13" s="315" t="s">
        <v>533</v>
      </c>
      <c r="AP13" s="315" t="s">
        <v>533</v>
      </c>
      <c r="AQ13" s="316" t="s">
        <v>533</v>
      </c>
      <c r="AR13" s="317" t="s">
        <v>533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534</v>
      </c>
      <c r="AL14" s="1192"/>
      <c r="AM14" s="1192"/>
      <c r="AN14" s="1193"/>
      <c r="AO14" s="315">
        <v>50709</v>
      </c>
      <c r="AP14" s="315">
        <v>3524</v>
      </c>
      <c r="AQ14" s="316">
        <v>4134</v>
      </c>
      <c r="AR14" s="317">
        <v>-14.8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535</v>
      </c>
      <c r="AL15" s="1192"/>
      <c r="AM15" s="1192"/>
      <c r="AN15" s="1193"/>
      <c r="AO15" s="315">
        <v>82238</v>
      </c>
      <c r="AP15" s="315">
        <v>5716</v>
      </c>
      <c r="AQ15" s="316">
        <v>2222</v>
      </c>
      <c r="AR15" s="317">
        <v>157.19999999999999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536</v>
      </c>
      <c r="AL16" s="1195"/>
      <c r="AM16" s="1195"/>
      <c r="AN16" s="1196"/>
      <c r="AO16" s="315">
        <v>-112687</v>
      </c>
      <c r="AP16" s="315">
        <v>-7832</v>
      </c>
      <c r="AQ16" s="316">
        <v>-8178</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186</v>
      </c>
      <c r="AL17" s="1195"/>
      <c r="AM17" s="1195"/>
      <c r="AN17" s="1196"/>
      <c r="AO17" s="315">
        <v>2083811</v>
      </c>
      <c r="AP17" s="315">
        <v>144830</v>
      </c>
      <c r="AQ17" s="316">
        <v>110093</v>
      </c>
      <c r="AR17" s="317">
        <v>31.6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538</v>
      </c>
      <c r="AP20" s="323" t="s">
        <v>539</v>
      </c>
      <c r="AQ20" s="324" t="s">
        <v>540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541</v>
      </c>
      <c r="AL21" s="1189"/>
      <c r="AM21" s="1189"/>
      <c r="AN21" s="1190"/>
      <c r="AO21" s="327">
        <v>13.07</v>
      </c>
      <c r="AP21" s="328">
        <v>10.38</v>
      </c>
      <c r="AQ21" s="329">
        <v>2.69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542</v>
      </c>
      <c r="AL22" s="1189"/>
      <c r="AM22" s="1189"/>
      <c r="AN22" s="1190"/>
      <c r="AO22" s="332">
        <v>96.3</v>
      </c>
      <c r="AP22" s="333">
        <v>96.6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523</v>
      </c>
      <c r="AP30" s="303"/>
      <c r="AQ30" s="304" t="s">
        <v>524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525</v>
      </c>
      <c r="AQ31" s="310" t="s">
        <v>526</v>
      </c>
      <c r="AR31" s="311" t="s">
        <v>527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546</v>
      </c>
      <c r="AL32" s="1180"/>
      <c r="AM32" s="1180"/>
      <c r="AN32" s="1181"/>
      <c r="AO32" s="342">
        <v>1301375</v>
      </c>
      <c r="AP32" s="342">
        <v>90449</v>
      </c>
      <c r="AQ32" s="343">
        <v>55141</v>
      </c>
      <c r="AR32" s="344">
        <v>64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547</v>
      </c>
      <c r="AL33" s="1180"/>
      <c r="AM33" s="1180"/>
      <c r="AN33" s="1181"/>
      <c r="AO33" s="342" t="s">
        <v>533</v>
      </c>
      <c r="AP33" s="342" t="s">
        <v>533</v>
      </c>
      <c r="AQ33" s="343" t="s">
        <v>533</v>
      </c>
      <c r="AR33" s="344" t="s">
        <v>533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548</v>
      </c>
      <c r="AL34" s="1180"/>
      <c r="AM34" s="1180"/>
      <c r="AN34" s="1181"/>
      <c r="AO34" s="342" t="s">
        <v>533</v>
      </c>
      <c r="AP34" s="342" t="s">
        <v>533</v>
      </c>
      <c r="AQ34" s="343">
        <v>3</v>
      </c>
      <c r="AR34" s="344" t="s">
        <v>533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549</v>
      </c>
      <c r="AL35" s="1180"/>
      <c r="AM35" s="1180"/>
      <c r="AN35" s="1181"/>
      <c r="AO35" s="342">
        <v>485020</v>
      </c>
      <c r="AP35" s="342">
        <v>33710</v>
      </c>
      <c r="AQ35" s="343">
        <v>21916</v>
      </c>
      <c r="AR35" s="344">
        <v>53.8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550</v>
      </c>
      <c r="AL36" s="1180"/>
      <c r="AM36" s="1180"/>
      <c r="AN36" s="1181"/>
      <c r="AO36" s="342">
        <v>68406</v>
      </c>
      <c r="AP36" s="342">
        <v>4754</v>
      </c>
      <c r="AQ36" s="343">
        <v>3784</v>
      </c>
      <c r="AR36" s="344">
        <v>25.6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551</v>
      </c>
      <c r="AL37" s="1180"/>
      <c r="AM37" s="1180"/>
      <c r="AN37" s="1181"/>
      <c r="AO37" s="342">
        <v>7289</v>
      </c>
      <c r="AP37" s="342">
        <v>507</v>
      </c>
      <c r="AQ37" s="343">
        <v>1115</v>
      </c>
      <c r="AR37" s="344">
        <v>-54.5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552</v>
      </c>
      <c r="AL38" s="1183"/>
      <c r="AM38" s="1183"/>
      <c r="AN38" s="1184"/>
      <c r="AO38" s="345">
        <v>236</v>
      </c>
      <c r="AP38" s="345">
        <v>16</v>
      </c>
      <c r="AQ38" s="346">
        <v>2</v>
      </c>
      <c r="AR38" s="334">
        <v>700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553</v>
      </c>
      <c r="AL39" s="1183"/>
      <c r="AM39" s="1183"/>
      <c r="AN39" s="1184"/>
      <c r="AO39" s="342">
        <v>-32313</v>
      </c>
      <c r="AP39" s="342">
        <v>-2246</v>
      </c>
      <c r="AQ39" s="343">
        <v>-1435</v>
      </c>
      <c r="AR39" s="344">
        <v>56.5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554</v>
      </c>
      <c r="AL40" s="1180"/>
      <c r="AM40" s="1180"/>
      <c r="AN40" s="1181"/>
      <c r="AO40" s="342">
        <v>-1322522</v>
      </c>
      <c r="AP40" s="342">
        <v>-91918</v>
      </c>
      <c r="AQ40" s="343">
        <v>-54229</v>
      </c>
      <c r="AR40" s="344">
        <v>69.5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298</v>
      </c>
      <c r="AL41" s="1186"/>
      <c r="AM41" s="1186"/>
      <c r="AN41" s="1187"/>
      <c r="AO41" s="342">
        <v>507491</v>
      </c>
      <c r="AP41" s="342">
        <v>35272</v>
      </c>
      <c r="AQ41" s="343">
        <v>26298</v>
      </c>
      <c r="AR41" s="344">
        <v>34.1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523</v>
      </c>
      <c r="AN49" s="1174" t="s">
        <v>558</v>
      </c>
      <c r="AO49" s="1175"/>
      <c r="AP49" s="1175"/>
      <c r="AQ49" s="1175"/>
      <c r="AR49" s="117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559</v>
      </c>
      <c r="AO50" s="359" t="s">
        <v>560</v>
      </c>
      <c r="AP50" s="360" t="s">
        <v>561</v>
      </c>
      <c r="AQ50" s="361" t="s">
        <v>562</v>
      </c>
      <c r="AR50" s="362" t="s">
        <v>563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859691</v>
      </c>
      <c r="AN51" s="364">
        <v>55546</v>
      </c>
      <c r="AO51" s="365">
        <v>-20.5</v>
      </c>
      <c r="AP51" s="366">
        <v>87551</v>
      </c>
      <c r="AQ51" s="367">
        <v>6.8</v>
      </c>
      <c r="AR51" s="368">
        <v>-27.3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604200</v>
      </c>
      <c r="AN52" s="372">
        <v>39039</v>
      </c>
      <c r="AO52" s="373">
        <v>43</v>
      </c>
      <c r="AP52" s="374">
        <v>43994</v>
      </c>
      <c r="AQ52" s="375">
        <v>27.6</v>
      </c>
      <c r="AR52" s="376">
        <v>15.4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1012501</v>
      </c>
      <c r="AN53" s="364">
        <v>66572</v>
      </c>
      <c r="AO53" s="365">
        <v>19.899999999999999</v>
      </c>
      <c r="AP53" s="366">
        <v>106092</v>
      </c>
      <c r="AQ53" s="367">
        <v>21.2</v>
      </c>
      <c r="AR53" s="368">
        <v>-1.3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699813</v>
      </c>
      <c r="AN54" s="372">
        <v>46013</v>
      </c>
      <c r="AO54" s="373">
        <v>17.899999999999999</v>
      </c>
      <c r="AP54" s="374">
        <v>44299</v>
      </c>
      <c r="AQ54" s="375">
        <v>0.7</v>
      </c>
      <c r="AR54" s="376">
        <v>17.2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1144871</v>
      </c>
      <c r="AN55" s="364">
        <v>76575</v>
      </c>
      <c r="AO55" s="365">
        <v>15</v>
      </c>
      <c r="AP55" s="366">
        <v>78903</v>
      </c>
      <c r="AQ55" s="367">
        <v>-25.6</v>
      </c>
      <c r="AR55" s="368">
        <v>40.6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639444</v>
      </c>
      <c r="AN56" s="372">
        <v>42769</v>
      </c>
      <c r="AO56" s="373">
        <v>-7.1</v>
      </c>
      <c r="AP56" s="374">
        <v>49201</v>
      </c>
      <c r="AQ56" s="375">
        <v>11.1</v>
      </c>
      <c r="AR56" s="376">
        <v>-18.2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1124479</v>
      </c>
      <c r="AN57" s="364">
        <v>76908</v>
      </c>
      <c r="AO57" s="365">
        <v>0.4</v>
      </c>
      <c r="AP57" s="366">
        <v>82993</v>
      </c>
      <c r="AQ57" s="367">
        <v>5.2</v>
      </c>
      <c r="AR57" s="368">
        <v>-4.8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611817</v>
      </c>
      <c r="AN58" s="372">
        <v>41845</v>
      </c>
      <c r="AO58" s="373">
        <v>-2.2000000000000002</v>
      </c>
      <c r="AP58" s="374">
        <v>46787</v>
      </c>
      <c r="AQ58" s="375">
        <v>-4.9000000000000004</v>
      </c>
      <c r="AR58" s="376">
        <v>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1463149</v>
      </c>
      <c r="AN59" s="364">
        <v>101692</v>
      </c>
      <c r="AO59" s="365">
        <v>32.200000000000003</v>
      </c>
      <c r="AP59" s="366">
        <v>108252</v>
      </c>
      <c r="AQ59" s="367">
        <v>30.4</v>
      </c>
      <c r="AR59" s="368">
        <v>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1161252</v>
      </c>
      <c r="AN60" s="372">
        <v>80710</v>
      </c>
      <c r="AO60" s="373">
        <v>92.9</v>
      </c>
      <c r="AP60" s="374">
        <v>50321</v>
      </c>
      <c r="AQ60" s="375">
        <v>7.6</v>
      </c>
      <c r="AR60" s="376">
        <v>85.3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1120938</v>
      </c>
      <c r="AN61" s="379">
        <v>75459</v>
      </c>
      <c r="AO61" s="380">
        <v>9.4</v>
      </c>
      <c r="AP61" s="381">
        <v>92758</v>
      </c>
      <c r="AQ61" s="382">
        <v>7.6</v>
      </c>
      <c r="AR61" s="368">
        <v>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743305</v>
      </c>
      <c r="AN62" s="372">
        <v>50075</v>
      </c>
      <c r="AO62" s="373">
        <v>28.9</v>
      </c>
      <c r="AP62" s="374">
        <v>46920</v>
      </c>
      <c r="AQ62" s="375">
        <v>8.4</v>
      </c>
      <c r="AR62" s="376">
        <v>20.5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sUnt94vt/L4Rxu6tiD5Yg3uv3AKV81VLQ/BKuzYlh7GJmdS5y2g1/zMllbL13JGr27mX2uekfu1mM2gTMSlKA==" saltValue="z9B4URGpSVQ5/+KwAR2o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K88"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vD4stXIXXI/mIrGXuPOo8cd4TZnmKfsOVrB9gUcADZKs1y2s2hV0nzAn6OH8YlH3t5kXe/rgn3NUUeq4Cps1A==" saltValue="MdRrXET2tfHMZPHenIifo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7" zoomScale="85" zoomScaleNormal="85" zoomScaleSheetLayoutView="55" workbookViewId="0">
      <selection activeCell="BK99" sqref="BK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b7WRJLIm7J72RsamoyqZ0v6pcbXE+Krf0Mx9+ghHss9oIE6/qIkzU8TLV+G57rhhEaFSX2SPGVUNyC4MOSNjQ==" saltValue="Qcc8wVHqnbqOP0xb7L1+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97" t="s">
        <v>3</v>
      </c>
      <c r="D47" s="1197"/>
      <c r="E47" s="1198"/>
      <c r="F47" s="11">
        <v>43.1</v>
      </c>
      <c r="G47" s="12">
        <v>43.78</v>
      </c>
      <c r="H47" s="12">
        <v>46.11</v>
      </c>
      <c r="I47" s="12">
        <v>47.49</v>
      </c>
      <c r="J47" s="13">
        <v>48.54</v>
      </c>
    </row>
    <row r="48" spans="2:10" ht="57.75" customHeight="1" x14ac:dyDescent="0.15">
      <c r="B48" s="14"/>
      <c r="C48" s="1199" t="s">
        <v>4</v>
      </c>
      <c r="D48" s="1199"/>
      <c r="E48" s="1200"/>
      <c r="F48" s="15">
        <v>11.58</v>
      </c>
      <c r="G48" s="16">
        <v>10.47</v>
      </c>
      <c r="H48" s="16">
        <v>10.3</v>
      </c>
      <c r="I48" s="16">
        <v>9.52</v>
      </c>
      <c r="J48" s="17">
        <v>10.23</v>
      </c>
    </row>
    <row r="49" spans="2:10" ht="57.75" customHeight="1" thickBot="1" x14ac:dyDescent="0.2">
      <c r="B49" s="18"/>
      <c r="C49" s="1201" t="s">
        <v>5</v>
      </c>
      <c r="D49" s="1201"/>
      <c r="E49" s="1202"/>
      <c r="F49" s="19">
        <v>4.78</v>
      </c>
      <c r="G49" s="20">
        <v>2.02</v>
      </c>
      <c r="H49" s="20">
        <v>0.19</v>
      </c>
      <c r="I49" s="20" t="s">
        <v>579</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gKTiyPcbG873gq6j/T/RVoQSv28BLgxQXN8u5YXbr1Hw9a+TXA4tw3CONjrXWY2WxRn+5XmjOp5RPTpctLzAw==" saltValue="+aFhPl43G/4kDvBzHI1H5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09" t="s">
        <v>581</v>
      </c>
      <c r="D34" s="1209"/>
      <c r="E34" s="1210"/>
      <c r="F34" s="32" t="s">
        <v>582</v>
      </c>
      <c r="G34" s="33" t="s">
        <v>583</v>
      </c>
      <c r="H34" s="33" t="s">
        <v>584</v>
      </c>
      <c r="I34" s="33" t="s">
        <v>582</v>
      </c>
      <c r="J34" s="34" t="s">
        <v>583</v>
      </c>
      <c r="K34" s="22"/>
      <c r="L34" s="22"/>
      <c r="M34" s="22"/>
      <c r="N34" s="22"/>
      <c r="O34" s="22"/>
      <c r="P34" s="22"/>
    </row>
    <row r="35" spans="1:16" ht="39" customHeight="1" x14ac:dyDescent="0.15">
      <c r="A35" s="22"/>
      <c r="B35" s="35"/>
      <c r="C35" s="1203" t="s">
        <v>585</v>
      </c>
      <c r="D35" s="1204"/>
      <c r="E35" s="1205"/>
      <c r="F35" s="36">
        <v>11.68</v>
      </c>
      <c r="G35" s="37">
        <v>10.62</v>
      </c>
      <c r="H35" s="37">
        <v>10.55</v>
      </c>
      <c r="I35" s="37">
        <v>9.82</v>
      </c>
      <c r="J35" s="38">
        <v>10.47</v>
      </c>
      <c r="K35" s="22"/>
      <c r="L35" s="22"/>
      <c r="M35" s="22"/>
      <c r="N35" s="22"/>
      <c r="O35" s="22"/>
      <c r="P35" s="22"/>
    </row>
    <row r="36" spans="1:16" ht="39" customHeight="1" x14ac:dyDescent="0.15">
      <c r="A36" s="22"/>
      <c r="B36" s="35"/>
      <c r="C36" s="1203" t="s">
        <v>586</v>
      </c>
      <c r="D36" s="1204"/>
      <c r="E36" s="1205"/>
      <c r="F36" s="36">
        <v>0.42</v>
      </c>
      <c r="G36" s="37">
        <v>1.1499999999999999</v>
      </c>
      <c r="H36" s="37">
        <v>1.05</v>
      </c>
      <c r="I36" s="37">
        <v>1.28</v>
      </c>
      <c r="J36" s="38">
        <v>1.89</v>
      </c>
      <c r="K36" s="22"/>
      <c r="L36" s="22"/>
      <c r="M36" s="22"/>
      <c r="N36" s="22"/>
      <c r="O36" s="22"/>
      <c r="P36" s="22"/>
    </row>
    <row r="37" spans="1:16" ht="39" customHeight="1" x14ac:dyDescent="0.15">
      <c r="A37" s="22"/>
      <c r="B37" s="35"/>
      <c r="C37" s="1203" t="s">
        <v>587</v>
      </c>
      <c r="D37" s="1204"/>
      <c r="E37" s="1205"/>
      <c r="F37" s="36">
        <v>1.0900000000000001</v>
      </c>
      <c r="G37" s="37">
        <v>0.57999999999999996</v>
      </c>
      <c r="H37" s="37">
        <v>1.45</v>
      </c>
      <c r="I37" s="37">
        <v>1</v>
      </c>
      <c r="J37" s="38">
        <v>1.64</v>
      </c>
      <c r="K37" s="22"/>
      <c r="L37" s="22"/>
      <c r="M37" s="22"/>
      <c r="N37" s="22"/>
      <c r="O37" s="22"/>
      <c r="P37" s="22"/>
    </row>
    <row r="38" spans="1:16" ht="39" customHeight="1" x14ac:dyDescent="0.15">
      <c r="A38" s="22"/>
      <c r="B38" s="35"/>
      <c r="C38" s="1203" t="s">
        <v>588</v>
      </c>
      <c r="D38" s="1204"/>
      <c r="E38" s="1205"/>
      <c r="F38" s="36">
        <v>0.09</v>
      </c>
      <c r="G38" s="37">
        <v>0.1</v>
      </c>
      <c r="H38" s="37">
        <v>0.1</v>
      </c>
      <c r="I38" s="37">
        <v>0.1</v>
      </c>
      <c r="J38" s="38">
        <v>0.52</v>
      </c>
      <c r="K38" s="22"/>
      <c r="L38" s="22"/>
      <c r="M38" s="22"/>
      <c r="N38" s="22"/>
      <c r="O38" s="22"/>
      <c r="P38" s="22"/>
    </row>
    <row r="39" spans="1:16" ht="39" customHeight="1" x14ac:dyDescent="0.15">
      <c r="A39" s="22"/>
      <c r="B39" s="35"/>
      <c r="C39" s="1203" t="s">
        <v>589</v>
      </c>
      <c r="D39" s="1204"/>
      <c r="E39" s="1205"/>
      <c r="F39" s="36">
        <v>0.24</v>
      </c>
      <c r="G39" s="37">
        <v>0.24</v>
      </c>
      <c r="H39" s="37">
        <v>0.18</v>
      </c>
      <c r="I39" s="37">
        <v>0.28000000000000003</v>
      </c>
      <c r="J39" s="38">
        <v>0.36</v>
      </c>
      <c r="K39" s="22"/>
      <c r="L39" s="22"/>
      <c r="M39" s="22"/>
      <c r="N39" s="22"/>
      <c r="O39" s="22"/>
      <c r="P39" s="22"/>
    </row>
    <row r="40" spans="1:16" ht="39" customHeight="1" x14ac:dyDescent="0.15">
      <c r="A40" s="22"/>
      <c r="B40" s="35"/>
      <c r="C40" s="1203" t="s">
        <v>590</v>
      </c>
      <c r="D40" s="1204"/>
      <c r="E40" s="1205"/>
      <c r="F40" s="36">
        <v>0.22</v>
      </c>
      <c r="G40" s="37">
        <v>0.21</v>
      </c>
      <c r="H40" s="37">
        <v>0.21</v>
      </c>
      <c r="I40" s="37">
        <v>0.23</v>
      </c>
      <c r="J40" s="38">
        <v>0.33</v>
      </c>
      <c r="K40" s="22"/>
      <c r="L40" s="22"/>
      <c r="M40" s="22"/>
      <c r="N40" s="22"/>
      <c r="O40" s="22"/>
      <c r="P40" s="22"/>
    </row>
    <row r="41" spans="1:16" ht="39" customHeight="1" x14ac:dyDescent="0.15">
      <c r="A41" s="22"/>
      <c r="B41" s="35"/>
      <c r="C41" s="1203" t="s">
        <v>591</v>
      </c>
      <c r="D41" s="1204"/>
      <c r="E41" s="1205"/>
      <c r="F41" s="36">
        <v>0.33</v>
      </c>
      <c r="G41" s="37">
        <v>0.39</v>
      </c>
      <c r="H41" s="37">
        <v>0.17</v>
      </c>
      <c r="I41" s="37">
        <v>0.27</v>
      </c>
      <c r="J41" s="38">
        <v>0.27</v>
      </c>
      <c r="K41" s="22"/>
      <c r="L41" s="22"/>
      <c r="M41" s="22"/>
      <c r="N41" s="22"/>
      <c r="O41" s="22"/>
      <c r="P41" s="22"/>
    </row>
    <row r="42" spans="1:16" ht="39" customHeight="1" x14ac:dyDescent="0.15">
      <c r="A42" s="22"/>
      <c r="B42" s="39"/>
      <c r="C42" s="1203" t="s">
        <v>592</v>
      </c>
      <c r="D42" s="1204"/>
      <c r="E42" s="1205"/>
      <c r="F42" s="36" t="s">
        <v>533</v>
      </c>
      <c r="G42" s="37" t="s">
        <v>533</v>
      </c>
      <c r="H42" s="37" t="s">
        <v>533</v>
      </c>
      <c r="I42" s="37" t="s">
        <v>533</v>
      </c>
      <c r="J42" s="38" t="s">
        <v>533</v>
      </c>
      <c r="K42" s="22"/>
      <c r="L42" s="22"/>
      <c r="M42" s="22"/>
      <c r="N42" s="22"/>
      <c r="O42" s="22"/>
      <c r="P42" s="22"/>
    </row>
    <row r="43" spans="1:16" ht="39" customHeight="1" thickBot="1" x14ac:dyDescent="0.2">
      <c r="A43" s="22"/>
      <c r="B43" s="40"/>
      <c r="C43" s="1206" t="s">
        <v>593</v>
      </c>
      <c r="D43" s="1207"/>
      <c r="E43" s="1208"/>
      <c r="F43" s="41">
        <v>1.2</v>
      </c>
      <c r="G43" s="42">
        <v>1.03</v>
      </c>
      <c r="H43" s="42">
        <v>0.9</v>
      </c>
      <c r="I43" s="42">
        <v>0.83</v>
      </c>
      <c r="J43" s="43">
        <v>0.75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18IM+Jsf74CBuxjzP6W1LPUzQY00ufUPn+X2RiufpMYZolMN18UcjxMA0LhKrz0UYFIZrtGThQq7mFcdxaFbw==" saltValue="oLkXLAi36r4f8ut8j8k3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6" zoomScaleSheetLayoutView="55" workbookViewId="0">
      <selection activeCell="O57" sqref="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2023</v>
      </c>
      <c r="L45" s="60">
        <v>1912</v>
      </c>
      <c r="M45" s="60">
        <v>1863</v>
      </c>
      <c r="N45" s="60">
        <v>1534</v>
      </c>
      <c r="O45" s="61">
        <v>1301</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533</v>
      </c>
      <c r="L46" s="64" t="s">
        <v>533</v>
      </c>
      <c r="M46" s="64" t="s">
        <v>533</v>
      </c>
      <c r="N46" s="64" t="s">
        <v>533</v>
      </c>
      <c r="O46" s="65" t="s">
        <v>533</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533</v>
      </c>
      <c r="L47" s="64" t="s">
        <v>533</v>
      </c>
      <c r="M47" s="64" t="s">
        <v>533</v>
      </c>
      <c r="N47" s="64" t="s">
        <v>533</v>
      </c>
      <c r="O47" s="65" t="s">
        <v>533</v>
      </c>
      <c r="P47" s="48"/>
      <c r="Q47" s="48"/>
      <c r="R47" s="48"/>
      <c r="S47" s="48"/>
      <c r="T47" s="48"/>
      <c r="U47" s="48"/>
    </row>
    <row r="48" spans="1:21" ht="30.75" customHeight="1" x14ac:dyDescent="0.15">
      <c r="A48" s="48"/>
      <c r="B48" s="1231"/>
      <c r="C48" s="1232"/>
      <c r="D48" s="62"/>
      <c r="E48" s="1213" t="s">
        <v>15</v>
      </c>
      <c r="F48" s="1213"/>
      <c r="G48" s="1213"/>
      <c r="H48" s="1213"/>
      <c r="I48" s="1213"/>
      <c r="J48" s="1214"/>
      <c r="K48" s="63">
        <v>437</v>
      </c>
      <c r="L48" s="64">
        <v>440</v>
      </c>
      <c r="M48" s="64">
        <v>491</v>
      </c>
      <c r="N48" s="64">
        <v>472</v>
      </c>
      <c r="O48" s="65">
        <v>485</v>
      </c>
      <c r="P48" s="48"/>
      <c r="Q48" s="48"/>
      <c r="R48" s="48"/>
      <c r="S48" s="48"/>
      <c r="T48" s="48"/>
      <c r="U48" s="48"/>
    </row>
    <row r="49" spans="1:21" ht="30.75" customHeight="1" x14ac:dyDescent="0.15">
      <c r="A49" s="48"/>
      <c r="B49" s="1231"/>
      <c r="C49" s="1232"/>
      <c r="D49" s="62"/>
      <c r="E49" s="1213" t="s">
        <v>16</v>
      </c>
      <c r="F49" s="1213"/>
      <c r="G49" s="1213"/>
      <c r="H49" s="1213"/>
      <c r="I49" s="1213"/>
      <c r="J49" s="1214"/>
      <c r="K49" s="63">
        <v>39</v>
      </c>
      <c r="L49" s="64">
        <v>37</v>
      </c>
      <c r="M49" s="64">
        <v>38</v>
      </c>
      <c r="N49" s="64">
        <v>40</v>
      </c>
      <c r="O49" s="65">
        <v>68</v>
      </c>
      <c r="P49" s="48"/>
      <c r="Q49" s="48"/>
      <c r="R49" s="48"/>
      <c r="S49" s="48"/>
      <c r="T49" s="48"/>
      <c r="U49" s="48"/>
    </row>
    <row r="50" spans="1:21" ht="30.75" customHeight="1" x14ac:dyDescent="0.15">
      <c r="A50" s="48"/>
      <c r="B50" s="1231"/>
      <c r="C50" s="1232"/>
      <c r="D50" s="62"/>
      <c r="E50" s="1213" t="s">
        <v>17</v>
      </c>
      <c r="F50" s="1213"/>
      <c r="G50" s="1213"/>
      <c r="H50" s="1213"/>
      <c r="I50" s="1213"/>
      <c r="J50" s="1214"/>
      <c r="K50" s="63">
        <v>18</v>
      </c>
      <c r="L50" s="64">
        <v>11</v>
      </c>
      <c r="M50" s="64">
        <v>9</v>
      </c>
      <c r="N50" s="64">
        <v>7</v>
      </c>
      <c r="O50" s="65">
        <v>7</v>
      </c>
      <c r="P50" s="48"/>
      <c r="Q50" s="48"/>
      <c r="R50" s="48"/>
      <c r="S50" s="48"/>
      <c r="T50" s="48"/>
      <c r="U50" s="48"/>
    </row>
    <row r="51" spans="1:21" ht="30.75" customHeight="1" x14ac:dyDescent="0.15">
      <c r="A51" s="48"/>
      <c r="B51" s="1233"/>
      <c r="C51" s="1234"/>
      <c r="D51" s="66"/>
      <c r="E51" s="1213" t="s">
        <v>18</v>
      </c>
      <c r="F51" s="1213"/>
      <c r="G51" s="1213"/>
      <c r="H51" s="1213"/>
      <c r="I51" s="1213"/>
      <c r="J51" s="1214"/>
      <c r="K51" s="63">
        <v>0</v>
      </c>
      <c r="L51" s="64">
        <v>0</v>
      </c>
      <c r="M51" s="64">
        <v>0</v>
      </c>
      <c r="N51" s="64">
        <v>0</v>
      </c>
      <c r="O51" s="65">
        <v>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1806</v>
      </c>
      <c r="L52" s="64">
        <v>1777</v>
      </c>
      <c r="M52" s="64">
        <v>1738</v>
      </c>
      <c r="N52" s="64">
        <v>1520</v>
      </c>
      <c r="O52" s="65">
        <v>1354</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711</v>
      </c>
      <c r="L53" s="69">
        <v>623</v>
      </c>
      <c r="M53" s="69">
        <v>663</v>
      </c>
      <c r="N53" s="69">
        <v>533</v>
      </c>
      <c r="O53" s="70">
        <v>507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x14ac:dyDescent="0.15">
      <c r="B57" s="1219" t="s">
        <v>25</v>
      </c>
      <c r="C57" s="1220"/>
      <c r="D57" s="1223" t="s">
        <v>26</v>
      </c>
      <c r="E57" s="1224"/>
      <c r="F57" s="1224"/>
      <c r="G57" s="1224"/>
      <c r="H57" s="1224"/>
      <c r="I57" s="1224"/>
      <c r="J57" s="1225"/>
      <c r="K57" s="82" t="s">
        <v>533</v>
      </c>
      <c r="L57" s="83" t="s">
        <v>533</v>
      </c>
      <c r="M57" s="83" t="s">
        <v>533</v>
      </c>
      <c r="N57" s="83" t="s">
        <v>533</v>
      </c>
      <c r="O57" s="84" t="s">
        <v>533</v>
      </c>
    </row>
    <row r="58" spans="1:21" ht="31.5" customHeight="1" thickBot="1" x14ac:dyDescent="0.2">
      <c r="B58" s="1221"/>
      <c r="C58" s="1222"/>
      <c r="D58" s="1226" t="s">
        <v>27</v>
      </c>
      <c r="E58" s="1227"/>
      <c r="F58" s="1227"/>
      <c r="G58" s="1227"/>
      <c r="H58" s="1227"/>
      <c r="I58" s="1227"/>
      <c r="J58" s="1228"/>
      <c r="K58" s="85" t="s">
        <v>625</v>
      </c>
      <c r="L58" s="86" t="s">
        <v>533</v>
      </c>
      <c r="M58" s="86" t="s">
        <v>533</v>
      </c>
      <c r="N58" s="86" t="s">
        <v>533</v>
      </c>
      <c r="O58" s="87" t="s">
        <v>533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EvSwnLP+zH1CGQ2BQLb1jqkdfSF+6GNYQ4euLRsX7NmP+uNr3/9F0AVHdwETWjuf1QLdmUW3yHBfzfGK/NMgg==" saltValue="8lp8j5kDvlCwNgoLD4p+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5" zoomScaleSheetLayoutView="100" workbookViewId="0">
      <selection activeCell="L41" sqref="L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574</v>
      </c>
      <c r="J40" s="99" t="s">
        <v>575</v>
      </c>
      <c r="K40" s="99" t="s">
        <v>576</v>
      </c>
      <c r="L40" s="99" t="s">
        <v>577</v>
      </c>
      <c r="M40" s="100" t="s">
        <v>578</v>
      </c>
    </row>
    <row r="41" spans="2:13" ht="27.75" customHeight="1" x14ac:dyDescent="0.15">
      <c r="B41" s="1249" t="s">
        <v>30</v>
      </c>
      <c r="C41" s="1250"/>
      <c r="D41" s="101"/>
      <c r="E41" s="1251" t="s">
        <v>31</v>
      </c>
      <c r="F41" s="1251"/>
      <c r="G41" s="1251"/>
      <c r="H41" s="1252"/>
      <c r="I41" s="102">
        <v>13264</v>
      </c>
      <c r="J41" s="103">
        <v>12169</v>
      </c>
      <c r="K41" s="103">
        <v>11144</v>
      </c>
      <c r="L41" s="103">
        <v>10701</v>
      </c>
      <c r="M41" s="104">
        <v>11219</v>
      </c>
    </row>
    <row r="42" spans="2:13" ht="27.75" customHeight="1" x14ac:dyDescent="0.15">
      <c r="B42" s="1239"/>
      <c r="C42" s="1240"/>
      <c r="D42" s="105"/>
      <c r="E42" s="1243" t="s">
        <v>32</v>
      </c>
      <c r="F42" s="1243"/>
      <c r="G42" s="1243"/>
      <c r="H42" s="1244"/>
      <c r="I42" s="106">
        <v>153</v>
      </c>
      <c r="J42" s="107">
        <v>129</v>
      </c>
      <c r="K42" s="107">
        <v>107</v>
      </c>
      <c r="L42" s="107">
        <v>88</v>
      </c>
      <c r="M42" s="108">
        <v>71</v>
      </c>
    </row>
    <row r="43" spans="2:13" ht="27.75" customHeight="1" x14ac:dyDescent="0.15">
      <c r="B43" s="1239"/>
      <c r="C43" s="1240"/>
      <c r="D43" s="105"/>
      <c r="E43" s="1243" t="s">
        <v>33</v>
      </c>
      <c r="F43" s="1243"/>
      <c r="G43" s="1243"/>
      <c r="H43" s="1244"/>
      <c r="I43" s="106">
        <v>5048</v>
      </c>
      <c r="J43" s="107">
        <v>4932</v>
      </c>
      <c r="K43" s="107">
        <v>4796</v>
      </c>
      <c r="L43" s="107">
        <v>4718</v>
      </c>
      <c r="M43" s="108">
        <v>4586</v>
      </c>
    </row>
    <row r="44" spans="2:13" ht="27.75" customHeight="1" x14ac:dyDescent="0.15">
      <c r="B44" s="1239"/>
      <c r="C44" s="1240"/>
      <c r="D44" s="105"/>
      <c r="E44" s="1243" t="s">
        <v>34</v>
      </c>
      <c r="F44" s="1243"/>
      <c r="G44" s="1243"/>
      <c r="H44" s="1244"/>
      <c r="I44" s="106">
        <v>805</v>
      </c>
      <c r="J44" s="107">
        <v>1206</v>
      </c>
      <c r="K44" s="107">
        <v>1160</v>
      </c>
      <c r="L44" s="107">
        <v>1182</v>
      </c>
      <c r="M44" s="108">
        <v>1194</v>
      </c>
    </row>
    <row r="45" spans="2:13" ht="27.75" customHeight="1" x14ac:dyDescent="0.15">
      <c r="B45" s="1239"/>
      <c r="C45" s="1240"/>
      <c r="D45" s="105"/>
      <c r="E45" s="1243" t="s">
        <v>35</v>
      </c>
      <c r="F45" s="1243"/>
      <c r="G45" s="1243"/>
      <c r="H45" s="1244"/>
      <c r="I45" s="106">
        <v>2369</v>
      </c>
      <c r="J45" s="107">
        <v>2441</v>
      </c>
      <c r="K45" s="107">
        <v>2337</v>
      </c>
      <c r="L45" s="107">
        <v>2345</v>
      </c>
      <c r="M45" s="108">
        <v>1229</v>
      </c>
    </row>
    <row r="46" spans="2:13" ht="27.75" customHeight="1" x14ac:dyDescent="0.15">
      <c r="B46" s="1239"/>
      <c r="C46" s="1240"/>
      <c r="D46" s="109"/>
      <c r="E46" s="1243" t="s">
        <v>36</v>
      </c>
      <c r="F46" s="1243"/>
      <c r="G46" s="1243"/>
      <c r="H46" s="1244"/>
      <c r="I46" s="106" t="s">
        <v>533</v>
      </c>
      <c r="J46" s="107" t="s">
        <v>533</v>
      </c>
      <c r="K46" s="107" t="s">
        <v>533</v>
      </c>
      <c r="L46" s="107" t="s">
        <v>533</v>
      </c>
      <c r="M46" s="108" t="s">
        <v>533</v>
      </c>
    </row>
    <row r="47" spans="2:13" ht="27.75" customHeight="1" x14ac:dyDescent="0.15">
      <c r="B47" s="1239"/>
      <c r="C47" s="1240"/>
      <c r="D47" s="110"/>
      <c r="E47" s="1253" t="s">
        <v>37</v>
      </c>
      <c r="F47" s="1254"/>
      <c r="G47" s="1254"/>
      <c r="H47" s="1255"/>
      <c r="I47" s="106" t="s">
        <v>533</v>
      </c>
      <c r="J47" s="107" t="s">
        <v>533</v>
      </c>
      <c r="K47" s="107" t="s">
        <v>533</v>
      </c>
      <c r="L47" s="107" t="s">
        <v>533</v>
      </c>
      <c r="M47" s="108" t="s">
        <v>533</v>
      </c>
    </row>
    <row r="48" spans="2:13" ht="27.75" customHeight="1" x14ac:dyDescent="0.15">
      <c r="B48" s="1239"/>
      <c r="C48" s="1240"/>
      <c r="D48" s="105"/>
      <c r="E48" s="1243" t="s">
        <v>38</v>
      </c>
      <c r="F48" s="1243"/>
      <c r="G48" s="1243"/>
      <c r="H48" s="1244"/>
      <c r="I48" s="106" t="s">
        <v>533</v>
      </c>
      <c r="J48" s="107" t="s">
        <v>533</v>
      </c>
      <c r="K48" s="107" t="s">
        <v>533</v>
      </c>
      <c r="L48" s="107" t="s">
        <v>533</v>
      </c>
      <c r="M48" s="108" t="s">
        <v>533</v>
      </c>
    </row>
    <row r="49" spans="2:13" ht="27.75" customHeight="1" x14ac:dyDescent="0.15">
      <c r="B49" s="1241"/>
      <c r="C49" s="1242"/>
      <c r="D49" s="105"/>
      <c r="E49" s="1243" t="s">
        <v>39</v>
      </c>
      <c r="F49" s="1243"/>
      <c r="G49" s="1243"/>
      <c r="H49" s="1244"/>
      <c r="I49" s="106" t="s">
        <v>533</v>
      </c>
      <c r="J49" s="107" t="s">
        <v>533</v>
      </c>
      <c r="K49" s="107" t="s">
        <v>533</v>
      </c>
      <c r="L49" s="107" t="s">
        <v>533</v>
      </c>
      <c r="M49" s="108" t="s">
        <v>533</v>
      </c>
    </row>
    <row r="50" spans="2:13" ht="27.75" customHeight="1" x14ac:dyDescent="0.15">
      <c r="B50" s="1237" t="s">
        <v>40</v>
      </c>
      <c r="C50" s="1238"/>
      <c r="D50" s="111"/>
      <c r="E50" s="1243" t="s">
        <v>41</v>
      </c>
      <c r="F50" s="1243"/>
      <c r="G50" s="1243"/>
      <c r="H50" s="1244"/>
      <c r="I50" s="106">
        <v>4828</v>
      </c>
      <c r="J50" s="107">
        <v>5074</v>
      </c>
      <c r="K50" s="107">
        <v>5309</v>
      </c>
      <c r="L50" s="107">
        <v>5679</v>
      </c>
      <c r="M50" s="108">
        <v>5884</v>
      </c>
    </row>
    <row r="51" spans="2:13" ht="27.75" customHeight="1" x14ac:dyDescent="0.15">
      <c r="B51" s="1239"/>
      <c r="C51" s="1240"/>
      <c r="D51" s="105"/>
      <c r="E51" s="1243" t="s">
        <v>42</v>
      </c>
      <c r="F51" s="1243"/>
      <c r="G51" s="1243"/>
      <c r="H51" s="1244"/>
      <c r="I51" s="106">
        <v>231</v>
      </c>
      <c r="J51" s="107">
        <v>185</v>
      </c>
      <c r="K51" s="107">
        <v>98</v>
      </c>
      <c r="L51" s="107">
        <v>76</v>
      </c>
      <c r="M51" s="108">
        <v>61</v>
      </c>
    </row>
    <row r="52" spans="2:13" ht="27.75" customHeight="1" x14ac:dyDescent="0.15">
      <c r="B52" s="1241"/>
      <c r="C52" s="1242"/>
      <c r="D52" s="105"/>
      <c r="E52" s="1243" t="s">
        <v>43</v>
      </c>
      <c r="F52" s="1243"/>
      <c r="G52" s="1243"/>
      <c r="H52" s="1244"/>
      <c r="I52" s="106">
        <v>13434</v>
      </c>
      <c r="J52" s="107">
        <v>12656</v>
      </c>
      <c r="K52" s="107">
        <v>11855</v>
      </c>
      <c r="L52" s="107">
        <v>11412</v>
      </c>
      <c r="M52" s="108">
        <v>11139</v>
      </c>
    </row>
    <row r="53" spans="2:13" ht="27.75" customHeight="1" thickBot="1" x14ac:dyDescent="0.2">
      <c r="B53" s="1245" t="s">
        <v>44</v>
      </c>
      <c r="C53" s="1246"/>
      <c r="D53" s="112"/>
      <c r="E53" s="1247" t="s">
        <v>45</v>
      </c>
      <c r="F53" s="1247"/>
      <c r="G53" s="1247"/>
      <c r="H53" s="1248"/>
      <c r="I53" s="113">
        <v>3148</v>
      </c>
      <c r="J53" s="114">
        <v>2962</v>
      </c>
      <c r="K53" s="114">
        <v>2281</v>
      </c>
      <c r="L53" s="114">
        <v>1867</v>
      </c>
      <c r="M53" s="115">
        <v>1216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9JZXB3AIxx5T169Se8woxwnkbaL5Ga1uwDg94/1gDTRyV9KP7jTNT3P7PitOTwOcfEDW79LETe7bX3uREpmA==" saltValue="yXGHU9IoqKIlxPjQ8Dqx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1"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576</v>
      </c>
      <c r="G54" s="124" t="s">
        <v>577</v>
      </c>
      <c r="H54" s="125" t="s">
        <v>578</v>
      </c>
    </row>
    <row r="55" spans="2:8" ht="52.5" customHeight="1" x14ac:dyDescent="0.15">
      <c r="B55" s="126"/>
      <c r="C55" s="1264" t="s">
        <v>48</v>
      </c>
      <c r="D55" s="1264"/>
      <c r="E55" s="1265"/>
      <c r="F55" s="127">
        <v>3382</v>
      </c>
      <c r="G55" s="127">
        <v>3386</v>
      </c>
      <c r="H55" s="128">
        <v>3340</v>
      </c>
    </row>
    <row r="56" spans="2:8" ht="52.5" customHeight="1" x14ac:dyDescent="0.15">
      <c r="B56" s="129"/>
      <c r="C56" s="1266" t="s">
        <v>49</v>
      </c>
      <c r="D56" s="1266"/>
      <c r="E56" s="1267"/>
      <c r="F56" s="130">
        <v>235</v>
      </c>
      <c r="G56" s="130">
        <v>235</v>
      </c>
      <c r="H56" s="131">
        <v>235</v>
      </c>
    </row>
    <row r="57" spans="2:8" ht="53.25" customHeight="1" x14ac:dyDescent="0.15">
      <c r="B57" s="129"/>
      <c r="C57" s="1268" t="s">
        <v>50</v>
      </c>
      <c r="D57" s="1268"/>
      <c r="E57" s="1269"/>
      <c r="F57" s="132">
        <v>2981</v>
      </c>
      <c r="G57" s="132">
        <v>3309</v>
      </c>
      <c r="H57" s="133">
        <v>3590</v>
      </c>
    </row>
    <row r="58" spans="2:8" ht="45.75" customHeight="1" x14ac:dyDescent="0.15">
      <c r="B58" s="134"/>
      <c r="C58" s="1256" t="s">
        <v>626</v>
      </c>
      <c r="D58" s="1257"/>
      <c r="E58" s="1258"/>
      <c r="F58" s="135">
        <v>1637</v>
      </c>
      <c r="G58" s="135">
        <v>1637</v>
      </c>
      <c r="H58" s="136">
        <v>1637</v>
      </c>
    </row>
    <row r="59" spans="2:8" ht="45.75" customHeight="1" x14ac:dyDescent="0.15">
      <c r="B59" s="134"/>
      <c r="C59" s="1256" t="s">
        <v>627</v>
      </c>
      <c r="D59" s="1257"/>
      <c r="E59" s="1258"/>
      <c r="F59" s="135">
        <v>450</v>
      </c>
      <c r="G59" s="135">
        <v>553</v>
      </c>
      <c r="H59" s="136">
        <v>627</v>
      </c>
    </row>
    <row r="60" spans="2:8" ht="45.75" customHeight="1" x14ac:dyDescent="0.15">
      <c r="B60" s="134"/>
      <c r="C60" s="1256" t="s">
        <v>628</v>
      </c>
      <c r="D60" s="1257"/>
      <c r="E60" s="1258"/>
      <c r="F60" s="135">
        <v>229</v>
      </c>
      <c r="G60" s="135">
        <v>329</v>
      </c>
      <c r="H60" s="136">
        <v>465</v>
      </c>
    </row>
    <row r="61" spans="2:8" ht="45.75" customHeight="1" x14ac:dyDescent="0.15">
      <c r="B61" s="134"/>
      <c r="C61" s="1256" t="s">
        <v>629</v>
      </c>
      <c r="D61" s="1257"/>
      <c r="E61" s="1258"/>
      <c r="F61" s="135">
        <v>195</v>
      </c>
      <c r="G61" s="135">
        <v>295</v>
      </c>
      <c r="H61" s="136">
        <v>295</v>
      </c>
    </row>
    <row r="62" spans="2:8" ht="45.75" customHeight="1" thickBot="1" x14ac:dyDescent="0.2">
      <c r="B62" s="137"/>
      <c r="C62" s="1259" t="s">
        <v>630</v>
      </c>
      <c r="D62" s="1260"/>
      <c r="E62" s="1261"/>
      <c r="F62" s="138">
        <v>0</v>
      </c>
      <c r="G62" s="138">
        <v>0</v>
      </c>
      <c r="H62" s="139">
        <v>100</v>
      </c>
    </row>
    <row r="63" spans="2:8" ht="52.5" customHeight="1" thickBot="1" x14ac:dyDescent="0.2">
      <c r="B63" s="140"/>
      <c r="C63" s="1262" t="s">
        <v>51</v>
      </c>
      <c r="D63" s="1262"/>
      <c r="E63" s="1263"/>
      <c r="F63" s="141">
        <v>6599</v>
      </c>
      <c r="G63" s="141">
        <v>6931</v>
      </c>
      <c r="H63" s="142">
        <v>7166</v>
      </c>
    </row>
    <row r="64" spans="2:8" ht="15" customHeight="1" x14ac:dyDescent="0.15"/>
    <row r="65" ht="0" hidden="1" customHeight="1" x14ac:dyDescent="0.15"/>
    <row r="66" ht="0" hidden="1" customHeight="1" x14ac:dyDescent="0.15"/>
  </sheetData>
  <sheetProtection algorithmName="SHA-512" hashValue="xy/Lz8okLsI+viIPxL/fTiHT6OlgMXun9k7++KfEOx+HPgqNtxKjGAICv9W61Gh8Rbw1+cpQb+jwBX36CVVcFQ==" saltValue="z4sMPYOFiHBV/LL4esQC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70" zoomScaleNormal="70" zoomScaleSheetLayoutView="55" workbookViewId="0">
      <selection activeCell="AN43" sqref="AN43:DC47"/>
    </sheetView>
  </sheetViews>
  <sheetFormatPr defaultColWidth="0" defaultRowHeight="0" customHeight="1" zeroHeight="1" x14ac:dyDescent="0.15"/>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330"/>
      <c r="B1" s="1329"/>
      <c r="DD1" s="1270"/>
      <c r="DE1" s="1270"/>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0"/>
      <c r="DE2" s="1270"/>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0"/>
      <c r="DE3" s="1270"/>
    </row>
    <row r="4" spans="1:143" s="290"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642</v>
      </c>
    </row>
    <row r="11" spans="1:143" s="290"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642</v>
      </c>
    </row>
    <row r="13" spans="1:143" s="290"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0"/>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0"/>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0"/>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0"/>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0"/>
      <c r="DE19" s="1270"/>
    </row>
    <row r="20" spans="1:351" ht="13.5" x14ac:dyDescent="0.15">
      <c r="DD20" s="1270"/>
      <c r="DE20" s="1270"/>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0"/>
      <c r="MM21" s="1325"/>
    </row>
    <row r="22" spans="1:351" ht="17.25" x14ac:dyDescent="0.15">
      <c r="B22" s="1271"/>
      <c r="MM22" s="1325"/>
    </row>
    <row r="23" spans="1:351" ht="13.5" x14ac:dyDescent="0.15">
      <c r="B23" s="1271"/>
    </row>
    <row r="24" spans="1:351" ht="13.5" x14ac:dyDescent="0.15">
      <c r="B24" s="1271"/>
    </row>
    <row r="25" spans="1:351" ht="13.5" x14ac:dyDescent="0.15">
      <c r="B25" s="1271"/>
    </row>
    <row r="26" spans="1:351" ht="13.5" x14ac:dyDescent="0.15">
      <c r="B26" s="1271"/>
    </row>
    <row r="27" spans="1:351" ht="13.5" x14ac:dyDescent="0.15">
      <c r="B27" s="1271"/>
    </row>
    <row r="28" spans="1:351" ht="13.5" x14ac:dyDescent="0.15">
      <c r="B28" s="1271"/>
    </row>
    <row r="29" spans="1:351" ht="13.5" x14ac:dyDescent="0.15">
      <c r="B29" s="1271"/>
    </row>
    <row r="30" spans="1:351" ht="13.5" x14ac:dyDescent="0.15">
      <c r="B30" s="1271"/>
    </row>
    <row r="31" spans="1:351" ht="13.5" x14ac:dyDescent="0.15">
      <c r="B31" s="1271"/>
    </row>
    <row r="32" spans="1:351" ht="13.5" x14ac:dyDescent="0.15">
      <c r="B32" s="1271"/>
    </row>
    <row r="33" spans="2:109" ht="13.5" x14ac:dyDescent="0.15">
      <c r="B33" s="1271"/>
    </row>
    <row r="34" spans="2:109" ht="13.5" x14ac:dyDescent="0.15">
      <c r="B34" s="1271"/>
    </row>
    <row r="35" spans="2:109" ht="13.5" x14ac:dyDescent="0.15">
      <c r="B35" s="1271"/>
    </row>
    <row r="36" spans="2:109" ht="13.5" x14ac:dyDescent="0.15">
      <c r="B36" s="1271"/>
    </row>
    <row r="37" spans="2:109" ht="13.5" x14ac:dyDescent="0.15">
      <c r="B37" s="1271"/>
    </row>
    <row r="38" spans="2:109" ht="13.5" x14ac:dyDescent="0.15">
      <c r="B38" s="1271"/>
    </row>
    <row r="39" spans="2:109" ht="13.5" x14ac:dyDescent="0.1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x14ac:dyDescent="0.15">
      <c r="B40" s="1312"/>
      <c r="DD40" s="1312"/>
      <c r="DE40" s="1270"/>
    </row>
    <row r="41" spans="2:109" ht="17.25" x14ac:dyDescent="0.15">
      <c r="B41" s="1324" t="s">
        <v>641</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1"/>
      <c r="G42" s="1308"/>
      <c r="I42" s="1307"/>
      <c r="J42" s="1307"/>
      <c r="K42" s="1307"/>
      <c r="AM42" s="1308"/>
      <c r="AN42" s="1308" t="s">
        <v>637</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x14ac:dyDescent="0.15">
      <c r="B43" s="1271"/>
      <c r="AN43" s="1306" t="s">
        <v>640</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5" x14ac:dyDescent="0.15">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5" x14ac:dyDescent="0.15">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5" x14ac:dyDescent="0.15">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5" x14ac:dyDescent="0.15">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5" x14ac:dyDescent="0.1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x14ac:dyDescent="0.15">
      <c r="B49" s="1271"/>
      <c r="AN49" s="1270" t="s">
        <v>635</v>
      </c>
    </row>
    <row r="50" spans="1:109" ht="13.5" x14ac:dyDescent="0.1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574</v>
      </c>
      <c r="BQ50" s="1280"/>
      <c r="BR50" s="1280"/>
      <c r="BS50" s="1280"/>
      <c r="BT50" s="1280"/>
      <c r="BU50" s="1280"/>
      <c r="BV50" s="1280"/>
      <c r="BW50" s="1280"/>
      <c r="BX50" s="1280" t="s">
        <v>575</v>
      </c>
      <c r="BY50" s="1280"/>
      <c r="BZ50" s="1280"/>
      <c r="CA50" s="1280"/>
      <c r="CB50" s="1280"/>
      <c r="CC50" s="1280"/>
      <c r="CD50" s="1280"/>
      <c r="CE50" s="1280"/>
      <c r="CF50" s="1280" t="s">
        <v>576</v>
      </c>
      <c r="CG50" s="1280"/>
      <c r="CH50" s="1280"/>
      <c r="CI50" s="1280"/>
      <c r="CJ50" s="1280"/>
      <c r="CK50" s="1280"/>
      <c r="CL50" s="1280"/>
      <c r="CM50" s="1280"/>
      <c r="CN50" s="1280" t="s">
        <v>577</v>
      </c>
      <c r="CO50" s="1280"/>
      <c r="CP50" s="1280"/>
      <c r="CQ50" s="1280"/>
      <c r="CR50" s="1280"/>
      <c r="CS50" s="1280"/>
      <c r="CT50" s="1280"/>
      <c r="CU50" s="1280"/>
      <c r="CV50" s="1280" t="s">
        <v>578</v>
      </c>
      <c r="CW50" s="1280"/>
      <c r="CX50" s="1280"/>
      <c r="CY50" s="1280"/>
      <c r="CZ50" s="1280"/>
      <c r="DA50" s="1280"/>
      <c r="DB50" s="1280"/>
      <c r="DC50" s="1280"/>
    </row>
    <row r="51" spans="1:109" ht="13.5" customHeight="1" x14ac:dyDescent="0.15">
      <c r="B51" s="1271"/>
      <c r="G51" s="1287"/>
      <c r="H51" s="1287"/>
      <c r="I51" s="1321"/>
      <c r="J51" s="1321"/>
      <c r="K51" s="1286"/>
      <c r="L51" s="1286"/>
      <c r="M51" s="1286"/>
      <c r="N51" s="1286"/>
      <c r="AM51" s="1285"/>
      <c r="AN51" s="1279" t="s">
        <v>634</v>
      </c>
      <c r="AO51" s="1279"/>
      <c r="AP51" s="1279"/>
      <c r="AQ51" s="1279"/>
      <c r="AR51" s="1279"/>
      <c r="AS51" s="1279"/>
      <c r="AT51" s="1279"/>
      <c r="AU51" s="1279"/>
      <c r="AV51" s="1279"/>
      <c r="AW51" s="1279"/>
      <c r="AX51" s="1279"/>
      <c r="AY51" s="1279"/>
      <c r="AZ51" s="1279"/>
      <c r="BA51" s="1279"/>
      <c r="BB51" s="1279" t="s">
        <v>632</v>
      </c>
      <c r="BC51" s="1279"/>
      <c r="BD51" s="1279"/>
      <c r="BE51" s="1279"/>
      <c r="BF51" s="1279"/>
      <c r="BG51" s="1279"/>
      <c r="BH51" s="1279"/>
      <c r="BI51" s="1279"/>
      <c r="BJ51" s="1279"/>
      <c r="BK51" s="1279"/>
      <c r="BL51" s="1279"/>
      <c r="BM51" s="1279"/>
      <c r="BN51" s="1279"/>
      <c r="BO51" s="1279"/>
      <c r="BP51" s="1320"/>
      <c r="BQ51" s="1278"/>
      <c r="BR51" s="1278"/>
      <c r="BS51" s="1278"/>
      <c r="BT51" s="1278"/>
      <c r="BU51" s="1278"/>
      <c r="BV51" s="1278"/>
      <c r="BW51" s="1278"/>
      <c r="BX51" s="1278">
        <v>50.4</v>
      </c>
      <c r="BY51" s="1278"/>
      <c r="BZ51" s="1278"/>
      <c r="CA51" s="1278"/>
      <c r="CB51" s="1278"/>
      <c r="CC51" s="1278"/>
      <c r="CD51" s="1278"/>
      <c r="CE51" s="1278"/>
      <c r="CF51" s="1278">
        <v>40.4</v>
      </c>
      <c r="CG51" s="1278"/>
      <c r="CH51" s="1278"/>
      <c r="CI51" s="1278"/>
      <c r="CJ51" s="1278"/>
      <c r="CK51" s="1278"/>
      <c r="CL51" s="1278"/>
      <c r="CM51" s="1278"/>
      <c r="CN51" s="1278">
        <v>33</v>
      </c>
      <c r="CO51" s="1278"/>
      <c r="CP51" s="1278"/>
      <c r="CQ51" s="1278"/>
      <c r="CR51" s="1278"/>
      <c r="CS51" s="1278"/>
      <c r="CT51" s="1278"/>
      <c r="CU51" s="1278"/>
      <c r="CV51" s="1278">
        <v>21.8</v>
      </c>
      <c r="CW51" s="1278"/>
      <c r="CX51" s="1278"/>
      <c r="CY51" s="1278"/>
      <c r="CZ51" s="1278"/>
      <c r="DA51" s="1278"/>
      <c r="DB51" s="1278"/>
      <c r="DC51" s="1278"/>
    </row>
    <row r="52" spans="1:109" ht="13.5" x14ac:dyDescent="0.15">
      <c r="B52" s="1271"/>
      <c r="G52" s="1287"/>
      <c r="H52" s="1287"/>
      <c r="I52" s="1321"/>
      <c r="J52" s="1321"/>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639</v>
      </c>
      <c r="BC53" s="1279"/>
      <c r="BD53" s="1279"/>
      <c r="BE53" s="1279"/>
      <c r="BF53" s="1279"/>
      <c r="BG53" s="1279"/>
      <c r="BH53" s="1279"/>
      <c r="BI53" s="1279"/>
      <c r="BJ53" s="1279"/>
      <c r="BK53" s="1279"/>
      <c r="BL53" s="1279"/>
      <c r="BM53" s="1279"/>
      <c r="BN53" s="1279"/>
      <c r="BO53" s="1279"/>
      <c r="BP53" s="1320"/>
      <c r="BQ53" s="1278"/>
      <c r="BR53" s="1278"/>
      <c r="BS53" s="1278"/>
      <c r="BT53" s="1278"/>
      <c r="BU53" s="1278"/>
      <c r="BV53" s="1278"/>
      <c r="BW53" s="1278"/>
      <c r="BX53" s="1278">
        <v>40</v>
      </c>
      <c r="BY53" s="1278"/>
      <c r="BZ53" s="1278"/>
      <c r="CA53" s="1278"/>
      <c r="CB53" s="1278"/>
      <c r="CC53" s="1278"/>
      <c r="CD53" s="1278"/>
      <c r="CE53" s="1278"/>
      <c r="CF53" s="1278">
        <v>43.6</v>
      </c>
      <c r="CG53" s="1278"/>
      <c r="CH53" s="1278"/>
      <c r="CI53" s="1278"/>
      <c r="CJ53" s="1278"/>
      <c r="CK53" s="1278"/>
      <c r="CL53" s="1278"/>
      <c r="CM53" s="1278"/>
      <c r="CN53" s="1278">
        <v>46.4</v>
      </c>
      <c r="CO53" s="1278"/>
      <c r="CP53" s="1278"/>
      <c r="CQ53" s="1278"/>
      <c r="CR53" s="1278"/>
      <c r="CS53" s="1278"/>
      <c r="CT53" s="1278"/>
      <c r="CU53" s="1278"/>
      <c r="CV53" s="1278">
        <v>44.1</v>
      </c>
      <c r="CW53" s="1278"/>
      <c r="CX53" s="1278"/>
      <c r="CY53" s="1278"/>
      <c r="CZ53" s="1278"/>
      <c r="DA53" s="1278"/>
      <c r="DB53" s="1278"/>
      <c r="DC53" s="1278"/>
    </row>
    <row r="54" spans="1:109" ht="13.5" x14ac:dyDescent="0.1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1307"/>
      <c r="B55" s="1271"/>
      <c r="G55" s="1283"/>
      <c r="H55" s="1283"/>
      <c r="I55" s="1283"/>
      <c r="J55" s="1283"/>
      <c r="K55" s="1286"/>
      <c r="L55" s="1286"/>
      <c r="M55" s="1286"/>
      <c r="N55" s="1286"/>
      <c r="AN55" s="1280" t="s">
        <v>633</v>
      </c>
      <c r="AO55" s="1280"/>
      <c r="AP55" s="1280"/>
      <c r="AQ55" s="1280"/>
      <c r="AR55" s="1280"/>
      <c r="AS55" s="1280"/>
      <c r="AT55" s="1280"/>
      <c r="AU55" s="1280"/>
      <c r="AV55" s="1280"/>
      <c r="AW55" s="1280"/>
      <c r="AX55" s="1280"/>
      <c r="AY55" s="1280"/>
      <c r="AZ55" s="1280"/>
      <c r="BA55" s="1280"/>
      <c r="BB55" s="1279" t="s">
        <v>632</v>
      </c>
      <c r="BC55" s="1279"/>
      <c r="BD55" s="1279"/>
      <c r="BE55" s="1279"/>
      <c r="BF55" s="1279"/>
      <c r="BG55" s="1279"/>
      <c r="BH55" s="1279"/>
      <c r="BI55" s="1279"/>
      <c r="BJ55" s="1279"/>
      <c r="BK55" s="1279"/>
      <c r="BL55" s="1279"/>
      <c r="BM55" s="1279"/>
      <c r="BN55" s="1279"/>
      <c r="BO55" s="1279"/>
      <c r="BP55" s="1320"/>
      <c r="BQ55" s="1278"/>
      <c r="BR55" s="1278"/>
      <c r="BS55" s="1278"/>
      <c r="BT55" s="1278"/>
      <c r="BU55" s="1278"/>
      <c r="BV55" s="1278"/>
      <c r="BW55" s="1278"/>
      <c r="BX55" s="1278">
        <v>20.2</v>
      </c>
      <c r="BY55" s="1278"/>
      <c r="BZ55" s="1278"/>
      <c r="CA55" s="1278"/>
      <c r="CB55" s="1278"/>
      <c r="CC55" s="1278"/>
      <c r="CD55" s="1278"/>
      <c r="CE55" s="1278"/>
      <c r="CF55" s="1278">
        <v>38.5</v>
      </c>
      <c r="CG55" s="1278"/>
      <c r="CH55" s="1278"/>
      <c r="CI55" s="1278"/>
      <c r="CJ55" s="1278"/>
      <c r="CK55" s="1278"/>
      <c r="CL55" s="1278"/>
      <c r="CM55" s="1278"/>
      <c r="CN55" s="1278">
        <v>32.799999999999997</v>
      </c>
      <c r="CO55" s="1278"/>
      <c r="CP55" s="1278"/>
      <c r="CQ55" s="1278"/>
      <c r="CR55" s="1278"/>
      <c r="CS55" s="1278"/>
      <c r="CT55" s="1278"/>
      <c r="CU55" s="1278"/>
      <c r="CV55" s="1278">
        <v>20.9</v>
      </c>
      <c r="CW55" s="1278"/>
      <c r="CX55" s="1278"/>
      <c r="CY55" s="1278"/>
      <c r="CZ55" s="1278"/>
      <c r="DA55" s="1278"/>
      <c r="DB55" s="1278"/>
      <c r="DC55" s="1278"/>
    </row>
    <row r="56" spans="1:109" ht="13.5" x14ac:dyDescent="0.1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x14ac:dyDescent="0.1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639</v>
      </c>
      <c r="BC57" s="1279"/>
      <c r="BD57" s="1279"/>
      <c r="BE57" s="1279"/>
      <c r="BF57" s="1279"/>
      <c r="BG57" s="1279"/>
      <c r="BH57" s="1279"/>
      <c r="BI57" s="1279"/>
      <c r="BJ57" s="1279"/>
      <c r="BK57" s="1279"/>
      <c r="BL57" s="1279"/>
      <c r="BM57" s="1279"/>
      <c r="BN57" s="1279"/>
      <c r="BO57" s="1279"/>
      <c r="BP57" s="1320"/>
      <c r="BQ57" s="1278"/>
      <c r="BR57" s="1278"/>
      <c r="BS57" s="1278"/>
      <c r="BT57" s="1278"/>
      <c r="BU57" s="1278"/>
      <c r="BV57" s="1278"/>
      <c r="BW57" s="1278"/>
      <c r="BX57" s="1278">
        <v>55.8</v>
      </c>
      <c r="BY57" s="1278"/>
      <c r="BZ57" s="1278"/>
      <c r="CA57" s="1278"/>
      <c r="CB57" s="1278"/>
      <c r="CC57" s="1278"/>
      <c r="CD57" s="1278"/>
      <c r="CE57" s="1278"/>
      <c r="CF57" s="1278">
        <v>57.6</v>
      </c>
      <c r="CG57" s="1278"/>
      <c r="CH57" s="1278"/>
      <c r="CI57" s="1278"/>
      <c r="CJ57" s="1278"/>
      <c r="CK57" s="1278"/>
      <c r="CL57" s="1278"/>
      <c r="CM57" s="1278"/>
      <c r="CN57" s="1278">
        <v>58.9</v>
      </c>
      <c r="CO57" s="1278"/>
      <c r="CP57" s="1278"/>
      <c r="CQ57" s="1278"/>
      <c r="CR57" s="1278"/>
      <c r="CS57" s="1278"/>
      <c r="CT57" s="1278"/>
      <c r="CU57" s="1278"/>
      <c r="CV57" s="1278">
        <v>60.2</v>
      </c>
      <c r="CW57" s="1278"/>
      <c r="CX57" s="1278"/>
      <c r="CY57" s="1278"/>
      <c r="CZ57" s="1278"/>
      <c r="DA57" s="1278"/>
      <c r="DB57" s="1278"/>
      <c r="DC57" s="1278"/>
      <c r="DD57" s="1318"/>
      <c r="DE57" s="1313"/>
    </row>
    <row r="58" spans="1:109" s="1307" customFormat="1" ht="13.5" x14ac:dyDescent="0.1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x14ac:dyDescent="0.1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x14ac:dyDescent="0.1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x14ac:dyDescent="0.1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x14ac:dyDescent="0.1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x14ac:dyDescent="0.15">
      <c r="B63" s="1311" t="s">
        <v>638</v>
      </c>
    </row>
    <row r="64" spans="1:109" ht="13.5" x14ac:dyDescent="0.15">
      <c r="B64" s="1271"/>
      <c r="G64" s="1308"/>
      <c r="I64" s="1310"/>
      <c r="J64" s="1310"/>
      <c r="K64" s="1310"/>
      <c r="L64" s="1310"/>
      <c r="M64" s="1310"/>
      <c r="N64" s="1309"/>
      <c r="AM64" s="1308"/>
      <c r="AN64" s="1308" t="s">
        <v>637</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x14ac:dyDescent="0.15">
      <c r="B65" s="1271"/>
      <c r="AN65" s="1306" t="s">
        <v>636</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x14ac:dyDescent="0.1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x14ac:dyDescent="0.1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x14ac:dyDescent="0.1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x14ac:dyDescent="0.1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x14ac:dyDescent="0.1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x14ac:dyDescent="0.15">
      <c r="B71" s="1271"/>
      <c r="G71" s="1293"/>
      <c r="I71" s="1296"/>
      <c r="J71" s="1295"/>
      <c r="K71" s="1295"/>
      <c r="L71" s="1294"/>
      <c r="M71" s="1295"/>
      <c r="N71" s="1294"/>
      <c r="AM71" s="1293"/>
      <c r="AN71" s="1270" t="s">
        <v>635</v>
      </c>
    </row>
    <row r="72" spans="2:107" ht="13.5" x14ac:dyDescent="0.1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574</v>
      </c>
      <c r="BQ72" s="1280"/>
      <c r="BR72" s="1280"/>
      <c r="BS72" s="1280"/>
      <c r="BT72" s="1280"/>
      <c r="BU72" s="1280"/>
      <c r="BV72" s="1280"/>
      <c r="BW72" s="1280"/>
      <c r="BX72" s="1280" t="s">
        <v>575</v>
      </c>
      <c r="BY72" s="1280"/>
      <c r="BZ72" s="1280"/>
      <c r="CA72" s="1280"/>
      <c r="CB72" s="1280"/>
      <c r="CC72" s="1280"/>
      <c r="CD72" s="1280"/>
      <c r="CE72" s="1280"/>
      <c r="CF72" s="1280" t="s">
        <v>576</v>
      </c>
      <c r="CG72" s="1280"/>
      <c r="CH72" s="1280"/>
      <c r="CI72" s="1280"/>
      <c r="CJ72" s="1280"/>
      <c r="CK72" s="1280"/>
      <c r="CL72" s="1280"/>
      <c r="CM72" s="1280"/>
      <c r="CN72" s="1280" t="s">
        <v>577</v>
      </c>
      <c r="CO72" s="1280"/>
      <c r="CP72" s="1280"/>
      <c r="CQ72" s="1280"/>
      <c r="CR72" s="1280"/>
      <c r="CS72" s="1280"/>
      <c r="CT72" s="1280"/>
      <c r="CU72" s="1280"/>
      <c r="CV72" s="1280" t="s">
        <v>578</v>
      </c>
      <c r="CW72" s="1280"/>
      <c r="CX72" s="1280"/>
      <c r="CY72" s="1280"/>
      <c r="CZ72" s="1280"/>
      <c r="DA72" s="1280"/>
      <c r="DB72" s="1280"/>
      <c r="DC72" s="1280"/>
    </row>
    <row r="73" spans="2:107" ht="13.5" x14ac:dyDescent="0.15">
      <c r="B73" s="1271"/>
      <c r="G73" s="1287"/>
      <c r="H73" s="1287"/>
      <c r="I73" s="1287"/>
      <c r="J73" s="1287"/>
      <c r="K73" s="1284"/>
      <c r="L73" s="1284"/>
      <c r="M73" s="1284"/>
      <c r="N73" s="1284"/>
      <c r="AM73" s="1285"/>
      <c r="AN73" s="1279" t="s">
        <v>634</v>
      </c>
      <c r="AO73" s="1279"/>
      <c r="AP73" s="1279"/>
      <c r="AQ73" s="1279"/>
      <c r="AR73" s="1279"/>
      <c r="AS73" s="1279"/>
      <c r="AT73" s="1279"/>
      <c r="AU73" s="1279"/>
      <c r="AV73" s="1279"/>
      <c r="AW73" s="1279"/>
      <c r="AX73" s="1279"/>
      <c r="AY73" s="1279"/>
      <c r="AZ73" s="1279"/>
      <c r="BA73" s="1279"/>
      <c r="BB73" s="1279" t="s">
        <v>632</v>
      </c>
      <c r="BC73" s="1279"/>
      <c r="BD73" s="1279"/>
      <c r="BE73" s="1279"/>
      <c r="BF73" s="1279"/>
      <c r="BG73" s="1279"/>
      <c r="BH73" s="1279"/>
      <c r="BI73" s="1279"/>
      <c r="BJ73" s="1279"/>
      <c r="BK73" s="1279"/>
      <c r="BL73" s="1279"/>
      <c r="BM73" s="1279"/>
      <c r="BN73" s="1279"/>
      <c r="BO73" s="1279"/>
      <c r="BP73" s="1278">
        <v>53.9</v>
      </c>
      <c r="BQ73" s="1278"/>
      <c r="BR73" s="1278"/>
      <c r="BS73" s="1278"/>
      <c r="BT73" s="1278"/>
      <c r="BU73" s="1278"/>
      <c r="BV73" s="1278"/>
      <c r="BW73" s="1278"/>
      <c r="BX73" s="1278">
        <v>50.4</v>
      </c>
      <c r="BY73" s="1278"/>
      <c r="BZ73" s="1278"/>
      <c r="CA73" s="1278"/>
      <c r="CB73" s="1278"/>
      <c r="CC73" s="1278"/>
      <c r="CD73" s="1278"/>
      <c r="CE73" s="1278"/>
      <c r="CF73" s="1278">
        <v>40.4</v>
      </c>
      <c r="CG73" s="1278"/>
      <c r="CH73" s="1278"/>
      <c r="CI73" s="1278"/>
      <c r="CJ73" s="1278"/>
      <c r="CK73" s="1278"/>
      <c r="CL73" s="1278"/>
      <c r="CM73" s="1278"/>
      <c r="CN73" s="1278">
        <v>33</v>
      </c>
      <c r="CO73" s="1278"/>
      <c r="CP73" s="1278"/>
      <c r="CQ73" s="1278"/>
      <c r="CR73" s="1278"/>
      <c r="CS73" s="1278"/>
      <c r="CT73" s="1278"/>
      <c r="CU73" s="1278"/>
      <c r="CV73" s="1278">
        <v>21.8</v>
      </c>
      <c r="CW73" s="1278"/>
      <c r="CX73" s="1278"/>
      <c r="CY73" s="1278"/>
      <c r="CZ73" s="1278"/>
      <c r="DA73" s="1278"/>
      <c r="DB73" s="1278"/>
      <c r="DC73" s="1278"/>
    </row>
    <row r="74" spans="2:107" ht="13.5" x14ac:dyDescent="0.1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631</v>
      </c>
      <c r="BC75" s="1279"/>
      <c r="BD75" s="1279"/>
      <c r="BE75" s="1279"/>
      <c r="BF75" s="1279"/>
      <c r="BG75" s="1279"/>
      <c r="BH75" s="1279"/>
      <c r="BI75" s="1279"/>
      <c r="BJ75" s="1279"/>
      <c r="BK75" s="1279"/>
      <c r="BL75" s="1279"/>
      <c r="BM75" s="1279"/>
      <c r="BN75" s="1279"/>
      <c r="BO75" s="1279"/>
      <c r="BP75" s="1278">
        <v>13.6</v>
      </c>
      <c r="BQ75" s="1278"/>
      <c r="BR75" s="1278"/>
      <c r="BS75" s="1278"/>
      <c r="BT75" s="1278"/>
      <c r="BU75" s="1278"/>
      <c r="BV75" s="1278"/>
      <c r="BW75" s="1278"/>
      <c r="BX75" s="1278">
        <v>12.1</v>
      </c>
      <c r="BY75" s="1278"/>
      <c r="BZ75" s="1278"/>
      <c r="CA75" s="1278"/>
      <c r="CB75" s="1278"/>
      <c r="CC75" s="1278"/>
      <c r="CD75" s="1278"/>
      <c r="CE75" s="1278"/>
      <c r="CF75" s="1278">
        <v>11.5</v>
      </c>
      <c r="CG75" s="1278"/>
      <c r="CH75" s="1278"/>
      <c r="CI75" s="1278"/>
      <c r="CJ75" s="1278"/>
      <c r="CK75" s="1278"/>
      <c r="CL75" s="1278"/>
      <c r="CM75" s="1278"/>
      <c r="CN75" s="1278">
        <v>10.5</v>
      </c>
      <c r="CO75" s="1278"/>
      <c r="CP75" s="1278"/>
      <c r="CQ75" s="1278"/>
      <c r="CR75" s="1278"/>
      <c r="CS75" s="1278"/>
      <c r="CT75" s="1278"/>
      <c r="CU75" s="1278"/>
      <c r="CV75" s="1278">
        <v>10.1</v>
      </c>
      <c r="CW75" s="1278"/>
      <c r="CX75" s="1278"/>
      <c r="CY75" s="1278"/>
      <c r="CZ75" s="1278"/>
      <c r="DA75" s="1278"/>
      <c r="DB75" s="1278"/>
      <c r="DC75" s="1278"/>
    </row>
    <row r="76" spans="2:107" ht="13.5" x14ac:dyDescent="0.1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1271"/>
      <c r="G77" s="1283"/>
      <c r="H77" s="1283"/>
      <c r="I77" s="1283"/>
      <c r="J77" s="1283"/>
      <c r="K77" s="1284"/>
      <c r="L77" s="1284"/>
      <c r="M77" s="1284"/>
      <c r="N77" s="1284"/>
      <c r="AN77" s="1280" t="s">
        <v>633</v>
      </c>
      <c r="AO77" s="1280"/>
      <c r="AP77" s="1280"/>
      <c r="AQ77" s="1280"/>
      <c r="AR77" s="1280"/>
      <c r="AS77" s="1280"/>
      <c r="AT77" s="1280"/>
      <c r="AU77" s="1280"/>
      <c r="AV77" s="1280"/>
      <c r="AW77" s="1280"/>
      <c r="AX77" s="1280"/>
      <c r="AY77" s="1280"/>
      <c r="AZ77" s="1280"/>
      <c r="BA77" s="1280"/>
      <c r="BB77" s="1279" t="s">
        <v>632</v>
      </c>
      <c r="BC77" s="1279"/>
      <c r="BD77" s="1279"/>
      <c r="BE77" s="1279"/>
      <c r="BF77" s="1279"/>
      <c r="BG77" s="1279"/>
      <c r="BH77" s="1279"/>
      <c r="BI77" s="1279"/>
      <c r="BJ77" s="1279"/>
      <c r="BK77" s="1279"/>
      <c r="BL77" s="1279"/>
      <c r="BM77" s="1279"/>
      <c r="BN77" s="1279"/>
      <c r="BO77" s="1279"/>
      <c r="BP77" s="1278">
        <v>40.299999999999997</v>
      </c>
      <c r="BQ77" s="1278"/>
      <c r="BR77" s="1278"/>
      <c r="BS77" s="1278"/>
      <c r="BT77" s="1278"/>
      <c r="BU77" s="1278"/>
      <c r="BV77" s="1278"/>
      <c r="BW77" s="1278"/>
      <c r="BX77" s="1278">
        <v>20.2</v>
      </c>
      <c r="BY77" s="1278"/>
      <c r="BZ77" s="1278"/>
      <c r="CA77" s="1278"/>
      <c r="CB77" s="1278"/>
      <c r="CC77" s="1278"/>
      <c r="CD77" s="1278"/>
      <c r="CE77" s="1278"/>
      <c r="CF77" s="1278">
        <v>38.5</v>
      </c>
      <c r="CG77" s="1278"/>
      <c r="CH77" s="1278"/>
      <c r="CI77" s="1278"/>
      <c r="CJ77" s="1278"/>
      <c r="CK77" s="1278"/>
      <c r="CL77" s="1278"/>
      <c r="CM77" s="1278"/>
      <c r="CN77" s="1278">
        <v>32.799999999999997</v>
      </c>
      <c r="CO77" s="1278"/>
      <c r="CP77" s="1278"/>
      <c r="CQ77" s="1278"/>
      <c r="CR77" s="1278"/>
      <c r="CS77" s="1278"/>
      <c r="CT77" s="1278"/>
      <c r="CU77" s="1278"/>
      <c r="CV77" s="1278">
        <v>20.9</v>
      </c>
      <c r="CW77" s="1278"/>
      <c r="CX77" s="1278"/>
      <c r="CY77" s="1278"/>
      <c r="CZ77" s="1278"/>
      <c r="DA77" s="1278"/>
      <c r="DB77" s="1278"/>
      <c r="DC77" s="1278"/>
    </row>
    <row r="78" spans="2:107" ht="13.5" x14ac:dyDescent="0.1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631</v>
      </c>
      <c r="BC79" s="1279"/>
      <c r="BD79" s="1279"/>
      <c r="BE79" s="1279"/>
      <c r="BF79" s="1279"/>
      <c r="BG79" s="1279"/>
      <c r="BH79" s="1279"/>
      <c r="BI79" s="1279"/>
      <c r="BJ79" s="1279"/>
      <c r="BK79" s="1279"/>
      <c r="BL79" s="1279"/>
      <c r="BM79" s="1279"/>
      <c r="BN79" s="1279"/>
      <c r="BO79" s="1279"/>
      <c r="BP79" s="1278">
        <v>9.8000000000000007</v>
      </c>
      <c r="BQ79" s="1278"/>
      <c r="BR79" s="1278"/>
      <c r="BS79" s="1278"/>
      <c r="BT79" s="1278"/>
      <c r="BU79" s="1278"/>
      <c r="BV79" s="1278"/>
      <c r="BW79" s="1278"/>
      <c r="BX79" s="1278">
        <v>9.3000000000000007</v>
      </c>
      <c r="BY79" s="1278"/>
      <c r="BZ79" s="1278"/>
      <c r="CA79" s="1278"/>
      <c r="CB79" s="1278"/>
      <c r="CC79" s="1278"/>
      <c r="CD79" s="1278"/>
      <c r="CE79" s="1278"/>
      <c r="CF79" s="1278">
        <v>9.1999999999999993</v>
      </c>
      <c r="CG79" s="1278"/>
      <c r="CH79" s="1278"/>
      <c r="CI79" s="1278"/>
      <c r="CJ79" s="1278"/>
      <c r="CK79" s="1278"/>
      <c r="CL79" s="1278"/>
      <c r="CM79" s="1278"/>
      <c r="CN79" s="1278">
        <v>9.1</v>
      </c>
      <c r="CO79" s="1278"/>
      <c r="CP79" s="1278"/>
      <c r="CQ79" s="1278"/>
      <c r="CR79" s="1278"/>
      <c r="CS79" s="1278"/>
      <c r="CT79" s="1278"/>
      <c r="CU79" s="1278"/>
      <c r="CV79" s="1278">
        <v>9.1</v>
      </c>
      <c r="CW79" s="1278"/>
      <c r="CX79" s="1278"/>
      <c r="CY79" s="1278"/>
      <c r="CZ79" s="1278"/>
      <c r="DA79" s="1278"/>
      <c r="DB79" s="1278"/>
      <c r="DC79" s="1278"/>
    </row>
    <row r="80" spans="2:107" ht="13.5" x14ac:dyDescent="0.1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1271"/>
    </row>
    <row r="82" spans="2:109" ht="17.25" x14ac:dyDescent="0.1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x14ac:dyDescent="0.1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x14ac:dyDescent="0.15">
      <c r="DD84" s="1270"/>
      <c r="DE84" s="1270"/>
    </row>
    <row r="85" spans="2:109" ht="13.5" x14ac:dyDescent="0.15">
      <c r="DD85" s="1270"/>
      <c r="DE85" s="1270"/>
    </row>
    <row r="86" spans="2:109" ht="13.5" hidden="1" x14ac:dyDescent="0.15">
      <c r="DD86" s="1270"/>
      <c r="DE86" s="1270"/>
    </row>
    <row r="87" spans="2:109" ht="13.5" hidden="1" x14ac:dyDescent="0.15">
      <c r="K87" s="1273"/>
      <c r="AQ87" s="1273"/>
      <c r="BC87" s="1273"/>
      <c r="BO87" s="1273"/>
      <c r="CA87" s="1273"/>
      <c r="CM87" s="1273"/>
      <c r="CY87" s="1273"/>
      <c r="DD87" s="1270"/>
      <c r="DE87" s="1270"/>
    </row>
    <row r="88" spans="2:109" ht="13.5" hidden="1" x14ac:dyDescent="0.15">
      <c r="DD88" s="1270"/>
      <c r="DE88" s="1270"/>
    </row>
    <row r="89" spans="2:109" ht="13.5" hidden="1" x14ac:dyDescent="0.15">
      <c r="DD89" s="1270"/>
      <c r="DE89" s="1270"/>
    </row>
    <row r="90" spans="2:109" ht="13.5" hidden="1" x14ac:dyDescent="0.15">
      <c r="DD90" s="1270"/>
      <c r="DE90" s="1270"/>
    </row>
    <row r="91" spans="2:109" ht="13.5"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gJbTUOk1ui4Itq827gMrQrr++wFhNMF30PeEskUu5K99naU+euzvLB/cK2V6xzLXfZure1O3ux2VibvBN89Pg==" saltValue="3YAPoPBC4sD9q0yeH4fg4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4" zoomScale="85" zoomScaleNormal="85"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d26S8vtzp2XiyqtD7uJ2XTCVEO0okv23ln0Mf/0jlb3285gOTGafIof1Jf/jAzv+Tr3YEw5ZjYt0xMjW2xwHA==" saltValue="k/hnHEyTamFFkisdQAKJ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5" zoomScale="70" zoomScaleNormal="7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pzfotlzFjEsHIr7L1aJ2pKuYt/T7tf6LQSNONmvwbUXAVAm5kX3LhXU+Mh1+KTBBpzktvqN+yPMLSFfTECUZA==" saltValue="UhnqSnTDBwaCdwfWBaOg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571</v>
      </c>
      <c r="G2" s="156"/>
      <c r="H2" s="157"/>
    </row>
    <row r="3" spans="1:8" x14ac:dyDescent="0.15">
      <c r="A3" s="153" t="s">
        <v>564</v>
      </c>
      <c r="B3" s="158"/>
      <c r="C3" s="159"/>
      <c r="D3" s="160">
        <v>55546</v>
      </c>
      <c r="E3" s="161"/>
      <c r="F3" s="162">
        <v>87551</v>
      </c>
      <c r="G3" s="163"/>
      <c r="H3" s="164"/>
    </row>
    <row r="4" spans="1:8" x14ac:dyDescent="0.15">
      <c r="A4" s="165"/>
      <c r="B4" s="166"/>
      <c r="C4" s="167"/>
      <c r="D4" s="168">
        <v>39039</v>
      </c>
      <c r="E4" s="169"/>
      <c r="F4" s="170">
        <v>43994</v>
      </c>
      <c r="G4" s="171"/>
      <c r="H4" s="172"/>
    </row>
    <row r="5" spans="1:8" x14ac:dyDescent="0.15">
      <c r="A5" s="153" t="s">
        <v>566</v>
      </c>
      <c r="B5" s="158"/>
      <c r="C5" s="159"/>
      <c r="D5" s="160">
        <v>66572</v>
      </c>
      <c r="E5" s="161"/>
      <c r="F5" s="162">
        <v>106092</v>
      </c>
      <c r="G5" s="163"/>
      <c r="H5" s="164"/>
    </row>
    <row r="6" spans="1:8" x14ac:dyDescent="0.15">
      <c r="A6" s="165"/>
      <c r="B6" s="166"/>
      <c r="C6" s="167"/>
      <c r="D6" s="168">
        <v>46013</v>
      </c>
      <c r="E6" s="169"/>
      <c r="F6" s="170">
        <v>44299</v>
      </c>
      <c r="G6" s="171"/>
      <c r="H6" s="172"/>
    </row>
    <row r="7" spans="1:8" x14ac:dyDescent="0.15">
      <c r="A7" s="153" t="s">
        <v>567</v>
      </c>
      <c r="B7" s="158"/>
      <c r="C7" s="159"/>
      <c r="D7" s="160">
        <v>76575</v>
      </c>
      <c r="E7" s="161"/>
      <c r="F7" s="162">
        <v>78903</v>
      </c>
      <c r="G7" s="163"/>
      <c r="H7" s="164"/>
    </row>
    <row r="8" spans="1:8" x14ac:dyDescent="0.15">
      <c r="A8" s="165"/>
      <c r="B8" s="166"/>
      <c r="C8" s="167"/>
      <c r="D8" s="168">
        <v>42769</v>
      </c>
      <c r="E8" s="169"/>
      <c r="F8" s="170">
        <v>49201</v>
      </c>
      <c r="G8" s="171"/>
      <c r="H8" s="172"/>
    </row>
    <row r="9" spans="1:8" x14ac:dyDescent="0.15">
      <c r="A9" s="153" t="s">
        <v>568</v>
      </c>
      <c r="B9" s="158"/>
      <c r="C9" s="159"/>
      <c r="D9" s="160">
        <v>76908</v>
      </c>
      <c r="E9" s="161"/>
      <c r="F9" s="162">
        <v>82993</v>
      </c>
      <c r="G9" s="163"/>
      <c r="H9" s="164"/>
    </row>
    <row r="10" spans="1:8" x14ac:dyDescent="0.15">
      <c r="A10" s="165"/>
      <c r="B10" s="166"/>
      <c r="C10" s="167"/>
      <c r="D10" s="168">
        <v>41845</v>
      </c>
      <c r="E10" s="169"/>
      <c r="F10" s="170">
        <v>46787</v>
      </c>
      <c r="G10" s="171"/>
      <c r="H10" s="172"/>
    </row>
    <row r="11" spans="1:8" x14ac:dyDescent="0.15">
      <c r="A11" s="153" t="s">
        <v>569</v>
      </c>
      <c r="B11" s="158"/>
      <c r="C11" s="159"/>
      <c r="D11" s="160">
        <v>101692</v>
      </c>
      <c r="E11" s="161"/>
      <c r="F11" s="162">
        <v>108252</v>
      </c>
      <c r="G11" s="163"/>
      <c r="H11" s="164"/>
    </row>
    <row r="12" spans="1:8" x14ac:dyDescent="0.15">
      <c r="A12" s="165"/>
      <c r="B12" s="166"/>
      <c r="C12" s="173"/>
      <c r="D12" s="168">
        <v>80710</v>
      </c>
      <c r="E12" s="169"/>
      <c r="F12" s="170">
        <v>50321</v>
      </c>
      <c r="G12" s="171"/>
      <c r="H12" s="172"/>
    </row>
    <row r="13" spans="1:8" x14ac:dyDescent="0.15">
      <c r="A13" s="153"/>
      <c r="B13" s="158"/>
      <c r="C13" s="174"/>
      <c r="D13" s="175">
        <v>75459</v>
      </c>
      <c r="E13" s="176"/>
      <c r="F13" s="177">
        <v>92758</v>
      </c>
      <c r="G13" s="178"/>
      <c r="H13" s="164"/>
    </row>
    <row r="14" spans="1:8" x14ac:dyDescent="0.15">
      <c r="A14" s="165"/>
      <c r="B14" s="166"/>
      <c r="C14" s="167"/>
      <c r="D14" s="168">
        <v>50075</v>
      </c>
      <c r="E14" s="169"/>
      <c r="F14" s="170">
        <v>46920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11.58</v>
      </c>
      <c r="C19" s="179">
        <f>ROUND(VALUE(SUBSTITUTE(実質収支比率等に係る経年分析!G$48,"▲","-")),2)</f>
        <v>10.47</v>
      </c>
      <c r="D19" s="179">
        <f>ROUND(VALUE(SUBSTITUTE(実質収支比率等に係る経年分析!H$48,"▲","-")),2)</f>
        <v>10.3</v>
      </c>
      <c r="E19" s="179">
        <f>ROUND(VALUE(SUBSTITUTE(実質収支比率等に係る経年分析!I$48,"▲","-")),2)</f>
        <v>9.52</v>
      </c>
      <c r="F19" s="179">
        <f>ROUND(VALUE(SUBSTITUTE(実質収支比率等に係る経年分析!J$48,"▲","-")),2)</f>
        <v>10.23</v>
      </c>
    </row>
    <row r="20" spans="1:11" x14ac:dyDescent="0.15">
      <c r="A20" s="179" t="s">
        <v>55</v>
      </c>
      <c r="B20" s="179">
        <f>ROUND(VALUE(SUBSTITUTE(実質収支比率等に係る経年分析!F$47,"▲","-")),2)</f>
        <v>43.1</v>
      </c>
      <c r="C20" s="179">
        <f>ROUND(VALUE(SUBSTITUTE(実質収支比率等に係る経年分析!G$47,"▲","-")),2)</f>
        <v>43.78</v>
      </c>
      <c r="D20" s="179">
        <f>ROUND(VALUE(SUBSTITUTE(実質収支比率等に係る経年分析!H$47,"▲","-")),2)</f>
        <v>46.11</v>
      </c>
      <c r="E20" s="179">
        <f>ROUND(VALUE(SUBSTITUTE(実質収支比率等に係る経年分析!I$47,"▲","-")),2)</f>
        <v>47.49</v>
      </c>
      <c r="F20" s="179">
        <f>ROUND(VALUE(SUBSTITUTE(実質収支比率等に係る経年分析!J$47,"▲","-")),2)</f>
        <v>48.54</v>
      </c>
    </row>
    <row r="21" spans="1:11" x14ac:dyDescent="0.15">
      <c r="A21" s="179" t="s">
        <v>56</v>
      </c>
      <c r="B21" s="179">
        <f>IF(ISNUMBER(VALUE(SUBSTITUTE(実質収支比率等に係る経年分析!F$49,"▲","-"))),ROUND(VALUE(SUBSTITUTE(実質収支比率等に係る経年分析!F$49,"▲","-")),2),NA())</f>
        <v>4.78</v>
      </c>
      <c r="C21" s="179">
        <f>IF(ISNUMBER(VALUE(SUBSTITUTE(実質収支比率等に係る経年分析!G$49,"▲","-"))),ROUND(VALUE(SUBSTITUTE(実質収支比率等に係る経年分析!G$49,"▲","-")),2),NA())</f>
        <v>2.02</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-1.02</v>
      </c>
      <c r="F21" s="179">
        <f>IF(ISNUMBER(VALUE(SUBSTITUTE(実質収支比率等に係る経年分析!J$49,"▲","-"))),ROUND(VALUE(SUBSTITUTE(実質収支比率等に係る経年分析!J$49,"▲","-")),2),NA())</f>
        <v>-0.31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0.83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0.75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美咲町柵原公共下水道事業特別会計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0.27</v>
      </c>
    </row>
    <row r="30" spans="1:11" x14ac:dyDescent="0.15">
      <c r="A30" s="180" t="str">
        <f>IF(連結実質赤字比率に係る赤字・黒字の構成分析!C$40="",NA(),連結実質赤字比率に係る赤字・黒字の構成分析!C$40)</f>
        <v>美咲町中央公共下水道事業特別会計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15">
      <c r="A31" s="180" t="str">
        <f>IF(連結実質赤字比率に係る赤字・黒字の構成分析!C$39="",NA(),連結実質赤字比率に係る赤字・黒字の構成分析!C$39)</f>
        <v>美咲町柵原中央簡易水道事業特別会計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15">
      <c r="A32" s="180" t="str">
        <f>IF(連結実質赤字比率に係る赤字・黒字の構成分析!C$38="",NA(),連結実質赤字比率に係る赤字・黒字の構成分析!C$38)</f>
        <v>美咲町柵原北部簡易水道事業特別会計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0.52</v>
      </c>
    </row>
    <row r="33" spans="1:16" x14ac:dyDescent="0.15">
      <c r="A33" s="180" t="str">
        <f>IF(連結実質赤字比率に係る赤字・黒字の構成分析!C$37="",NA(),連結実質赤字比率に係る赤字・黒字の構成分析!C$37)</f>
        <v>美咲町国民健康保険事業特別会計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1.0900000000000001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1.64</v>
      </c>
    </row>
    <row r="34" spans="1:16" x14ac:dyDescent="0.15">
      <c r="A34" s="180" t="str">
        <f>IF(連結実質赤字比率に係る赤字・黒字の構成分析!C$36="",NA(),連結実質赤字比率に係る赤字・黒字の構成分析!C$36)</f>
        <v>美咲町介護保険事業特別会計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1.1499999999999999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10.47</v>
      </c>
    </row>
    <row r="36" spans="1:16" x14ac:dyDescent="0.15">
      <c r="A36" s="180" t="str">
        <f>IF(連結実質赤字比率に係る赤字・黒字の構成分析!C$34="",NA(),連結実質赤字比率に係る赤字・黒字の構成分析!C$34)</f>
        <v>美咲町住宅新築資金等貸付事業特別会計</v>
      </c>
      <c r="B36" s="180">
        <f>IF(ROUND(VALUE(SUBSTITUTE(連結実質赤字比率に係る赤字・黒字の構成分析!F$34,"▲", "-")), 2) &lt; 0, ABS(ROUND(VALUE(SUBSTITUTE(連結実質赤字比率に係る赤字・黒字の構成分析!F$34,"▲", "-")), 2)), NA())</f>
        <v>0.37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0.36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0.39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0.37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0.36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1806</v>
      </c>
      <c r="E42" s="181"/>
      <c r="F42" s="181"/>
      <c r="G42" s="181">
        <f>'実質公債費比率（分子）の構造'!L$52</f>
        <v>1777</v>
      </c>
      <c r="H42" s="181"/>
      <c r="I42" s="181"/>
      <c r="J42" s="181">
        <f>'実質公債費比率（分子）の構造'!M$52</f>
        <v>1738</v>
      </c>
      <c r="K42" s="181"/>
      <c r="L42" s="181"/>
      <c r="M42" s="181">
        <f>'実質公債費比率（分子）の構造'!N$52</f>
        <v>1520</v>
      </c>
      <c r="N42" s="181"/>
      <c r="O42" s="181"/>
      <c r="P42" s="181">
        <f>'実質公債費比率（分子）の構造'!O$52</f>
        <v>1354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18</v>
      </c>
      <c r="C44" s="181"/>
      <c r="D44" s="181"/>
      <c r="E44" s="181">
        <f>'実質公債費比率（分子）の構造'!L$50</f>
        <v>11</v>
      </c>
      <c r="F44" s="181"/>
      <c r="G44" s="181"/>
      <c r="H44" s="181">
        <f>'実質公債費比率（分子）の構造'!M$50</f>
        <v>9</v>
      </c>
      <c r="I44" s="181"/>
      <c r="J44" s="181"/>
      <c r="K44" s="181">
        <f>'実質公債費比率（分子）の構造'!N$50</f>
        <v>7</v>
      </c>
      <c r="L44" s="181"/>
      <c r="M44" s="181"/>
      <c r="N44" s="181">
        <f>'実質公債費比率（分子）の構造'!O$50</f>
        <v>7</v>
      </c>
      <c r="O44" s="181"/>
      <c r="P44" s="181"/>
    </row>
    <row r="45" spans="1:16" x14ac:dyDescent="0.15">
      <c r="A45" s="181" t="s">
        <v>66</v>
      </c>
      <c r="B45" s="181">
        <f>'実質公債費比率（分子）の構造'!K$49</f>
        <v>39</v>
      </c>
      <c r="C45" s="181"/>
      <c r="D45" s="181"/>
      <c r="E45" s="181">
        <f>'実質公債費比率（分子）の構造'!L$49</f>
        <v>37</v>
      </c>
      <c r="F45" s="181"/>
      <c r="G45" s="181"/>
      <c r="H45" s="181">
        <f>'実質公債費比率（分子）の構造'!M$49</f>
        <v>38</v>
      </c>
      <c r="I45" s="181"/>
      <c r="J45" s="181"/>
      <c r="K45" s="181">
        <f>'実質公債費比率（分子）の構造'!N$49</f>
        <v>40</v>
      </c>
      <c r="L45" s="181"/>
      <c r="M45" s="181"/>
      <c r="N45" s="181">
        <f>'実質公債費比率（分子）の構造'!O$49</f>
        <v>68</v>
      </c>
      <c r="O45" s="181"/>
      <c r="P45" s="181"/>
    </row>
    <row r="46" spans="1:16" x14ac:dyDescent="0.15">
      <c r="A46" s="181" t="s">
        <v>67</v>
      </c>
      <c r="B46" s="181">
        <f>'実質公債費比率（分子）の構造'!K$48</f>
        <v>437</v>
      </c>
      <c r="C46" s="181"/>
      <c r="D46" s="181"/>
      <c r="E46" s="181">
        <f>'実質公債費比率（分子）の構造'!L$48</f>
        <v>440</v>
      </c>
      <c r="F46" s="181"/>
      <c r="G46" s="181"/>
      <c r="H46" s="181">
        <f>'実質公債費比率（分子）の構造'!M$48</f>
        <v>491</v>
      </c>
      <c r="I46" s="181"/>
      <c r="J46" s="181"/>
      <c r="K46" s="181">
        <f>'実質公債費比率（分子）の構造'!N$48</f>
        <v>472</v>
      </c>
      <c r="L46" s="181"/>
      <c r="M46" s="181"/>
      <c r="N46" s="181">
        <f>'実質公債費比率（分子）の構造'!O$48</f>
        <v>485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2023</v>
      </c>
      <c r="C49" s="181"/>
      <c r="D49" s="181"/>
      <c r="E49" s="181">
        <f>'実質公債費比率（分子）の構造'!L$45</f>
        <v>1912</v>
      </c>
      <c r="F49" s="181"/>
      <c r="G49" s="181"/>
      <c r="H49" s="181">
        <f>'実質公債費比率（分子）の構造'!M$45</f>
        <v>1863</v>
      </c>
      <c r="I49" s="181"/>
      <c r="J49" s="181"/>
      <c r="K49" s="181">
        <f>'実質公債費比率（分子）の構造'!N$45</f>
        <v>1534</v>
      </c>
      <c r="L49" s="181"/>
      <c r="M49" s="181"/>
      <c r="N49" s="181">
        <f>'実質公債費比率（分子）の構造'!O$45</f>
        <v>1301</v>
      </c>
      <c r="O49" s="181"/>
      <c r="P49" s="181"/>
    </row>
    <row r="50" spans="1:16" x14ac:dyDescent="0.15">
      <c r="A50" s="181" t="s">
        <v>71</v>
      </c>
      <c r="B50" s="181" t="e">
        <f>NA()</f>
        <v>#N/A</v>
      </c>
      <c r="C50" s="181">
        <f>IF(ISNUMBER('実質公債費比率（分子）の構造'!K$53),'実質公債費比率（分子）の構造'!K$53,NA())</f>
        <v>711</v>
      </c>
      <c r="D50" s="181" t="e">
        <f>NA()</f>
        <v>#N/A</v>
      </c>
      <c r="E50" s="181" t="e">
        <f>NA()</f>
        <v>#N/A</v>
      </c>
      <c r="F50" s="181">
        <f>IF(ISNUMBER('実質公債費比率（分子）の構造'!L$53),'実質公債費比率（分子）の構造'!L$53,NA())</f>
        <v>623</v>
      </c>
      <c r="G50" s="181" t="e">
        <f>NA()</f>
        <v>#N/A</v>
      </c>
      <c r="H50" s="181" t="e">
        <f>NA()</f>
        <v>#N/A</v>
      </c>
      <c r="I50" s="181">
        <f>IF(ISNUMBER('実質公債費比率（分子）の構造'!M$53),'実質公債費比率（分子）の構造'!M$53,NA())</f>
        <v>663</v>
      </c>
      <c r="J50" s="181" t="e">
        <f>NA()</f>
        <v>#N/A</v>
      </c>
      <c r="K50" s="181" t="e">
        <f>NA()</f>
        <v>#N/A</v>
      </c>
      <c r="L50" s="181">
        <f>IF(ISNUMBER('実質公債費比率（分子）の構造'!N$53),'実質公債費比率（分子）の構造'!N$53,NA())</f>
        <v>533</v>
      </c>
      <c r="M50" s="181" t="e">
        <f>NA()</f>
        <v>#N/A</v>
      </c>
      <c r="N50" s="181" t="e">
        <f>NA()</f>
        <v>#N/A</v>
      </c>
      <c r="O50" s="181">
        <f>IF(ISNUMBER('実質公債費比率（分子）の構造'!O$53),'実質公債費比率（分子）の構造'!O$53,NA())</f>
        <v>507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13434</v>
      </c>
      <c r="E56" s="180"/>
      <c r="F56" s="180"/>
      <c r="G56" s="180">
        <f>'将来負担比率（分子）の構造'!J$52</f>
        <v>12656</v>
      </c>
      <c r="H56" s="180"/>
      <c r="I56" s="180"/>
      <c r="J56" s="180">
        <f>'将来負担比率（分子）の構造'!K$52</f>
        <v>11855</v>
      </c>
      <c r="K56" s="180"/>
      <c r="L56" s="180"/>
      <c r="M56" s="180">
        <f>'将来負担比率（分子）の構造'!L$52</f>
        <v>11412</v>
      </c>
      <c r="N56" s="180"/>
      <c r="O56" s="180"/>
      <c r="P56" s="180">
        <f>'将来負担比率（分子）の構造'!M$52</f>
        <v>11139</v>
      </c>
    </row>
    <row r="57" spans="1:16" x14ac:dyDescent="0.15">
      <c r="A57" s="180" t="s">
        <v>42</v>
      </c>
      <c r="B57" s="180"/>
      <c r="C57" s="180"/>
      <c r="D57" s="180">
        <f>'将来負担比率（分子）の構造'!I$51</f>
        <v>231</v>
      </c>
      <c r="E57" s="180"/>
      <c r="F57" s="180"/>
      <c r="G57" s="180">
        <f>'将来負担比率（分子）の構造'!J$51</f>
        <v>185</v>
      </c>
      <c r="H57" s="180"/>
      <c r="I57" s="180"/>
      <c r="J57" s="180">
        <f>'将来負担比率（分子）の構造'!K$51</f>
        <v>98</v>
      </c>
      <c r="K57" s="180"/>
      <c r="L57" s="180"/>
      <c r="M57" s="180">
        <f>'将来負担比率（分子）の構造'!L$51</f>
        <v>76</v>
      </c>
      <c r="N57" s="180"/>
      <c r="O57" s="180"/>
      <c r="P57" s="180">
        <f>'将来負担比率（分子）の構造'!M$51</f>
        <v>61</v>
      </c>
    </row>
    <row r="58" spans="1:16" x14ac:dyDescent="0.15">
      <c r="A58" s="180" t="s">
        <v>41</v>
      </c>
      <c r="B58" s="180"/>
      <c r="C58" s="180"/>
      <c r="D58" s="180">
        <f>'将来負担比率（分子）の構造'!I$50</f>
        <v>4828</v>
      </c>
      <c r="E58" s="180"/>
      <c r="F58" s="180"/>
      <c r="G58" s="180">
        <f>'将来負担比率（分子）の構造'!J$50</f>
        <v>5074</v>
      </c>
      <c r="H58" s="180"/>
      <c r="I58" s="180"/>
      <c r="J58" s="180">
        <f>'将来負担比率（分子）の構造'!K$50</f>
        <v>5309</v>
      </c>
      <c r="K58" s="180"/>
      <c r="L58" s="180"/>
      <c r="M58" s="180">
        <f>'将来負担比率（分子）の構造'!L$50</f>
        <v>5679</v>
      </c>
      <c r="N58" s="180"/>
      <c r="O58" s="180"/>
      <c r="P58" s="180">
        <f>'将来負担比率（分子）の構造'!M$50</f>
        <v>5884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2369</v>
      </c>
      <c r="C62" s="180"/>
      <c r="D62" s="180"/>
      <c r="E62" s="180">
        <f>'将来負担比率（分子）の構造'!J$45</f>
        <v>2441</v>
      </c>
      <c r="F62" s="180"/>
      <c r="G62" s="180"/>
      <c r="H62" s="180">
        <f>'将来負担比率（分子）の構造'!K$45</f>
        <v>2337</v>
      </c>
      <c r="I62" s="180"/>
      <c r="J62" s="180"/>
      <c r="K62" s="180">
        <f>'将来負担比率（分子）の構造'!L$45</f>
        <v>2345</v>
      </c>
      <c r="L62" s="180"/>
      <c r="M62" s="180"/>
      <c r="N62" s="180">
        <f>'将来負担比率（分子）の構造'!M$45</f>
        <v>1229</v>
      </c>
      <c r="O62" s="180"/>
      <c r="P62" s="180"/>
    </row>
    <row r="63" spans="1:16" x14ac:dyDescent="0.15">
      <c r="A63" s="180" t="s">
        <v>34</v>
      </c>
      <c r="B63" s="180">
        <f>'将来負担比率（分子）の構造'!I$44</f>
        <v>805</v>
      </c>
      <c r="C63" s="180"/>
      <c r="D63" s="180"/>
      <c r="E63" s="180">
        <f>'将来負担比率（分子）の構造'!J$44</f>
        <v>1206</v>
      </c>
      <c r="F63" s="180"/>
      <c r="G63" s="180"/>
      <c r="H63" s="180">
        <f>'将来負担比率（分子）の構造'!K$44</f>
        <v>1160</v>
      </c>
      <c r="I63" s="180"/>
      <c r="J63" s="180"/>
      <c r="K63" s="180">
        <f>'将来負担比率（分子）の構造'!L$44</f>
        <v>1182</v>
      </c>
      <c r="L63" s="180"/>
      <c r="M63" s="180"/>
      <c r="N63" s="180">
        <f>'将来負担比率（分子）の構造'!M$44</f>
        <v>1194</v>
      </c>
      <c r="O63" s="180"/>
      <c r="P63" s="180"/>
    </row>
    <row r="64" spans="1:16" x14ac:dyDescent="0.15">
      <c r="A64" s="180" t="s">
        <v>33</v>
      </c>
      <c r="B64" s="180">
        <f>'将来負担比率（分子）の構造'!I$43</f>
        <v>5048</v>
      </c>
      <c r="C64" s="180"/>
      <c r="D64" s="180"/>
      <c r="E64" s="180">
        <f>'将来負担比率（分子）の構造'!J$43</f>
        <v>4932</v>
      </c>
      <c r="F64" s="180"/>
      <c r="G64" s="180"/>
      <c r="H64" s="180">
        <f>'将来負担比率（分子）の構造'!K$43</f>
        <v>4796</v>
      </c>
      <c r="I64" s="180"/>
      <c r="J64" s="180"/>
      <c r="K64" s="180">
        <f>'将来負担比率（分子）の構造'!L$43</f>
        <v>4718</v>
      </c>
      <c r="L64" s="180"/>
      <c r="M64" s="180"/>
      <c r="N64" s="180">
        <f>'将来負担比率（分子）の構造'!M$43</f>
        <v>4586</v>
      </c>
      <c r="O64" s="180"/>
      <c r="P64" s="180"/>
    </row>
    <row r="65" spans="1:16" x14ac:dyDescent="0.15">
      <c r="A65" s="180" t="s">
        <v>32</v>
      </c>
      <c r="B65" s="180">
        <f>'将来負担比率（分子）の構造'!I$42</f>
        <v>153</v>
      </c>
      <c r="C65" s="180"/>
      <c r="D65" s="180"/>
      <c r="E65" s="180">
        <f>'将来負担比率（分子）の構造'!J$42</f>
        <v>129</v>
      </c>
      <c r="F65" s="180"/>
      <c r="G65" s="180"/>
      <c r="H65" s="180">
        <f>'将来負担比率（分子）の構造'!K$42</f>
        <v>107</v>
      </c>
      <c r="I65" s="180"/>
      <c r="J65" s="180"/>
      <c r="K65" s="180">
        <f>'将来負担比率（分子）の構造'!L$42</f>
        <v>88</v>
      </c>
      <c r="L65" s="180"/>
      <c r="M65" s="180"/>
      <c r="N65" s="180">
        <f>'将来負担比率（分子）の構造'!M$42</f>
        <v>71</v>
      </c>
      <c r="O65" s="180"/>
      <c r="P65" s="180"/>
    </row>
    <row r="66" spans="1:16" x14ac:dyDescent="0.15">
      <c r="A66" s="180" t="s">
        <v>31</v>
      </c>
      <c r="B66" s="180">
        <f>'将来負担比率（分子）の構造'!I$41</f>
        <v>13264</v>
      </c>
      <c r="C66" s="180"/>
      <c r="D66" s="180"/>
      <c r="E66" s="180">
        <f>'将来負担比率（分子）の構造'!J$41</f>
        <v>12169</v>
      </c>
      <c r="F66" s="180"/>
      <c r="G66" s="180"/>
      <c r="H66" s="180">
        <f>'将来負担比率（分子）の構造'!K$41</f>
        <v>11144</v>
      </c>
      <c r="I66" s="180"/>
      <c r="J66" s="180"/>
      <c r="K66" s="180">
        <f>'将来負担比率（分子）の構造'!L$41</f>
        <v>10701</v>
      </c>
      <c r="L66" s="180"/>
      <c r="M66" s="180"/>
      <c r="N66" s="180">
        <f>'将来負担比率（分子）の構造'!M$41</f>
        <v>11219</v>
      </c>
      <c r="O66" s="180"/>
      <c r="P66" s="180"/>
    </row>
    <row r="67" spans="1:16" x14ac:dyDescent="0.15">
      <c r="A67" s="180" t="s">
        <v>75</v>
      </c>
      <c r="B67" s="180" t="e">
        <f>NA()</f>
        <v>#N/A</v>
      </c>
      <c r="C67" s="180">
        <f>IF(ISNUMBER('将来負担比率（分子）の構造'!I$53), IF('将来負担比率（分子）の構造'!I$53 &lt; 0, 0, '将来負担比率（分子）の構造'!I$53), NA())</f>
        <v>3148</v>
      </c>
      <c r="D67" s="180" t="e">
        <f>NA()</f>
        <v>#N/A</v>
      </c>
      <c r="E67" s="180" t="e">
        <f>NA()</f>
        <v>#N/A</v>
      </c>
      <c r="F67" s="180">
        <f>IF(ISNUMBER('将来負担比率（分子）の構造'!J$53), IF('将来負担比率（分子）の構造'!J$53 &lt; 0, 0, '将来負担比率（分子）の構造'!J$53), NA())</f>
        <v>2962</v>
      </c>
      <c r="G67" s="180" t="e">
        <f>NA()</f>
        <v>#N/A</v>
      </c>
      <c r="H67" s="180" t="e">
        <f>NA()</f>
        <v>#N/A</v>
      </c>
      <c r="I67" s="180">
        <f>IF(ISNUMBER('将来負担比率（分子）の構造'!K$53), IF('将来負担比率（分子）の構造'!K$53 &lt; 0, 0, '将来負担比率（分子）の構造'!K$53), NA())</f>
        <v>2281</v>
      </c>
      <c r="J67" s="180" t="e">
        <f>NA()</f>
        <v>#N/A</v>
      </c>
      <c r="K67" s="180" t="e">
        <f>NA()</f>
        <v>#N/A</v>
      </c>
      <c r="L67" s="180">
        <f>IF(ISNUMBER('将来負担比率（分子）の構造'!L$53), IF('将来負担比率（分子）の構造'!L$53 &lt; 0, 0, '将来負担比率（分子）の構造'!L$53), NA())</f>
        <v>1867</v>
      </c>
      <c r="M67" s="180" t="e">
        <f>NA()</f>
        <v>#N/A</v>
      </c>
      <c r="N67" s="180" t="e">
        <f>NA()</f>
        <v>#N/A</v>
      </c>
      <c r="O67" s="180">
        <f>IF(ISNUMBER('将来負担比率（分子）の構造'!M$53), IF('将来負担比率（分子）の構造'!M$53 &lt; 0, 0, '将来負担比率（分子）の構造'!M$53), NA())</f>
        <v>1216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3382</v>
      </c>
      <c r="C72" s="184">
        <f>基金残高に係る経年分析!G55</f>
        <v>3386</v>
      </c>
      <c r="D72" s="184">
        <f>基金残高に係る経年分析!H55</f>
        <v>3340</v>
      </c>
    </row>
    <row r="73" spans="1:16" x14ac:dyDescent="0.15">
      <c r="A73" s="183" t="s">
        <v>78</v>
      </c>
      <c r="B73" s="184">
        <f>基金残高に係る経年分析!F56</f>
        <v>235</v>
      </c>
      <c r="C73" s="184">
        <f>基金残高に係る経年分析!G56</f>
        <v>235</v>
      </c>
      <c r="D73" s="184">
        <f>基金残高に係る経年分析!H56</f>
        <v>235</v>
      </c>
    </row>
    <row r="74" spans="1:16" x14ac:dyDescent="0.15">
      <c r="A74" s="183" t="s">
        <v>79</v>
      </c>
      <c r="B74" s="184">
        <f>基金残高に係る経年分析!F57</f>
        <v>2981</v>
      </c>
      <c r="C74" s="184">
        <f>基金残高に係る経年分析!G57</f>
        <v>3309</v>
      </c>
      <c r="D74" s="184">
        <f>基金残高に係る経年分析!H57</f>
        <v>3590</v>
      </c>
    </row>
  </sheetData>
  <sheetProtection algorithmName="SHA-512" hashValue="0mCJX62oscoJ/y226YD6iCTzpdDh+gJhYxgTEjjNnWXDAiVSUmE1gBpmEM/yk4r0vy70A/sM8U/ofbZdLfWu9w==" saltValue="r1e/GnencqjTIE7ePKRci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2020-09-17T05:58:13Z</dcterms:modified>
</cp:coreProperties>
</file>