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workbook>
</file>

<file path=xl/calcChain.xml><?xml version="1.0" encoding="utf-8"?>
<calcChain xmlns="http://schemas.openxmlformats.org/spreadsheetml/2006/main">
  <c r="DQ102" i="12" l="1"/>
  <c r="DL102" i="12"/>
  <c r="DG102" i="12"/>
  <c r="DB102" i="12"/>
  <c r="CW102" i="12"/>
  <c r="CR102" i="12"/>
  <c r="AU88" i="12"/>
  <c r="AP88" i="12"/>
  <c r="AF88" i="12"/>
  <c r="AU63" i="12" l="1"/>
  <c r="AP63" i="12"/>
  <c r="AA32" i="12" l="1"/>
  <c r="AA31" i="12"/>
  <c r="AA30" i="12"/>
  <c r="AA29" i="12"/>
  <c r="AA28" i="12"/>
  <c r="AA23" i="12"/>
  <c r="AP23" i="12"/>
  <c r="AA10" i="12" l="1"/>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C37" i="10" s="1"/>
  <c r="AM34" i="10"/>
  <c r="AM35" i="10" s="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<sst xmlns="http://schemas.openxmlformats.org/spreadsheetml/2006/main" count="1105" uniqueCount="615">
  <si>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</si>
  <si>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</si>
  <si>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</si>
  <si>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</si>
  <si>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</si>
  <si>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</si>
  <si>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</si>
  <si>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</si>
  <si>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</si>
  <si>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</si>
  <si>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</si>
  <si>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</si>
  <si>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</si>
  <si>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</si>
  <si>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</si>
  <si>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</si>
  <si>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</si>
  <si>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</si>
  <si>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</si>
  <si>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</si>
  <si>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</si>
  <si>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</si>
  <si>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</si>
  <si>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</si>
  <si>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</si>
  <si>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</si>
  <si>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</si>
  <si>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</si>
  <si>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</si>
  <si>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</si>
  <si>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</si>
  <si>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</si>
  <si>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</si>
  <si>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</si>
  <si>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</si>
  <si>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</si>
  <si>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</si>
  <si>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</si>
  <si>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</si>
  <si>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</si>
  <si>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</si>
  <si>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</si>
  <si>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</si>
  <si>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</si>
  <si>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</si>
  <si>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</si>
  <si>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</si>
  <si>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</si>
  <si>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</si>
  <si>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</si>
  <si>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</si>
  <si>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</si>
  <si>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</si>
  <si>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</si>
  <si>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</si>
  <si>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</si>
  <si>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</si>
  <si>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</si>
  <si>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</si>
  <si>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</si>
  <si>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</si>
  <si>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</si>
  <si>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</si>
  <si>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</si>
  <si>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</si>
  <si>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</si>
  <si>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</si>
  <si>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</si>
  <si>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</si>
  <si>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</si>
  <si>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</si>
  <si>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</si>
  <si>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</si>
  <si>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</si>
  <si>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</si>
  <si>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</si>
  <si>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</si>
  <si>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</si>
  <si>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</si>
  <si>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</si>
  <si>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</si>
  <si>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</si>
  <si>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</si>
  <si>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</si>
  <si>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</si>
  <si>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</si>
  <si>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</si>
  <si>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</si>
  <si>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</si>
  <si>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</si>
  <si>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</si>
  <si>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</si>
  <si>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</si>
  <si>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</si>
  <si>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</si>
  <si>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</si>
  <si>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</si>
  <si>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</si>
  <si>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</si>
  <si>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</si>
  <si>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</si>
  <si>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</si>
  <si>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</si>
  <si>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</si>
  <si>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</si>
  <si>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</si>
  <si>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</si>
  <si>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</si>
  <si>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</si>
  <si>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</si>
  <si>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</si>
  <si>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</si>
  <si>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</si>
  <si>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</si>
  <si>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</si>
  <si>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</si>
  <si>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</si>
  <si>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</si>
  <si>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</si>
  <si>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</si>
  <si>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</si>
  <si>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</si>
  <si>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</si>
  <si>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</si>
  <si>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</si>
  <si>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</si>
  <si>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</si>
  <si>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</si>
  <si>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</si>
  <si>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</si>
  <si>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</si>
  <si>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</si>
  <si>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</si>
  <si>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</si>
  <si>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</si>
  <si>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</si>
  <si>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</si>
  <si>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</si>
  <si>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</si>
  <si>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</si>
  <si>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</si>
  <si>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</si>
  <si>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</si>
  <si>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</si>
  <si>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</si>
  <si>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</si>
  <si>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</si>
  <si>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</si>
  <si>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</si>
  <si>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</si>
  <si>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</si>
  <si>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</si>
  <si>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</si>
  <si>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</si>
  <si>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</si>
  <si>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</si>
  <si>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</si>
  <si>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</si>
  <si>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</si>
  <si>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</si>
  <si>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</si>
  <si>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</si>
  <si>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</si>
  <si>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</si>
  <si>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</si>
  <si>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</si>
  <si>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</si>
  <si>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</si>
  <si>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</si>
  <si>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</si>
  <si>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</si>
  <si>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</si>
  <si>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</si>
  <si>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</si>
  <si>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</si>
  <si>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</si>
  <si>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</si>
  <si>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</si>
  <si>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</si>
  <si>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</si>
  <si>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</si>
  <si>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</si>
  <si>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</si>
  <si>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</si>
  <si>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</si>
  <si>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</si>
  <si>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</si>
  <si>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</si>
  <si>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</si>
  <si>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</si>
  <si>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</si>
  <si>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</si>
  <si>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</si>
  <si>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</si>
  <si>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</si>
  <si>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</si>
  <si>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</si>
  <si>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</si>
  <si>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</si>
  <si>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</si>
  <si>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</si>
  <si>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</si>
  <si>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</si>
  <si>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</si>
  <si>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</si>
  <si>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</si>
  <si>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</si>
  <si>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</si>
  <si>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</si>
  <si>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</si>
  <si>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</si>
  <si>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</si>
  <si>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</si>
  <si>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</si>
  <si>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岡山県勝央町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</si>
  <si>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</si>
  <si>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</si>
  <si>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</si>
  <si>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</si>
  <si>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</si>
  <si>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</si>
  <si>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</si>
  <si>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</si>
  <si>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</si>
  <si>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</si>
  <si>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</si>
  <si>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</si>
  <si>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</si>
  <si>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</si>
  <si>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</si>
  <si>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</si>
  <si>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</si>
  <si>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</si>
  <si>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</si>
  <si>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</si>
  <si>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</si>
  <si>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</si>
  <si>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</si>
  <si>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</si>
  <si>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</si>
  <si>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</si>
  <si>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</si>
  <si>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</si>
  <si>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</si>
  <si>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</si>
  <si>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</si>
  <si>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</si>
  <si>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</si>
  <si>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</si>
  <si>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</si>
  <si>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</si>
  <si>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</si>
  <si>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</si>
  <si>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</si>
  <si>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</si>
  <si>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</si>
  <si>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</si>
  <si>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</si>
  <si>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</si>
  <si>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</si>
  <si>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</si>
  <si>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</si>
  <si>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</si>
  <si>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</si>
  <si>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</si>
  <si>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</si>
  <si>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</si>
  <si>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</si>
  <si>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</si>
  <si>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</si>
  <si>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</si>
  <si>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</si>
  <si>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</si>
  <si>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</si>
  <si>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</si>
  <si>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</si>
  <si>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</si>
  <si>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</si>
  <si>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</si>
  <si>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</si>
  <si>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</si>
  <si>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</si>
  <si>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</si>
  <si>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</si>
  <si>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</si>
  <si>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</si>
  <si>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</si>
  <si>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</si>
  <si>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</si>
  <si>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</si>
  <si>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</si>
  <si>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</si>
  <si>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</si>
  <si>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</si>
  <si>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</si>
  <si>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</si>
  <si>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</si>
  <si>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</si>
  <si>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</si>
  <si>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</si>
  <si>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</si>
  <si>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</si>
  <si>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</si>
  <si>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</si>
  <si>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</si>
  <si>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</si>
  <si>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</si>
  <si>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</si>
  <si>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</si>
  <si>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</si>
  <si>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</si>
  <si>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</si>
  <si>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</si>
  <si>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</si>
  <si>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</si>
  <si>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</si>
  <si>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</si>
  <si>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</si>
  <si>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</si>
  <si>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</si>
  <si>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</si>
  <si>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</si>
  <si>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</si>
  <si>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</si>
  <si>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</si>
  <si>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</si>
  <si>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</si>
  <si>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</si>
  <si>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</si>
  <si>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</si>
  <si>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</si>
  <si>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</si>
  <si>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</si>
  <si>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</si>
  <si>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</si>
  <si>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</si>
  <si>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</si>
  <si>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</si>
  <si>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</si>
  <si>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</si>
  <si>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</si>
  <si>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</si>
  <si>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</si>
  <si>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</si>
  <si>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</si>
  <si>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</si>
  <si>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</si>
  <si>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</si>
  <si>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</si>
  <si>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</si>
  <si>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</si>
  <si>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</si>
  <si>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</si>
  <si>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</si>
  <si>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</si>
  <si>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</si>
  <si>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</si>
  <si>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</si>
  <si>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</si>
  <si>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</si>
  <si>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</si>
  <si>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</si>
  <si>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</si>
  <si>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</si>
  <si>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岡山県勝央町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</si>
  <si>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</si>
  <si>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</si>
  <si>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</si>
  <si>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</si>
  <si>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</si>
  <si>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</si>
  <si>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</si>
  <si>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</si>
  <si>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</si>
  <si>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</si>
  <si>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</si>
  <si>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</si>
  <si>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</si>
  <si>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</si>
  <si>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</si>
  <si>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</si>
  <si>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</si>
  <si>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</si>
  <si>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</si>
  <si>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</si>
  <si>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</si>
  <si>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</si>
  <si>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</si>
  <si>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</si>
  <si>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</si>
  <si>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</si>
  <si>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</si>
  <si>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</si>
  <si>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</si>
  <si>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</si>
  <si>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</si>
  <si>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</si>
  <si>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</si>
  <si>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</si>
  <si>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</si>
  <si>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</si>
  <si>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</si>
  <si>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</si>
  <si>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</si>
  <si>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勝央町水道事業会計</t>
    <phoneticPr fontId="5"/>
  </si>
  <si>
    <t>法適用企業</t>
    <phoneticPr fontId="5"/>
  </si>
  <si>
    <t>勝央町下水道事業会計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</si>
  <si>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</si>
  <si>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</si>
  <si>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</si>
  <si>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</si>
  <si>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</si>
  <si>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</si>
  <si>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</si>
  <si>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</si>
  <si>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</si>
  <si>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</si>
  <si>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</si>
  <si>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</si>
  <si>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</si>
  <si>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</si>
  <si>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</si>
  <si>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</si>
  <si>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</si>
  <si>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</si>
  <si>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</si>
  <si>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</si>
  <si>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</si>
  <si>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</si>
  <si>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</si>
  <si>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</si>
  <si>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</si>
  <si>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</si>
  <si>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</si>
  <si>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</si>
  <si>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</si>
  <si>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</si>
  <si>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</si>
  <si>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</si>
  <si>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</si>
  <si>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</si>
  <si>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</si>
  <si>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</si>
  <si>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</si>
  <si>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</si>
  <si>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</si>
  <si>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</si>
  <si>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</si>
  <si>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</si>
  <si>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</si>
  <si>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</si>
  <si>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</si>
  <si>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</si>
  <si>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</si>
  <si>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</si>
  <si>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</si>
  <si>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</si>
  <si>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</si>
  <si>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</si>
  <si>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</si>
  <si>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</si>
  <si>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</si>
  <si>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</si>
  <si>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</si>
  <si>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</si>
  <si>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</si>
  <si>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</si>
  <si>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勝央町水道事業会計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</si>
  <si>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</si>
  <si>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</si>
  <si>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</si>
  <si>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</si>
  <si>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</si>
  <si>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</si>
  <si>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</si>
  <si>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</si>
  <si>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</si>
  <si>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</si>
  <si>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</si>
  <si>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</si>
  <si>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</si>
  <si>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</si>
  <si>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</si>
  <si>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</si>
  <si>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</si>
  <si>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</si>
  <si>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</si>
  <si>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</si>
  <si>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</si>
  <si>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</si>
  <si>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</si>
  <si>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</si>
  <si>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</si>
  <si>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</si>
  <si>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</si>
  <si>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</si>
  <si>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</si>
  <si>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</si>
  <si>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</si>
  <si>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</si>
  <si>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</si>
  <si>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</si>
  <si>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</si>
  <si>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</si>
  <si>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</si>
  <si>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</si>
  <si>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</si>
  <si>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</si>
  <si>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</si>
  <si>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</si>
  <si>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</si>
  <si>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</si>
  <si>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</si>
  <si>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</si>
  <si>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</si>
  <si>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</si>
  <si>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</si>
  <si>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</si>
  <si>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</si>
  <si>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</si>
  <si>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</si>
  <si>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</si>
  <si>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</si>
  <si>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</si>
  <si>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</si>
  <si>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</si>
  <si>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</si>
  <si>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</si>
  <si>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</si>
  <si>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</si>
  <si>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</si>
  <si>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</si>
  <si>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</si>
  <si>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</si>
  <si>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</si>
  <si>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</si>
  <si>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</si>
  <si>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</si>
  <si>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</si>
  <si>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</si>
  <si>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</si>
  <si>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</si>
  <si>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</si>
  <si>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</si>
  <si>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</si>
  <si>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</si>
  <si>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</si>
  <si>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</si>
  <si>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</si>
  <si>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</si>
  <si>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</si>
  <si>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</si>
  <si>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</si>
  <si>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</si>
  <si>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1.74</t>
  </si>
  <si>
    <t>勝央町住宅新築資金等貸付事業特別会計</t>
  </si>
  <si>
    <t>▲ 1.09</t>
  </si>
  <si>
    <t>▲ 1.02</t>
  </si>
  <si>
    <t>▲ 0.98</t>
  </si>
  <si>
    <t>▲ 0.97</t>
  </si>
  <si>
    <t>▲ 0.85</t>
  </si>
  <si>
    <t>一般会計</t>
  </si>
  <si>
    <t>勝央町下水道事業会計</t>
  </si>
  <si>
    <t>勝央町水道事業会計</t>
  </si>
  <si>
    <t>勝央町国民健康保険事業勘定特別会計</t>
  </si>
  <si>
    <t>勝央町介護保険特別会計</t>
  </si>
  <si>
    <t>勝田郡介護認定等審査会特別会計</t>
  </si>
  <si>
    <t>勝田郡障害者地域生活支援事業特別会計</t>
  </si>
  <si>
    <t>その他会計（赤字）</t>
  </si>
  <si>
    <t>その他会計（黒字）</t>
  </si>
  <si>
    <t>H25末</t>
    <phoneticPr fontId="5"/>
  </si>
  <si>
    <t>H26末</t>
    <phoneticPr fontId="5"/>
  </si>
  <si>
    <t>H27末</t>
    <phoneticPr fontId="5"/>
  </si>
  <si>
    <t>H28末</t>
    <phoneticPr fontId="5"/>
  </si>
  <si>
    <t>H29末</t>
    <phoneticPr fontId="5"/>
  </si>
  <si>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</si>
  <si>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</si>
  <si>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</si>
  <si>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</si>
  <si>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</si>
  <si>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</si>
  <si>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</si>
  <si>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</si>
  <si>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</si>
  <si>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</si>
  <si>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</si>
  <si>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勝田郡老人福祉施設組合訪問介護事業所会計</t>
    <rPh sb="17" eb="18">
      <t>ショ</t>
    </rPh>
    <phoneticPr fontId="2"/>
  </si>
  <si>
    <t>津山圏域資源循環施設組合</t>
  </si>
  <si>
    <t>津山圏域消防組合</t>
  </si>
  <si>
    <t>勝英衛生施設組合</t>
  </si>
  <si>
    <t>勝英農業共済事務組合</t>
  </si>
  <si>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</si>
  <si>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</si>
  <si>
    <t>‐</t>
    <phoneticPr fontId="2"/>
  </si>
  <si>
    <t>‐</t>
    <phoneticPr fontId="2"/>
  </si>
  <si>
    <t>-</t>
    <phoneticPr fontId="2"/>
  </si>
  <si>
    <t>-</t>
    <phoneticPr fontId="2"/>
  </si>
  <si>
    <t>勝央町地域福祉振興基金</t>
    <rPh sb="0" eb="3">
      <t>ショウオウチョウ</t>
    </rPh>
    <phoneticPr fontId="18"/>
  </si>
  <si>
    <t>勝央町ふるさと・水と土保全対策基金</t>
    <rPh sb="0" eb="3">
      <t>ショウオウチョウ</t>
    </rPh>
    <phoneticPr fontId="18"/>
  </si>
  <si>
    <t>勝央町ふるさとづくり基金</t>
    <rPh sb="0" eb="3">
      <t>ショウオウチョウ</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</si>
  <si>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</si>
  <si>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</si>
  <si>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</si>
  <si>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</si>
  <si>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</si>
  <si>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</si>
  <si>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</si>
  <si>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</si>
  <si>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</si>
  <si>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</si>
  <si>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</si>
  <si>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</si>
  <si>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</si>
  <si>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有形固定資産減価償却率は、類似団体と比較して少し低い数値となっている。
将来負担比率は、企業債繰入額の減少や基金の積立て等により改善傾向にあるものの、類似団体内平均と比べて依然として高い水準にある。
今後、公共施設の老朽化に伴い、有形固定資産減価償却率が高くなることが見込まれるため、施設の複合化や更新など、公共施設等総合管理計画及び策定中の個別施設計画に基づき、施設の更新・処分の検討等改善に向けて努めていく必要がある。</t>
    <rPh sb="18" eb="20">
      <t>ヒカク</t>
    </rPh>
    <rPh sb="22" eb="23">
      <t>スコ</t>
    </rPh>
    <rPh sb="24" eb="25">
      <t>ヒク</t>
    </rPh>
    <rPh sb="44" eb="46">
      <t>キギョウ</t>
    </rPh>
    <rPh sb="46" eb="47">
      <t>サイ</t>
    </rPh>
    <rPh sb="47" eb="49">
      <t>クリイレ</t>
    </rPh>
    <rPh sb="49" eb="50">
      <t>ガク</t>
    </rPh>
    <rPh sb="51" eb="53">
      <t>ゲンショウ</t>
    </rPh>
    <rPh sb="54" eb="56">
      <t>キキン</t>
    </rPh>
    <rPh sb="57" eb="59">
      <t>ツミタ</t>
    </rPh>
    <rPh sb="60" eb="61">
      <t>トウ</t>
    </rPh>
    <rPh sb="64" eb="66">
      <t>カイゼン</t>
    </rPh>
    <rPh sb="66" eb="68">
      <t>ケイコウ</t>
    </rPh>
    <rPh sb="75" eb="77">
      <t>ルイジ</t>
    </rPh>
    <rPh sb="77" eb="79">
      <t>ダンタイ</t>
    </rPh>
    <rPh sb="79" eb="80">
      <t>ナイ</t>
    </rPh>
    <rPh sb="182" eb="184">
      <t>シセツ</t>
    </rPh>
    <rPh sb="185" eb="187">
      <t>コウシン</t>
    </rPh>
    <rPh sb="188" eb="190">
      <t>ショブン</t>
    </rPh>
    <rPh sb="191" eb="193">
      <t>ケントウ</t>
    </rPh>
    <rPh sb="193" eb="194">
      <t>トウ</t>
    </rPh>
    <phoneticPr fontId="5"/>
  </si>
  <si>
    <t>実質公債費比率、将来負担比率ともに類似団体と比較して高い数値であるものの、近年改善傾向にある。
これは、臨時地方道整備事業債や減税補てん債の償還額の減少（償還終了）、財政調整基金の積立て等によるものである。
今後は、地方債の発行を抑えるなど、さらなる改善を図っていく。</t>
    <rPh sb="37" eb="39">
      <t>キンネン</t>
    </rPh>
    <rPh sb="39" eb="41">
      <t>カイゼン</t>
    </rPh>
    <rPh sb="41" eb="43">
      <t>ケイコウ</t>
    </rPh>
    <rPh sb="83" eb="85">
      <t>ザイセイ</t>
    </rPh>
    <rPh sb="85" eb="87">
      <t>チョウセイ</t>
    </rPh>
    <rPh sb="87" eb="89">
      <t>キキン</t>
    </rPh>
    <rPh sb="90" eb="92">
      <t>ツミタ</t>
    </rPh>
    <rPh sb="128" eb="12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</si>
</sst>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xf numFmtId="0" fontId="37" fillId="0" borderId="0">
      <alignment vertical="center"/>
    </xf>
    <xf numFmtId="9" fontId="1"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5" fillId="0" borderId="0"/>
    <xf numFmtId="0" fontId="1" fillId="0" borderId="0">
      <alignment vertical="center"/>
    </xf>
    <xf numFmtId="0" fontId="15" fillId="0" borderId="0">
      <alignment vertical="center"/>
    </xf>
    <xf numFmtId="0" fontId="23" fillId="0" borderId="0"/>
    <xf numFmtId="0" fontId="15" fillId="0" borderId="0"/>
    <xf numFmtId="0" fontId="1" fillId="0" borderId="0">
      <alignment vertical="center"/>
    </xf>
    <xf numFmtId="0" fontId="13" fillId="0" borderId="0">
      <alignment vertical="center"/>
    </xf>
    <xf numFmtId="0" fontId="19" fillId="0" borderId="0">
      <alignment vertical="center"/>
    </xf>
    <xf numFmtId="0" fontId="1" fillId="0" borderId="0">
      <alignment vertical="center"/>
    </xf>
    <xf numFmtId="0" fontId="39"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4"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43"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xmlns:c16r2="http://schemas.microsoft.com/office/drawing/2015/06/chart">
            <c:ext xmlns:c16="http://schemas.microsoft.com/office/drawing/2014/chart" uri="{C3380CC4-5D6E-409C-BE32-E72D297353CC}">
              <c16:uniqueId val="{00000000-3518-438C-A1C7-173495C143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36408</c:v>
                </c:pt>
                <c:pt idx="1">
                  <c:v>24116</c:v>
                </c:pt>
                <c:pt idx="2">
                  <c:v>37658</c:v>
                </c:pt>
                <c:pt idx="3">
                  <c:v>48370</c:v>
                </c:pt>
                <c:pt idx="4">
                  <c:v>52660</c:v>
                </c:pt>
              </c:numCache>
            </c:numRef>
          </c:val>
          <c:smooth val="0"/>
          <c:extLst xmlns:c16r2="http://schemas.microsoft.com/office/drawing/2015/06/chart">
            <c:ext xmlns:c16="http://schemas.microsoft.com/office/drawing/2014/chart" uri="{C3380CC4-5D6E-409C-BE32-E72D297353CC}">
              <c16:uniqueId val="{00000001-3518-438C-A1C7-173495C143BB}"/>
            </c:ext>
          </c:extLst>
        </c:ser>
        <c:dLbls>
          <c:showLegendKey val="0"/>
          <c:showVal val="0"/>
          <c:showCatName val="0"/>
          <c:showSerName val="0"/>
          <c:showPercent val="0"/>
          <c:showBubbleSize val="0"/>
        </c:dLbls>
        <c:marker val="1"/>
        <c:smooth val="0"/>
        <c:axId val="174936064"/>
        <c:axId val="174937984"/>
      </c:lineChart>
      <c:catAx>
        <c:axId val="17493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37984"/>
        <c:crosses val="autoZero"/>
        <c:auto val="1"/>
        <c:lblAlgn val="ctr"/>
        <c:lblOffset val="100"/>
        <c:tickLblSkip val="1"/>
        <c:tickMarkSkip val="1"/>
        <c:noMultiLvlLbl val="0"/>
      </c:catAx>
      <c:valAx>
        <c:axId val="17493798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93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7.81</c:v>
                </c:pt>
                <c:pt idx="1">
                  <c:v>10.88</c:v>
                </c:pt>
                <c:pt idx="2">
                  <c:v>8.9700000000000006</c:v>
                </c:pt>
                <c:pt idx="3">
                  <c:v>13.57</c:v>
                </c:pt>
                <c:pt idx="4">
                  <c:v>12.89</c:v>
                </c:pt>
              </c:numCache>
            </c:numRef>
          </c:val>
          <c:extLst xmlns:c16r2="http://schemas.microsoft.com/office/drawing/2015/06/chart">
            <c:ext xmlns:c16="http://schemas.microsoft.com/office/drawing/2014/chart" uri="{C3380CC4-5D6E-409C-BE32-E72D297353CC}">
              <c16:uniqueId val="{00000000-CED8-441A-ABC7-54A72C6F58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47.47</c:v>
                </c:pt>
                <c:pt idx="1">
                  <c:v>49.94</c:v>
                </c:pt>
                <c:pt idx="2">
                  <c:v>54.97</c:v>
                </c:pt>
                <c:pt idx="3">
                  <c:v>55.4</c:v>
                </c:pt>
                <c:pt idx="4">
                  <c:v>56.66</c:v>
                </c:pt>
              </c:numCache>
            </c:numRef>
          </c:val>
          <c:extLst xmlns:c16r2="http://schemas.microsoft.com/office/drawing/2015/06/chart">
            <c:ext xmlns:c16="http://schemas.microsoft.com/office/drawing/2014/chart" uri="{C3380CC4-5D6E-409C-BE32-E72D297353CC}">
              <c16:uniqueId val="{00000001-CED8-441A-ABC7-54A72C6F58D3}"/>
            </c:ext>
          </c:extLst>
        </c:ser>
        <c:dLbls>
          <c:showLegendKey val="0"/>
          <c:showVal val="0"/>
          <c:showCatName val="0"/>
          <c:showSerName val="0"/>
          <c:showPercent val="0"/>
          <c:showBubbleSize val="0"/>
        </c:dLbls>
        <c:gapWidth val="250"/>
        <c:overlap val="100"/>
        <c:axId val="197888640"/>
        <c:axId val="197890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-1.74</c:v>
                </c:pt>
                <c:pt idx="1">
                  <c:v>7.84</c:v>
                </c:pt>
                <c:pt idx="2">
                  <c:v>2.68</c:v>
                </c:pt>
                <c:pt idx="3">
                  <c:v>4.63</c:v>
                </c:pt>
                <c:pt idx="4">
                  <c:v>1.65</c:v>
                </c:pt>
              </c:numCache>
            </c:numRef>
          </c:val>
          <c:smooth val="0"/>
          <c:extLst xmlns:c16r2="http://schemas.microsoft.com/office/drawing/2015/06/chart">
            <c:ext xmlns:c16="http://schemas.microsoft.com/office/drawing/2014/chart" uri="{C3380CC4-5D6E-409C-BE32-E72D297353CC}">
              <c16:uniqueId val="{00000002-CED8-441A-ABC7-54A72C6F58D3}"/>
            </c:ext>
          </c:extLst>
        </c:ser>
        <c:dLbls>
          <c:showLegendKey val="0"/>
          <c:showVal val="0"/>
          <c:showCatName val="0"/>
          <c:showSerName val="0"/>
          <c:showPercent val="0"/>
          <c:showBubbleSize val="0"/>
        </c:dLbls>
        <c:marker val="1"/>
        <c:smooth val="0"/>
        <c:axId val="197888640"/>
        <c:axId val="197890816"/>
      </c:lineChart>
      <c:catAx>
        <c:axId val="19788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890816"/>
        <c:crosses val="autoZero"/>
        <c:auto val="1"/>
        <c:lblAlgn val="ctr"/>
        <c:lblOffset val="100"/>
        <c:tickLblSkip val="1"/>
        <c:tickMarkSkip val="1"/>
        <c:noMultiLvlLbl val="0"/>
      </c:catAx>
      <c:valAx>
        <c:axId val="19789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88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0.05</c:v>
                </c:pt>
                <c:pt idx="4">
                  <c:v>#N/A</c:v>
                </c:pt>
                <c:pt idx="5">
                  <c:v>0.05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D63-467A-9A4F-9B4BE1413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63-467A-9A4F-9B4BE1413220}"/>
            </c:ext>
          </c:extLst>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7D63-467A-9A4F-9B4BE1413220}"/>
            </c:ext>
          </c:extLst>
        </c:ser>
        <c:ser>
          <c:idx val="3"/>
          <c:order val="3"/>
          <c:tx>
            <c:strRef>
              <c:f>データシート!$A$30</c:f>
              <c:strCache>
                <c:ptCount val="1"/>
                <c:pt idx="0">
                  <c:v>勝田郡介護認定等審査会特別会計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7D63-467A-9A4F-9B4BE1413220}"/>
            </c:ext>
          </c:extLst>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1.87</c:v>
                </c:pt>
                <c:pt idx="2">
                  <c:v>#N/A</c:v>
                </c:pt>
                <c:pt idx="3">
                  <c:v>2.33</c:v>
                </c:pt>
                <c:pt idx="4">
                  <c:v>#N/A</c:v>
                </c:pt>
                <c:pt idx="5">
                  <c:v>2.52</c:v>
                </c:pt>
                <c:pt idx="6">
                  <c:v>#N/A</c:v>
                </c:pt>
                <c:pt idx="7">
                  <c:v>3.14</c:v>
                </c:pt>
                <c:pt idx="8">
                  <c:v>#N/A</c:v>
                </c:pt>
                <c:pt idx="9">
                  <c:v>2.4</c:v>
                </c:pt>
              </c:numCache>
            </c:numRef>
          </c:val>
          <c:extLst xmlns:c16r2="http://schemas.microsoft.com/office/drawing/2015/06/chart">
            <c:ext xmlns:c16="http://schemas.microsoft.com/office/drawing/2014/chart" uri="{C3380CC4-5D6E-409C-BE32-E72D297353CC}">
              <c16:uniqueId val="{00000004-7D63-467A-9A4F-9B4BE1413220}"/>
            </c:ext>
          </c:extLst>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3.04</c:v>
                </c:pt>
                <c:pt idx="2">
                  <c:v>#N/A</c:v>
                </c:pt>
                <c:pt idx="3">
                  <c:v>2.5299999999999998</c:v>
                </c:pt>
                <c:pt idx="4">
                  <c:v>#N/A</c:v>
                </c:pt>
                <c:pt idx="5">
                  <c:v>2.0699999999999998</c:v>
                </c:pt>
                <c:pt idx="6">
                  <c:v>#N/A</c:v>
                </c:pt>
                <c:pt idx="7">
                  <c:v>3.95</c:v>
                </c:pt>
                <c:pt idx="8">
                  <c:v>#N/A</c:v>
                </c:pt>
                <c:pt idx="9">
                  <c:v>3.86</c:v>
                </c:pt>
              </c:numCache>
            </c:numRef>
          </c:val>
          <c:extLst xmlns:c16r2="http://schemas.microsoft.com/office/drawing/2015/06/chart">
            <c:ext xmlns:c16="http://schemas.microsoft.com/office/drawing/2014/chart" uri="{C3380CC4-5D6E-409C-BE32-E72D297353CC}">
              <c16:uniqueId val="{00000005-7D63-467A-9A4F-9B4BE1413220}"/>
            </c:ext>
          </c:extLst>
        </c:ser>
        <c:ser>
          <c:idx val="6"/>
          <c:order val="6"/>
          <c:tx>
            <c:strRef>
              <c:f>データシート!$A$33</c:f>
              <c:strCache>
                <c:ptCount val="1"/>
                <c:pt idx="0">
                  <c:v>勝央町水道事業会計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4.72</c:v>
                </c:pt>
                <c:pt idx="2">
                  <c:v>#N/A</c:v>
                </c:pt>
                <c:pt idx="3">
                  <c:v>4.32</c:v>
                </c:pt>
                <c:pt idx="4">
                  <c:v>#N/A</c:v>
                </c:pt>
                <c:pt idx="5">
                  <c:v>4.25</c:v>
                </c:pt>
                <c:pt idx="6">
                  <c:v>#N/A</c:v>
                </c:pt>
                <c:pt idx="7">
                  <c:v>4.57</c:v>
                </c:pt>
                <c:pt idx="8">
                  <c:v>#N/A</c:v>
                </c:pt>
                <c:pt idx="9">
                  <c:v>4.01</c:v>
                </c:pt>
              </c:numCache>
            </c:numRef>
          </c:val>
          <c:extLst xmlns:c16r2="http://schemas.microsoft.com/office/drawing/2015/06/chart">
            <c:ext xmlns:c16="http://schemas.microsoft.com/office/drawing/2014/chart" uri="{C3380CC4-5D6E-409C-BE32-E72D297353CC}">
              <c16:uniqueId val="{00000006-7D63-467A-9A4F-9B4BE1413220}"/>
            </c:ext>
          </c:extLst>
        </c:ser>
        <c:ser>
          <c:idx val="7"/>
          <c:order val="7"/>
          <c:tx>
            <c:strRef>
              <c:f>データシート!$A$34</c:f>
              <c:strCache>
                <c:ptCount val="1"/>
                <c:pt idx="0">
                  <c:v>勝央町下水道事業会計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3.55</c:v>
                </c:pt>
                <c:pt idx="2">
                  <c:v>#N/A</c:v>
                </c:pt>
                <c:pt idx="3">
                  <c:v>5.17</c:v>
                </c:pt>
                <c:pt idx="4">
                  <c:v>#N/A</c:v>
                </c:pt>
                <c:pt idx="5">
                  <c:v>7.8</c:v>
                </c:pt>
                <c:pt idx="6">
                  <c:v>#N/A</c:v>
                </c:pt>
                <c:pt idx="7">
                  <c:v>8.42</c:v>
                </c:pt>
                <c:pt idx="8">
                  <c:v>#N/A</c:v>
                </c:pt>
                <c:pt idx="9">
                  <c:v>9.32</c:v>
                </c:pt>
              </c:numCache>
            </c:numRef>
          </c:val>
          <c:extLst xmlns:c16r2="http://schemas.microsoft.com/office/drawing/2015/06/chart">
            <c:ext xmlns:c16="http://schemas.microsoft.com/office/drawing/2014/chart" uri="{C3380CC4-5D6E-409C-BE32-E72D297353CC}">
              <c16:uniqueId val="{00000007-7D63-467A-9A4F-9B4BE14132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8.85</c:v>
                </c:pt>
                <c:pt idx="2">
                  <c:v>#N/A</c:v>
                </c:pt>
                <c:pt idx="3">
                  <c:v>11.84</c:v>
                </c:pt>
                <c:pt idx="4">
                  <c:v>#N/A</c:v>
                </c:pt>
                <c:pt idx="5">
                  <c:v>9.92</c:v>
                </c:pt>
                <c:pt idx="6">
                  <c:v>#N/A</c:v>
                </c:pt>
                <c:pt idx="7">
                  <c:v>14.51</c:v>
                </c:pt>
                <c:pt idx="8">
                  <c:v>#N/A</c:v>
                </c:pt>
                <c:pt idx="9">
                  <c:v>13.72</c:v>
                </c:pt>
              </c:numCache>
            </c:numRef>
          </c:val>
          <c:extLst xmlns:c16r2="http://schemas.microsoft.com/office/drawing/2015/06/chart">
            <c:ext xmlns:c16="http://schemas.microsoft.com/office/drawing/2014/chart" uri="{C3380CC4-5D6E-409C-BE32-E72D297353CC}">
              <c16:uniqueId val="{00000008-7D63-467A-9A4F-9B4BE1413220}"/>
            </c:ext>
          </c:extLst>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1.0900000000000001</c:v>
                </c:pt>
                <c:pt idx="1">
                  <c:v>#N/A</c:v>
                </c:pt>
                <c:pt idx="2">
                  <c:v>1.02</c:v>
                </c:pt>
                <c:pt idx="3">
                  <c:v>#N/A</c:v>
                </c:pt>
                <c:pt idx="4">
                  <c:v>0.98</c:v>
                </c:pt>
                <c:pt idx="5">
                  <c:v>#N/A</c:v>
                </c:pt>
                <c:pt idx="6">
                  <c:v>0.97</c:v>
                </c:pt>
                <c:pt idx="7">
                  <c:v>#N/A</c:v>
                </c:pt>
                <c:pt idx="8">
                  <c:v>0.85</c:v>
                </c:pt>
                <c:pt idx="9">
                  <c:v>#N/A</c:v>
                </c:pt>
              </c:numCache>
            </c:numRef>
          </c:val>
          <c:extLst xmlns:c16r2="http://schemas.microsoft.com/office/drawing/2015/06/chart">
            <c:ext xmlns:c16="http://schemas.microsoft.com/office/drawing/2014/chart" uri="{C3380CC4-5D6E-409C-BE32-E72D297353CC}">
              <c16:uniqueId val="{00000009-7D63-467A-9A4F-9B4BE1413220}"/>
            </c:ext>
          </c:extLst>
        </c:ser>
        <c:dLbls>
          <c:showLegendKey val="0"/>
          <c:showVal val="0"/>
          <c:showCatName val="0"/>
          <c:showSerName val="0"/>
          <c:showPercent val="0"/>
          <c:showBubbleSize val="0"/>
        </c:dLbls>
        <c:gapWidth val="150"/>
        <c:overlap val="100"/>
        <c:axId val="194396928"/>
        <c:axId val="194398464"/>
      </c:barChart>
      <c:catAx>
        <c:axId val="19439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398464"/>
        <c:crosses val="autoZero"/>
        <c:auto val="1"/>
        <c:lblAlgn val="ctr"/>
        <c:lblOffset val="100"/>
        <c:tickLblSkip val="1"/>
        <c:tickMarkSkip val="1"/>
        <c:noMultiLvlLbl val="0"/>
      </c:catAx>
      <c:valAx>
        <c:axId val="194398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39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763</c:v>
                </c:pt>
                <c:pt idx="5">
                  <c:v>763</c:v>
                </c:pt>
                <c:pt idx="8">
                  <c:v>760</c:v>
                </c:pt>
                <c:pt idx="11">
                  <c:v>741</c:v>
                </c:pt>
                <c:pt idx="14">
                  <c:v>739</c:v>
                </c:pt>
              </c:numCache>
            </c:numRef>
          </c:val>
          <c:extLst xmlns:c16r2="http://schemas.microsoft.com/office/drawing/2015/06/chart">
            <c:ext xmlns:c16="http://schemas.microsoft.com/office/drawing/2014/chart" uri="{C3380CC4-5D6E-409C-BE32-E72D297353CC}">
              <c16:uniqueId val="{00000000-B946-4F96-9636-B936196333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946-4F96-9636-B936196333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21</c:v>
                </c:pt>
                <c:pt idx="3">
                  <c:v>19</c:v>
                </c:pt>
                <c:pt idx="6">
                  <c:v>18</c:v>
                </c:pt>
                <c:pt idx="9">
                  <c:v>18</c:v>
                </c:pt>
                <c:pt idx="12">
                  <c:v>17</c:v>
                </c:pt>
              </c:numCache>
            </c:numRef>
          </c:val>
          <c:extLst xmlns:c16r2="http://schemas.microsoft.com/office/drawing/2015/06/chart">
            <c:ext xmlns:c16="http://schemas.microsoft.com/office/drawing/2014/chart" uri="{C3380CC4-5D6E-409C-BE32-E72D297353CC}">
              <c16:uniqueId val="{00000002-B946-4F96-9636-B936196333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c:v>
                </c:pt>
                <c:pt idx="3">
                  <c:v>32</c:v>
                </c:pt>
                <c:pt idx="6">
                  <c:v>36</c:v>
                </c:pt>
                <c:pt idx="9">
                  <c:v>37</c:v>
                </c:pt>
                <c:pt idx="12">
                  <c:v>48</c:v>
                </c:pt>
              </c:numCache>
            </c:numRef>
          </c:val>
          <c:extLst xmlns:c16r2="http://schemas.microsoft.com/office/drawing/2015/06/chart">
            <c:ext xmlns:c16="http://schemas.microsoft.com/office/drawing/2014/chart" uri="{C3380CC4-5D6E-409C-BE32-E72D297353CC}">
              <c16:uniqueId val="{00000003-B946-4F96-9636-B936196333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477</c:v>
                </c:pt>
                <c:pt idx="3">
                  <c:v>500</c:v>
                </c:pt>
                <c:pt idx="6">
                  <c:v>494</c:v>
                </c:pt>
                <c:pt idx="9">
                  <c:v>458</c:v>
                </c:pt>
                <c:pt idx="12">
                  <c:v>439</c:v>
                </c:pt>
              </c:numCache>
            </c:numRef>
          </c:val>
          <c:extLst xmlns:c16r2="http://schemas.microsoft.com/office/drawing/2015/06/chart">
            <c:ext xmlns:c16="http://schemas.microsoft.com/office/drawing/2014/chart" uri="{C3380CC4-5D6E-409C-BE32-E72D297353CC}">
              <c16:uniqueId val="{00000004-B946-4F96-9636-B936196333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46-4F96-9636-B936196333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946-4F96-9636-B936196333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685</c:v>
                </c:pt>
                <c:pt idx="3">
                  <c:v>675</c:v>
                </c:pt>
                <c:pt idx="6">
                  <c:v>689</c:v>
                </c:pt>
                <c:pt idx="9">
                  <c:v>652</c:v>
                </c:pt>
                <c:pt idx="12">
                  <c:v>644</c:v>
                </c:pt>
              </c:numCache>
            </c:numRef>
          </c:val>
          <c:extLst xmlns:c16r2="http://schemas.microsoft.com/office/drawing/2015/06/chart">
            <c:ext xmlns:c16="http://schemas.microsoft.com/office/drawing/2014/chart" uri="{C3380CC4-5D6E-409C-BE32-E72D297353CC}">
              <c16:uniqueId val="{00000007-B946-4F96-9636-B93619633332}"/>
            </c:ext>
          </c:extLst>
        </c:ser>
        <c:dLbls>
          <c:showLegendKey val="0"/>
          <c:showVal val="0"/>
          <c:showCatName val="0"/>
          <c:showSerName val="0"/>
          <c:showPercent val="0"/>
          <c:showBubbleSize val="0"/>
        </c:dLbls>
        <c:gapWidth val="100"/>
        <c:overlap val="100"/>
        <c:axId val="174867968"/>
        <c:axId val="17486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449</c:v>
                </c:pt>
                <c:pt idx="2">
                  <c:v>#N/A</c:v>
                </c:pt>
                <c:pt idx="3">
                  <c:v>#N/A</c:v>
                </c:pt>
                <c:pt idx="4">
                  <c:v>463</c:v>
                </c:pt>
                <c:pt idx="5">
                  <c:v>#N/A</c:v>
                </c:pt>
                <c:pt idx="6">
                  <c:v>#N/A</c:v>
                </c:pt>
                <c:pt idx="7">
                  <c:v>477</c:v>
                </c:pt>
                <c:pt idx="8">
                  <c:v>#N/A</c:v>
                </c:pt>
                <c:pt idx="9">
                  <c:v>#N/A</c:v>
                </c:pt>
                <c:pt idx="10">
                  <c:v>424</c:v>
                </c:pt>
                <c:pt idx="11">
                  <c:v>#N/A</c:v>
                </c:pt>
                <c:pt idx="12">
                  <c:v>#N/A</c:v>
                </c:pt>
                <c:pt idx="13">
                  <c:v>409</c:v>
                </c:pt>
                <c:pt idx="14">
                  <c:v>#N/A</c:v>
                </c:pt>
              </c:numCache>
            </c:numRef>
          </c:val>
          <c:smooth val="0"/>
          <c:extLst xmlns:c16r2="http://schemas.microsoft.com/office/drawing/2015/06/chart">
            <c:ext xmlns:c16="http://schemas.microsoft.com/office/drawing/2014/chart" uri="{C3380CC4-5D6E-409C-BE32-E72D297353CC}">
              <c16:uniqueId val="{00000008-B946-4F96-9636-B93619633332}"/>
            </c:ext>
          </c:extLst>
        </c:ser>
        <c:dLbls>
          <c:showLegendKey val="0"/>
          <c:showVal val="0"/>
          <c:showCatName val="0"/>
          <c:showSerName val="0"/>
          <c:showPercent val="0"/>
          <c:showBubbleSize val="0"/>
        </c:dLbls>
        <c:marker val="1"/>
        <c:smooth val="0"/>
        <c:axId val="174867968"/>
        <c:axId val="174869888"/>
      </c:lineChart>
      <c:catAx>
        <c:axId val="1748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69888"/>
        <c:crosses val="autoZero"/>
        <c:auto val="1"/>
        <c:lblAlgn val="ctr"/>
        <c:lblOffset val="100"/>
        <c:tickLblSkip val="1"/>
        <c:tickMarkSkip val="1"/>
        <c:noMultiLvlLbl val="0"/>
      </c:catAx>
      <c:valAx>
        <c:axId val="17486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6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8279</c:v>
                </c:pt>
                <c:pt idx="5">
                  <c:v>8002</c:v>
                </c:pt>
                <c:pt idx="8">
                  <c:v>7942</c:v>
                </c:pt>
                <c:pt idx="11">
                  <c:v>7579</c:v>
                </c:pt>
                <c:pt idx="14">
                  <c:v>7470</c:v>
                </c:pt>
              </c:numCache>
            </c:numRef>
          </c:val>
          <c:extLst xmlns:c16r2="http://schemas.microsoft.com/office/drawing/2015/06/chart">
            <c:ext xmlns:c16="http://schemas.microsoft.com/office/drawing/2014/chart" uri="{C3380CC4-5D6E-409C-BE32-E72D297353CC}">
              <c16:uniqueId val="{00000000-8775-4E1A-81AE-F507C9A505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c:v>
                </c:pt>
                <c:pt idx="5">
                  <c:v>16</c:v>
                </c:pt>
                <c:pt idx="8">
                  <c:v>25</c:v>
                </c:pt>
                <c:pt idx="11">
                  <c:v>47</c:v>
                </c:pt>
                <c:pt idx="14">
                  <c:v>72</c:v>
                </c:pt>
              </c:numCache>
            </c:numRef>
          </c:val>
          <c:extLst xmlns:c16r2="http://schemas.microsoft.com/office/drawing/2015/06/chart">
            <c:ext xmlns:c16="http://schemas.microsoft.com/office/drawing/2014/chart" uri="{C3380CC4-5D6E-409C-BE32-E72D297353CC}">
              <c16:uniqueId val="{00000001-8775-4E1A-81AE-F507C9A505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1989</c:v>
                </c:pt>
                <c:pt idx="5">
                  <c:v>2165</c:v>
                </c:pt>
                <c:pt idx="8">
                  <c:v>2388</c:v>
                </c:pt>
                <c:pt idx="11">
                  <c:v>2351</c:v>
                </c:pt>
                <c:pt idx="14">
                  <c:v>2535</c:v>
                </c:pt>
              </c:numCache>
            </c:numRef>
          </c:val>
          <c:extLst xmlns:c16r2="http://schemas.microsoft.com/office/drawing/2015/06/chart">
            <c:ext xmlns:c16="http://schemas.microsoft.com/office/drawing/2014/chart" uri="{C3380CC4-5D6E-409C-BE32-E72D297353CC}">
              <c16:uniqueId val="{00000002-8775-4E1A-81AE-F507C9A505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75-4E1A-81AE-F507C9A505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75-4E1A-81AE-F507C9A505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75-4E1A-81AE-F507C9A505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1017</c:v>
                </c:pt>
                <c:pt idx="3">
                  <c:v>976</c:v>
                </c:pt>
                <c:pt idx="6">
                  <c:v>947</c:v>
                </c:pt>
                <c:pt idx="9">
                  <c:v>898</c:v>
                </c:pt>
                <c:pt idx="12">
                  <c:v>887</c:v>
                </c:pt>
              </c:numCache>
            </c:numRef>
          </c:val>
          <c:extLst xmlns:c16r2="http://schemas.microsoft.com/office/drawing/2015/06/chart">
            <c:ext xmlns:c16="http://schemas.microsoft.com/office/drawing/2014/chart" uri="{C3380CC4-5D6E-409C-BE32-E72D297353CC}">
              <c16:uniqueId val="{00000006-8775-4E1A-81AE-F507C9A505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584</c:v>
                </c:pt>
                <c:pt idx="3">
                  <c:v>860</c:v>
                </c:pt>
                <c:pt idx="6">
                  <c:v>874</c:v>
                </c:pt>
                <c:pt idx="9">
                  <c:v>843</c:v>
                </c:pt>
                <c:pt idx="12">
                  <c:v>810</c:v>
                </c:pt>
              </c:numCache>
            </c:numRef>
          </c:val>
          <c:extLst xmlns:c16r2="http://schemas.microsoft.com/office/drawing/2015/06/chart">
            <c:ext xmlns:c16="http://schemas.microsoft.com/office/drawing/2014/chart" uri="{C3380CC4-5D6E-409C-BE32-E72D297353CC}">
              <c16:uniqueId val="{00000007-8775-4E1A-81AE-F507C9A505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6153</c:v>
                </c:pt>
                <c:pt idx="3">
                  <c:v>5974</c:v>
                </c:pt>
                <c:pt idx="6">
                  <c:v>5739</c:v>
                </c:pt>
                <c:pt idx="9">
                  <c:v>5403</c:v>
                </c:pt>
                <c:pt idx="12">
                  <c:v>4921</c:v>
                </c:pt>
              </c:numCache>
            </c:numRef>
          </c:val>
          <c:extLst xmlns:c16r2="http://schemas.microsoft.com/office/drawing/2015/06/chart">
            <c:ext xmlns:c16="http://schemas.microsoft.com/office/drawing/2014/chart" uri="{C3380CC4-5D6E-409C-BE32-E72D297353CC}">
              <c16:uniqueId val="{00000008-8775-4E1A-81AE-F507C9A505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197</c:v>
                </c:pt>
                <c:pt idx="3">
                  <c:v>172</c:v>
                </c:pt>
                <c:pt idx="6">
                  <c:v>174</c:v>
                </c:pt>
                <c:pt idx="9">
                  <c:v>198</c:v>
                </c:pt>
                <c:pt idx="12">
                  <c:v>226</c:v>
                </c:pt>
              </c:numCache>
            </c:numRef>
          </c:val>
          <c:extLst xmlns:c16r2="http://schemas.microsoft.com/office/drawing/2015/06/chart">
            <c:ext xmlns:c16="http://schemas.microsoft.com/office/drawing/2014/chart" uri="{C3380CC4-5D6E-409C-BE32-E72D297353CC}">
              <c16:uniqueId val="{00000009-8775-4E1A-81AE-F507C9A505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6635</c:v>
                </c:pt>
                <c:pt idx="3">
                  <c:v>6361</c:v>
                </c:pt>
                <c:pt idx="6">
                  <c:v>6164</c:v>
                </c:pt>
                <c:pt idx="9">
                  <c:v>6146</c:v>
                </c:pt>
                <c:pt idx="12">
                  <c:v>6119</c:v>
                </c:pt>
              </c:numCache>
            </c:numRef>
          </c:val>
          <c:extLst xmlns:c16r2="http://schemas.microsoft.com/office/drawing/2015/06/chart">
            <c:ext xmlns:c16="http://schemas.microsoft.com/office/drawing/2014/chart" uri="{C3380CC4-5D6E-409C-BE32-E72D297353CC}">
              <c16:uniqueId val="{0000000A-8775-4E1A-81AE-F507C9A505F8}"/>
            </c:ext>
          </c:extLst>
        </c:ser>
        <c:dLbls>
          <c:showLegendKey val="0"/>
          <c:showVal val="0"/>
          <c:showCatName val="0"/>
          <c:showSerName val="0"/>
          <c:showPercent val="0"/>
          <c:showBubbleSize val="0"/>
        </c:dLbls>
        <c:gapWidth val="100"/>
        <c:overlap val="100"/>
        <c:axId val="198023424"/>
        <c:axId val="19803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4293</c:v>
                </c:pt>
                <c:pt idx="2">
                  <c:v>#N/A</c:v>
                </c:pt>
                <c:pt idx="3">
                  <c:v>#N/A</c:v>
                </c:pt>
                <c:pt idx="4">
                  <c:v>4161</c:v>
                </c:pt>
                <c:pt idx="5">
                  <c:v>#N/A</c:v>
                </c:pt>
                <c:pt idx="6">
                  <c:v>#N/A</c:v>
                </c:pt>
                <c:pt idx="7">
                  <c:v>3543</c:v>
                </c:pt>
                <c:pt idx="8">
                  <c:v>#N/A</c:v>
                </c:pt>
                <c:pt idx="9">
                  <c:v>#N/A</c:v>
                </c:pt>
                <c:pt idx="10">
                  <c:v>3510</c:v>
                </c:pt>
                <c:pt idx="11">
                  <c:v>#N/A</c:v>
                </c:pt>
                <c:pt idx="12">
                  <c:v>#N/A</c:v>
                </c:pt>
                <c:pt idx="13">
                  <c:v>2886</c:v>
                </c:pt>
                <c:pt idx="14">
                  <c:v>#N/A</c:v>
                </c:pt>
              </c:numCache>
            </c:numRef>
          </c:val>
          <c:smooth val="0"/>
          <c:extLst xmlns:c16r2="http://schemas.microsoft.com/office/drawing/2015/06/chart">
            <c:ext xmlns:c16="http://schemas.microsoft.com/office/drawing/2014/chart" uri="{C3380CC4-5D6E-409C-BE32-E72D297353CC}">
              <c16:uniqueId val="{0000000B-8775-4E1A-81AE-F507C9A505F8}"/>
            </c:ext>
          </c:extLst>
        </c:ser>
        <c:dLbls>
          <c:showLegendKey val="0"/>
          <c:showVal val="0"/>
          <c:showCatName val="0"/>
          <c:showSerName val="0"/>
          <c:showPercent val="0"/>
          <c:showBubbleSize val="0"/>
        </c:dLbls>
        <c:marker val="1"/>
        <c:smooth val="0"/>
        <c:axId val="198023424"/>
        <c:axId val="198033792"/>
      </c:lineChart>
      <c:catAx>
        <c:axId val="1980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8033792"/>
        <c:crosses val="autoZero"/>
        <c:auto val="1"/>
        <c:lblAlgn val="ctr"/>
        <c:lblOffset val="100"/>
        <c:tickLblSkip val="1"/>
        <c:tickMarkSkip val="1"/>
        <c:noMultiLvlLbl val="0"/>
      </c:catAx>
      <c:valAx>
        <c:axId val="19803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0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2157</c:v>
                </c:pt>
                <c:pt idx="1">
                  <c:v>2160</c:v>
                </c:pt>
                <c:pt idx="2">
                  <c:v>2244</c:v>
                </c:pt>
              </c:numCache>
            </c:numRef>
          </c:val>
          <c:extLst xmlns:c16r2="http://schemas.microsoft.com/office/drawing/2015/06/chart">
            <c:ext xmlns:c16="http://schemas.microsoft.com/office/drawing/2014/chart" uri="{C3380CC4-5D6E-409C-BE32-E72D297353CC}">
              <c16:uniqueId val="{00000000-C036-4298-9B1B-FBEFE980B2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036-4298-9B1B-FBEFE980B2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141</c:v>
                </c:pt>
                <c:pt idx="1">
                  <c:v>141</c:v>
                </c:pt>
                <c:pt idx="2">
                  <c:v>141</c:v>
                </c:pt>
              </c:numCache>
            </c:numRef>
          </c:val>
          <c:extLst xmlns:c16r2="http://schemas.microsoft.com/office/drawing/2015/06/chart">
            <c:ext xmlns:c16="http://schemas.microsoft.com/office/drawing/2014/chart" uri="{C3380CC4-5D6E-409C-BE32-E72D297353CC}">
              <c16:uniqueId val="{00000002-C036-4298-9B1B-FBEFE980B257}"/>
            </c:ext>
          </c:extLst>
        </c:ser>
        <c:dLbls>
          <c:showLegendKey val="0"/>
          <c:showVal val="0"/>
          <c:showCatName val="0"/>
          <c:showSerName val="0"/>
          <c:showPercent val="0"/>
          <c:showBubbleSize val="0"/>
        </c:dLbls>
        <c:gapWidth val="120"/>
        <c:overlap val="100"/>
        <c:axId val="198688768"/>
        <c:axId val="198690304"/>
      </c:barChart>
      <c:catAx>
        <c:axId val="1986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8690304"/>
        <c:crosses val="autoZero"/>
        <c:auto val="1"/>
        <c:lblAlgn val="ctr"/>
        <c:lblOffset val="100"/>
        <c:tickLblSkip val="1"/>
        <c:tickMarkSkip val="1"/>
        <c:noMultiLvlLbl val="0"/>
      </c:catAx>
      <c:valAx>
        <c:axId val="198690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86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{1758BD26-1F67-4995-96A5-889E0AE30259}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BD1-45A4-945B-00C5EC9874E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{E09A4E83-276A-4204-A823-459B3226E7D0}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D1-45A4-945B-00C5EC9874E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{93F735A7-714D-4ADC-AADD-3EB6CEA052DC}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D1-45A4-945B-00C5EC9874E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{FCD9F2E1-0764-49A5-9BA0-0C64794879BD}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D1-45A4-945B-00C5EC9874E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{18F5E8D9-C83B-4704-990A-E6DEAF55C455}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D1-45A4-945B-00C5EC9874E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{B6C6C923-424E-4F84-86F6-0523C0A41799}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BD1-45A4-945B-00C5EC9874E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{DC115E46-5471-4D6C-88F4-FB8DA7203404}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BD1-45A4-945B-00C5EC9874E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{064C7EE2-DBDD-43DA-8197-1989460B7CB8}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BD1-45A4-945B-00C5EC9874E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{B66091B0-4AE4-49CD-8E53-90E1FB269F67}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BD1-45A4-945B-00C5EC9874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47.7</c:v>
                </c:pt>
                <c:pt idx="16">
                  <c:v>57</c:v>
                </c:pt>
                <c:pt idx="24">
                  <c:v>58.4</c:v>
                </c:pt>
                <c:pt idx="32">
                  <c:v>54</c:v>
                </c:pt>
              </c:numCache>
            </c:numRef>
          </c:xVal>
          <c:yVal>
            <c:numRef>
              <c:f>公会計指標分析・財政指標組合せ分析表!$BP$51:$DC$51</c:f>
              <c:numCache>
                <c:formatCode>#,##0.0;"▲ "#,##0.0</c:formatCode>
                <c:ptCount val="40"/>
                <c:pt idx="8">
                  <c:v>130.30000000000001</c:v>
                </c:pt>
                <c:pt idx="16">
                  <c:v>111.9</c:v>
                </c:pt>
                <c:pt idx="24">
                  <c:v>111</c:v>
                </c:pt>
                <c:pt idx="32">
                  <c:v>89.5</c:v>
                </c:pt>
              </c:numCache>
            </c:numRef>
          </c:yVal>
          <c:smooth val="0"/>
          <c:extLst xmlns:c16r2="http://schemas.microsoft.com/office/drawing/2015/06/chart">
            <c:ext xmlns:c16="http://schemas.microsoft.com/office/drawing/2014/chart" uri="{C3380CC4-5D6E-409C-BE32-E72D297353CC}">
              <c16:uniqueId val="{00000009-1BD1-45A4-945B-00C5EC9874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{DE00DCBA-1198-49B0-B9E1-926E247C6F8E}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BD1-45A4-945B-00C5EC9874E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{ECB2FB33-A96A-4BEF-A8B4-DE9172428196}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D1-45A4-945B-00C5EC9874E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{E85EFD9B-D53D-495C-9EE5-A601E6E20C45}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D1-45A4-945B-00C5EC9874E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{8CD200F1-F744-45A9-802F-EB0034148032}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D1-45A4-945B-00C5EC9874E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{93AADACF-31FB-4406-B1CD-216BD8B93092}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D1-45A4-945B-00C5EC9874E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{E266CE17-2D65-4BF1-BB13-0F8B07FA3CD4}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BD1-45A4-945B-00C5EC9874E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{89863405-C226-4ADF-A195-80EF9BF598BB}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BD1-45A4-945B-00C5EC9874E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{9E2BAA64-6615-42E6-9C80-2E39BB70C797}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BD1-45A4-945B-00C5EC9874E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{3D1D71ED-FDA2-4882-A35D-A31315DF4184}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BD1-45A4-945B-00C5EC9874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1BD1-45A4-945B-00C5EC9874EF}"/>
            </c:ext>
          </c:extLst>
        </c:ser>
        <c:dLbls>
          <c:showLegendKey val="0"/>
          <c:showVal val="1"/>
          <c:showCatName val="0"/>
          <c:showSerName val="0"/>
          <c:showPercent val="0"/>
          <c:showBubbleSize val="0"/>
        </c:dLbls>
        <c:axId val="198165632"/>
        <c:axId val="198167552"/>
      </c:scatterChart>
      <c:valAx>
        <c:axId val="198165632"/>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8167552"/>
        <c:crosses val="autoZero"/>
        <c:crossBetween val="midCat"/>
      </c:valAx>
      <c:valAx>
        <c:axId val="19816755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8165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{B87DE3B1-803B-4BF3-BB69-DFB4687107A4}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16-4E58-BB60-F1D0592093A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{E9F94873-AED9-464E-AEF2-9E2F915CA960}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16-4E58-BB60-F1D0592093A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{9C1EA994-1837-4AEA-B301-1B50E775F5B6}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16-4E58-BB60-F1D0592093A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{DD3DA50F-4977-4074-B2F4-6AF2D7B11747}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16-4E58-BB60-F1D0592093A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{F2D1350C-8F6C-49CC-9E1B-576C3A8DF90C}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16-4E58-BB60-F1D0592093A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{A9BF2366-88D8-49B8-81B6-A7BA69BD1D8C}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16-4E58-BB60-F1D0592093A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{C4FC8403-B143-4B2A-8130-F016E161DFB5}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16-4E58-BB60-F1D0592093A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{9084B630-F251-490A-BBF2-2205A54552A3}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16-4E58-BB60-F1D0592093A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{6717227C-C2D9-4FA4-8BE2-18FFC533DB2B}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16-4E58-BB60-F1D0592093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14.6</c:v>
                </c:pt>
                <c:pt idx="16">
                  <c:v>14.8</c:v>
                </c:pt>
                <c:pt idx="24">
                  <c:v>14.3</c:v>
                </c:pt>
                <c:pt idx="32">
                  <c:v>13.7</c:v>
                </c:pt>
              </c:numCache>
            </c:numRef>
          </c:xVal>
          <c:yVal>
            <c:numRef>
              <c:f>公会計指標分析・財政指標組合せ分析表!$BP$73:$DC$73</c:f>
              <c:numCache>
                <c:formatCode>#,##0.0;"▲ "#,##0.0</c:formatCode>
                <c:ptCount val="40"/>
                <c:pt idx="0">
                  <c:v>141.69999999999999</c:v>
                </c:pt>
                <c:pt idx="8">
                  <c:v>130.30000000000001</c:v>
                </c:pt>
                <c:pt idx="16">
                  <c:v>111.9</c:v>
                </c:pt>
                <c:pt idx="24">
                  <c:v>111</c:v>
                </c:pt>
                <c:pt idx="32">
                  <c:v>89.5</c:v>
                </c:pt>
              </c:numCache>
            </c:numRef>
          </c:yVal>
          <c:smooth val="0"/>
          <c:extLst xmlns:c16r2="http://schemas.microsoft.com/office/drawing/2015/06/chart">
            <c:ext xmlns:c16="http://schemas.microsoft.com/office/drawing/2014/chart" uri="{C3380CC4-5D6E-409C-BE32-E72D297353CC}">
              <c16:uniqueId val="{00000009-0F16-4E58-BB60-F1D0592093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{D5A4B7BC-97C0-4755-923F-21CE051CA04D}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16-4E58-BB60-F1D0592093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{43F01478-94F1-4FE2-A6B2-DA87C53E644C}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16-4E58-BB60-F1D0592093A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{B67EFCBD-0071-4B70-A431-522B5E864986}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16-4E58-BB60-F1D0592093A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{0B37E722-9A98-402B-8C6E-B704953C7176}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16-4E58-BB60-F1D0592093A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{EC2ED617-59DD-4EA3-9D2D-B45F38D310C4}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16-4E58-BB60-F1D0592093AB}"/>
                </c:ext>
              </c:extLst>
            </c:dLbl>
            <c:dLbl>
              <c:idx val="8"/>
              <c:layout>
                <c:manualLayout>
                  <c:x val="-2.984571857855708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{4DE64634-50C9-4EA5-8895-C03E12AF94D7}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16-4E58-BB60-F1D0592093AB}"/>
                </c:ext>
              </c:extLst>
            </c:dLbl>
            <c:dLbl>
              <c:idx val="16"/>
              <c:layout>
                <c:manualLayout>
                  <c:x val="-2.404070922816787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{4213CDFD-75B9-47B4-9A2F-EEEF97523044}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16-4E58-BB60-F1D0592093AB}"/>
                </c:ext>
              </c:extLst>
            </c:dLbl>
            <c:dLbl>
              <c:idx val="24"/>
              <c:layout>
                <c:manualLayout>
                  <c:x val="-3.9355274010053391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{D1051287-2A68-4A16-B538-16B2778A714D}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16-4E58-BB60-F1D0592093AB}"/>
                </c:ext>
              </c:extLst>
            </c:dLbl>
            <c:dLbl>
              <c:idx val="32"/>
              <c:layout>
                <c:manualLayout>
                  <c:x val="-3.3550264659664215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{6A3A2968-361F-480D-89BA-52D41BC6E19E}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16-4E58-BB60-F1D0592093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xmlns:c16r2="http://schemas.microsoft.com/office/drawing/2015/06/chart">
            <c:ext xmlns:c16="http://schemas.microsoft.com/office/drawing/2014/chart" uri="{C3380CC4-5D6E-409C-BE32-E72D297353CC}">
              <c16:uniqueId val="{00000013-0F16-4E58-BB60-F1D0592093AB}"/>
            </c:ext>
          </c:extLst>
        </c:ser>
        <c:dLbls>
          <c:showLegendKey val="0"/>
          <c:showVal val="1"/>
          <c:showCatName val="0"/>
          <c:showSerName val="0"/>
          <c:showPercent val="0"/>
          <c:showBubbleSize val="0"/>
        </c:dLbls>
        <c:axId val="201675520"/>
        <c:axId val="201677440"/>
      </c:scatterChart>
      <c:valAx>
        <c:axId val="201675520"/>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677440"/>
        <c:crosses val="autoZero"/>
        <c:crossBetween val="midCat"/>
      </c:valAx>
      <c:valAx>
        <c:axId val="2016774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67552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勝央中核工業団地の誘致企業を中心に安定した税収があるものの、０．５</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と類似団体平均である。今後も景気動向などによる法人町民税、固定資産税（償却資産）等の不安定要素が考えられる。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３年間の傾向は、基準財政収入額、基準財政需要額及び財政力指数はほぼ横ばいである。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年度単年度については、基準財政収入額、基準財政需要額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したが財政力指数は上がっている。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43</xdr:row>
      <xdr:rowOff>6773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3710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6773</xdr:rowOff>
    </xdr:from>
    <xdr:to>
      <xdr:col>19</xdr:col>
      <xdr:colOff>133350</xdr:colOff>
      <xdr:row>43</xdr:row>
      <xdr:rowOff>14817</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3791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22860</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447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127423</xdr:rowOff>
    </xdr:from>
    <xdr:to>
      <xdr:col>19</xdr:col>
      <xdr:colOff>184150</xdr:colOff>
      <xdr:row>43</xdr:row>
      <xdr:rowOff>57573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67750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09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下水道の法適化により平成２６年度から大幅に比率が上昇しているが、平成３０年度においては</a:t>
          </a:r>
          <a:r>
            <a:rPr lang="ja-JP" altLang="ja-JP" sz="1100">
              <a:solidFill>
                <a:schemeClr val="dk1"/>
              </a:solidFill>
              <a:effectLst/>
              <a:latin typeface="+mn-lt"/>
              <a:ea typeface="+mn-ea"/>
              <a:cs typeface="+mn-cs"/>
            </a:rPr>
            <a:t>類似団体平均と比較して若干低い。</a:t>
          </a:r>
          <a:endParaRPr lang="ja-JP" altLang="ja-JP">
            <a:effectLst/>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平成２８年度は地方交付税、地方消費税交付金などの経常一般財源の減少等により増加した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は経常一般財源の地方税、国庫支出金及び地方消費税交付金が増額となったため、経常収支比率は改善した。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これまでも取り組んできた義務的経費の削減に努め、借入残高は減少傾向にあるが、今後も借入金の抑制を図らなければならない。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70866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flipV="1">
          <a:off x="4114800" y="1079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116586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3225800" y="1087221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64</xdr:row>
      <xdr:rowOff>116586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2336800" y="1092047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53848</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1447800" y="109204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8" name="楕円 147">
          <a:extLst>
            <a:ext uri="{FF2B5EF4-FFF2-40B4-BE49-F238E27FC236}">
              <a16:creationId xmlns="" xmlns:a16="http://schemas.microsoft.com/office/drawing/2014/main" id="{00000000-0008-0000-0300-000094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9" name="財政構造の弾力性該当値テキスト">
          <a:extLst>
            <a:ext uri="{FF2B5EF4-FFF2-40B4-BE49-F238E27FC236}">
              <a16:creationId xmlns="" xmlns:a16="http://schemas.microsoft.com/office/drawing/2014/main" id="{00000000-0008-0000-0300-000095000000}"/>
            </a:ext>
          </a:extLst>
        </xdr:cNvPr>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131843</xdr:rowOff>
    </xdr:from>
    <xdr:ext cx="7366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前年度から若干減少し、</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平均も</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年度については、人件費が</a:t>
          </a:r>
          <a:r>
            <a:rPr lang="ja-JP" altLang="en-US" sz="1100">
              <a:solidFill>
                <a:schemeClr val="dk1"/>
              </a:solidFill>
              <a:effectLst/>
              <a:latin typeface="+mn-lt"/>
              <a:ea typeface="+mn-ea"/>
              <a:cs typeface="+mn-cs"/>
            </a:rPr>
            <a:t>対前年１．０</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となっているほか、</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緑地運動公園整備事業</a:t>
          </a:r>
          <a:r>
            <a:rPr lang="ja-JP" altLang="en-US" sz="1100">
              <a:solidFill>
                <a:schemeClr val="dk1"/>
              </a:solidFill>
              <a:effectLst/>
              <a:latin typeface="+mn-lt"/>
              <a:ea typeface="+mn-ea"/>
              <a:cs typeface="+mn-cs"/>
            </a:rPr>
            <a:t>等の減により５．１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減少して</a:t>
          </a:r>
          <a:r>
            <a:rPr lang="ja-JP" altLang="ja-JP" sz="1100">
              <a:solidFill>
                <a:schemeClr val="dk1"/>
              </a:solidFill>
              <a:effectLst/>
              <a:latin typeface="+mn-lt"/>
              <a:ea typeface="+mn-ea"/>
              <a:cs typeface="+mn-cs"/>
            </a:rPr>
            <a:t>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110589</xdr:rowOff>
    </xdr:from>
    <xdr:to>
      <xdr:col>23</xdr:col>
      <xdr:colOff>133350</xdr:colOff>
      <xdr:row>81</xdr:row>
      <xdr:rowOff>122552</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114800" y="13998039"/>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95455</xdr:rowOff>
    </xdr:from>
    <xdr:to>
      <xdr:col>19</xdr:col>
      <xdr:colOff>133350</xdr:colOff>
      <xdr:row>81</xdr:row>
      <xdr:rowOff>122552</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3982905"/>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78898</xdr:rowOff>
    </xdr:from>
    <xdr:to>
      <xdr:col>15</xdr:col>
      <xdr:colOff>82550</xdr:colOff>
      <xdr:row>81</xdr:row>
      <xdr:rowOff>95455</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3966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49519</xdr:rowOff>
    </xdr:from>
    <xdr:to>
      <xdr:col>11</xdr:col>
      <xdr:colOff>31750</xdr:colOff>
      <xdr:row>81</xdr:row>
      <xdr:rowOff>78898</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1447800" y="13936969"/>
          <a:ext cx="88900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59789</xdr:rowOff>
    </xdr:from>
    <xdr:to>
      <xdr:col>23</xdr:col>
      <xdr:colOff>184150</xdr:colOff>
      <xdr:row>81</xdr:row>
      <xdr:rowOff>161389</xdr:rowOff>
    </xdr:to>
    <xdr:sp macro="" textlink="">
      <xdr:nvSpPr>
        <xdr:cNvPr id="211" name="楕円 210">
          <a:extLst>
            <a:ext uri="{FF2B5EF4-FFF2-40B4-BE49-F238E27FC236}">
              <a16:creationId xmlns="" xmlns:a16="http://schemas.microsoft.com/office/drawing/2014/main" id="{00000000-0008-0000-0300-0000D3000000}"/>
            </a:ext>
          </a:extLst>
        </xdr:cNvPr>
        <xdr:cNvSpPr/>
      </xdr:nvSpPr>
      <xdr:spPr>
        <a:xfrm>
          <a:off x="4902200" y="139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76316</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37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71752</xdr:rowOff>
    </xdr:from>
    <xdr:to>
      <xdr:col>19</xdr:col>
      <xdr:colOff>184150</xdr:colOff>
      <xdr:row>82</xdr:row>
      <xdr:rowOff>1902</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064000" y="13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12079</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372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44655</xdr:rowOff>
    </xdr:from>
    <xdr:to>
      <xdr:col>15</xdr:col>
      <xdr:colOff>133350</xdr:colOff>
      <xdr:row>81</xdr:row>
      <xdr:rowOff>146255</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3175000" y="13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156432</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37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28098</xdr:rowOff>
    </xdr:from>
    <xdr:to>
      <xdr:col>11</xdr:col>
      <xdr:colOff>82550</xdr:colOff>
      <xdr:row>81</xdr:row>
      <xdr:rowOff>129698</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2286000" y="13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139875</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368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170169</xdr:rowOff>
    </xdr:from>
    <xdr:to>
      <xdr:col>7</xdr:col>
      <xdr:colOff>31750</xdr:colOff>
      <xdr:row>81</xdr:row>
      <xdr:rowOff>100319</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1397000" y="138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110496</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365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比較し、平均の数値である。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町の職員数が採用年度によりばらつきがある。人事院勧告に従い適正な給与改定を行っているが、今後なお一層の適正化に努める。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45055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flipV="1">
          <a:off x="16179800" y="149497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88</xdr:row>
      <xdr:rowOff>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flipV="1">
          <a:off x="15290800" y="1496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0</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4401800" y="150416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125488</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a:off x="13512800" y="149037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5" name="楕円 274">
          <a:extLst>
            <a:ext uri="{FF2B5EF4-FFF2-40B4-BE49-F238E27FC236}">
              <a16:creationId xmlns="" xmlns:a16="http://schemas.microsoft.com/office/drawing/2014/main" id="{00000000-0008-0000-0300-000013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類似団体と比較し、ほぼ平均である。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行政改革（人件費の抑制）を行い退職者不補充としていた経緯があり、定数より低く抑えられている。今後も退職者と新規採用者とのバランスを考慮し、定員管理を行う。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162941</xdr:rowOff>
    </xdr:from>
    <xdr:to>
      <xdr:col>81</xdr:col>
      <xdr:colOff>44450</xdr:colOff>
      <xdr:row>60</xdr:row>
      <xdr:rowOff>164550</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6179800" y="10449941"/>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a:extLst>
            <a:ext uri="{FF2B5EF4-FFF2-40B4-BE49-F238E27FC236}">
              <a16:creationId xmlns="" xmlns:a16="http://schemas.microsoft.com/office/drawing/2014/main" id="{00000000-0008-0000-0300-000040010000}"/>
            </a:ext>
          </a:extLst>
        </xdr:cNvPr>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164550</xdr:rowOff>
    </xdr:from>
    <xdr:to>
      <xdr:col>77</xdr:col>
      <xdr:colOff>44450</xdr:colOff>
      <xdr:row>61</xdr:row>
      <xdr:rowOff>15621</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5290800" y="10451550"/>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5165</xdr:rowOff>
    </xdr:from>
    <xdr:to>
      <xdr:col>72</xdr:col>
      <xdr:colOff>203200</xdr:colOff>
      <xdr:row>61</xdr:row>
      <xdr:rowOff>15621</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4401800" y="1046361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5165</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3512800" y="1043305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112141</xdr:rowOff>
    </xdr:from>
    <xdr:to>
      <xdr:col>81</xdr:col>
      <xdr:colOff>95250</xdr:colOff>
      <xdr:row>61</xdr:row>
      <xdr:rowOff>42291</xdr:rowOff>
    </xdr:to>
    <xdr:sp macro="" textlink="">
      <xdr:nvSpPr>
        <xdr:cNvPr id="338" name="楕円 337">
          <a:extLst>
            <a:ext uri="{FF2B5EF4-FFF2-40B4-BE49-F238E27FC236}">
              <a16:creationId xmlns="" xmlns:a16="http://schemas.microsoft.com/office/drawing/2014/main" id="{00000000-0008-0000-0300-000052010000}"/>
            </a:ext>
          </a:extLst>
        </xdr:cNvPr>
        <xdr:cNvSpPr/>
      </xdr:nvSpPr>
      <xdr:spPr>
        <a:xfrm>
          <a:off x="169672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84218</xdr:rowOff>
    </xdr:from>
    <xdr:ext cx="762000" cy="259045"/>
    <xdr:sp macro="" textlink="">
      <xdr:nvSpPr>
        <xdr:cNvPr id="339" name="定員管理の状況該当値テキスト">
          <a:extLst>
            <a:ext uri="{FF2B5EF4-FFF2-40B4-BE49-F238E27FC236}">
              <a16:creationId xmlns="" xmlns:a16="http://schemas.microsoft.com/office/drawing/2014/main" id="{00000000-0008-0000-0300-000053010000}"/>
            </a:ext>
          </a:extLst>
        </xdr:cNvPr>
        <xdr:cNvSpPr txBox="1"/>
      </xdr:nvSpPr>
      <xdr:spPr>
        <a:xfrm>
          <a:off x="17106900" y="103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113750</xdr:rowOff>
    </xdr:from>
    <xdr:to>
      <xdr:col>77</xdr:col>
      <xdr:colOff>95250</xdr:colOff>
      <xdr:row>61</xdr:row>
      <xdr:rowOff>43900</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129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28677</xdr:rowOff>
    </xdr:from>
    <xdr:ext cx="7366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798800" y="1048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136271</xdr:rowOff>
    </xdr:from>
    <xdr:to>
      <xdr:col>73</xdr:col>
      <xdr:colOff>44450</xdr:colOff>
      <xdr:row>61</xdr:row>
      <xdr:rowOff>66421</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51198</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49098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125815</xdr:rowOff>
    </xdr:from>
    <xdr:to>
      <xdr:col>68</xdr:col>
      <xdr:colOff>203200</xdr:colOff>
      <xdr:row>61</xdr:row>
      <xdr:rowOff>55965</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4351000" y="104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40742</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020800" y="104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類似団体の平均と比較し、高い数値である。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地方債の発行抑制に努めなければならないが、今後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保育園建築などの計画により発行額が増加し、高い数値が続く可能性がある。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43</xdr:row>
      <xdr:rowOff>49288</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6179800" y="73526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106741</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5290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83759</xdr:rowOff>
    </xdr:from>
    <xdr:to>
      <xdr:col>72</xdr:col>
      <xdr:colOff>203200</xdr:colOff>
      <xdr:row>43</xdr:row>
      <xdr:rowOff>106741</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4401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95250</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32959</xdr:rowOff>
    </xdr:from>
    <xdr:to>
      <xdr:col>68</xdr:col>
      <xdr:colOff>203200</xdr:colOff>
      <xdr:row>43</xdr:row>
      <xdr:rowOff>134559</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119336</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数値は改善傾向にあるものの、依然として高い数値にある。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は、財政調整基金を中心に充当可能基金残高（２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千万円）等の充当可能財源が低いこと、また地方債残高（６１億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千万円）や下水道事業等公営企業債に係る繰入見込額（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４９億２千万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円）が多いことに原因があると思われる。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財政調整基金の積み増しを計画的に行うことや地方債の償還により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さらに改善へと向かうよう努める。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84062</xdr:rowOff>
    </xdr:from>
    <xdr:to>
      <xdr:col>81</xdr:col>
      <xdr:colOff>44450</xdr:colOff>
      <xdr:row>20</xdr:row>
      <xdr:rowOff>159657</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6179800" y="3341612"/>
          <a:ext cx="8382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159657</xdr:rowOff>
    </xdr:from>
    <xdr:to>
      <xdr:col>77</xdr:col>
      <xdr:colOff>44450</xdr:colOff>
      <xdr:row>20</xdr:row>
      <xdr:rowOff>169999</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flipV="1">
          <a:off x="15290800" y="35886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169999</xdr:rowOff>
    </xdr:from>
    <xdr:to>
      <xdr:col>72</xdr:col>
      <xdr:colOff>203200</xdr:colOff>
      <xdr:row>22</xdr:row>
      <xdr:rowOff>38523</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4401800" y="3598999"/>
          <a:ext cx="889000" cy="2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38523</xdr:rowOff>
    </xdr:from>
    <xdr:to>
      <xdr:col>68</xdr:col>
      <xdr:colOff>152400</xdr:colOff>
      <xdr:row>22</xdr:row>
      <xdr:rowOff>169515</xdr:rowOff>
    </xdr:to>
    <xdr:cxnSp macro="">
      <xdr:nvCxnSpPr>
        <xdr:cNvPr id="457" name="直線コネクタ 456">
          <a:extLst>
            <a:ext uri="{FF2B5EF4-FFF2-40B4-BE49-F238E27FC236}">
              <a16:creationId xmlns="" xmlns:a16="http://schemas.microsoft.com/office/drawing/2014/main" id="{00000000-0008-0000-0300-0000C9010000}"/>
            </a:ext>
          </a:extLst>
        </xdr:cNvPr>
        <xdr:cNvCxnSpPr/>
      </xdr:nvCxnSpPr>
      <xdr:spPr>
        <a:xfrm flipV="1">
          <a:off x="13512800" y="381042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33262</xdr:rowOff>
    </xdr:from>
    <xdr:to>
      <xdr:col>81</xdr:col>
      <xdr:colOff>95250</xdr:colOff>
      <xdr:row>19</xdr:row>
      <xdr:rowOff>134862</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69672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5339</xdr:rowOff>
    </xdr:from>
    <xdr:ext cx="762000" cy="259045"/>
    <xdr:sp macro="" textlink="">
      <xdr:nvSpPr>
        <xdr:cNvPr id="468" name="将来負担の状況該当値テキスト">
          <a:extLst>
            <a:ext uri="{FF2B5EF4-FFF2-40B4-BE49-F238E27FC236}">
              <a16:creationId xmlns="" xmlns:a16="http://schemas.microsoft.com/office/drawing/2014/main" id="{00000000-0008-0000-0300-0000D4010000}"/>
            </a:ext>
          </a:extLst>
        </xdr:cNvPr>
        <xdr:cNvSpPr txBox="1"/>
      </xdr:nvSpPr>
      <xdr:spPr>
        <a:xfrm>
          <a:off x="17106900" y="32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108857</xdr:rowOff>
    </xdr:from>
    <xdr:to>
      <xdr:col>77</xdr:col>
      <xdr:colOff>95250</xdr:colOff>
      <xdr:row>21</xdr:row>
      <xdr:rowOff>39007</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6129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23784</xdr:rowOff>
    </xdr:from>
    <xdr:ext cx="7366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5798800" y="362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119199</xdr:rowOff>
    </xdr:from>
    <xdr:to>
      <xdr:col>73</xdr:col>
      <xdr:colOff>44450</xdr:colOff>
      <xdr:row>21</xdr:row>
      <xdr:rowOff>49349</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5240000" y="35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34126</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4909800" y="363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159173</xdr:rowOff>
    </xdr:from>
    <xdr:to>
      <xdr:col>68</xdr:col>
      <xdr:colOff>203200</xdr:colOff>
      <xdr:row>22</xdr:row>
      <xdr:rowOff>89323</xdr:rowOff>
    </xdr:to>
    <xdr:sp macro="" textlink="">
      <xdr:nvSpPr>
        <xdr:cNvPr id="473" name="楕円 472">
          <a:extLst>
            <a:ext uri="{FF2B5EF4-FFF2-40B4-BE49-F238E27FC236}">
              <a16:creationId xmlns="" xmlns:a16="http://schemas.microsoft.com/office/drawing/2014/main" id="{00000000-0008-0000-0300-0000D9010000}"/>
            </a:ext>
          </a:extLst>
        </xdr:cNvPr>
        <xdr:cNvSpPr/>
      </xdr:nvSpPr>
      <xdr:spPr>
        <a:xfrm>
          <a:off x="14351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74100</xdr:rowOff>
    </xdr:from>
    <xdr:ext cx="762000" cy="259045"/>
    <xdr:sp macro="" textlink="">
      <xdr:nvSpPr>
        <xdr:cNvPr id="474" name="テキスト ボックス 473">
          <a:extLst>
            <a:ext uri="{FF2B5EF4-FFF2-40B4-BE49-F238E27FC236}">
              <a16:creationId xmlns="" xmlns:a16="http://schemas.microsoft.com/office/drawing/2014/main" id="{00000000-0008-0000-0300-0000DA010000}"/>
            </a:ext>
          </a:extLst>
        </xdr:cNvPr>
        <xdr:cNvSpPr txBox="1"/>
      </xdr:nvSpPr>
      <xdr:spPr>
        <a:xfrm>
          <a:off x="14020800" y="3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118715</xdr:rowOff>
    </xdr:from>
    <xdr:to>
      <xdr:col>64</xdr:col>
      <xdr:colOff>152400</xdr:colOff>
      <xdr:row>23</xdr:row>
      <xdr:rowOff>48865</xdr:rowOff>
    </xdr:to>
    <xdr:sp macro="" textlink="">
      <xdr:nvSpPr>
        <xdr:cNvPr id="475" name="楕円 474">
          <a:extLst>
            <a:ext uri="{FF2B5EF4-FFF2-40B4-BE49-F238E27FC236}">
              <a16:creationId xmlns="" xmlns:a16="http://schemas.microsoft.com/office/drawing/2014/main" id="{00000000-0008-0000-0300-0000DB010000}"/>
            </a:ext>
          </a:extLst>
        </xdr:cNvPr>
        <xdr:cNvSpPr/>
      </xdr:nvSpPr>
      <xdr:spPr>
        <a:xfrm>
          <a:off x="13462000" y="38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33642</xdr:rowOff>
    </xdr:from>
    <xdr:ext cx="762000" cy="259045"/>
    <xdr:sp macro="" textlink="">
      <xdr:nvSpPr>
        <xdr:cNvPr id="476" name="テキスト ボックス 475">
          <a:extLst>
            <a:ext uri="{FF2B5EF4-FFF2-40B4-BE49-F238E27FC236}">
              <a16:creationId xmlns="" xmlns:a16="http://schemas.microsoft.com/office/drawing/2014/main" id="{00000000-0008-0000-0300-0000DC010000}"/>
            </a:ext>
          </a:extLst>
        </xdr:cNvPr>
        <xdr:cNvSpPr txBox="1"/>
      </xdr:nvSpPr>
      <xdr:spPr>
        <a:xfrm>
          <a:off x="13131800" y="397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これまで退職者の補充抑制等を行ってきたことによるもので、今後退職者と新規採用職員とのバランスを考慮し、人件費の抑制に努める。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割合が減少した。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12700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581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104140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104140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50800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127017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類似団体の平均と比較し、下回っているが、長期的には事務の見直しによる抑制を図らなければならない。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町の目玉事業であった小さな拠点事業が、物件費の総額を押し上げた結果となった。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75293</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625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64407</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15</xdr:row>
      <xdr:rowOff>64407</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53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137886</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類似団体の平均と比較し上回っているが、これは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高校生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までの医療費無料化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（高校生は入院のみ）</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などが影響し、全体として伸びているものと思われる。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障害児施設措置費が増加したため、割合も上昇している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58</xdr:row>
      <xdr:rowOff>152400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9878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114300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098800" y="996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25400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22098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158750</xdr:rowOff>
    </xdr:from>
    <xdr:to>
      <xdr:col>11</xdr:col>
      <xdr:colOff>9525</xdr:colOff>
      <xdr:row>58</xdr:row>
      <xdr:rowOff>25400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1320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107950</xdr:rowOff>
    </xdr:from>
    <xdr:to>
      <xdr:col>6</xdr:col>
      <xdr:colOff>171450</xdr:colOff>
      <xdr:row>58</xdr:row>
      <xdr:rowOff>38100</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1270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22877</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類似団体平均、県平均とも下回っている。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平成２６年度の下水道事業の法適化により繰出金から補助金となったことから、数値が下がっており、そこからは横ばい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133531</xdr:rowOff>
    </xdr:from>
    <xdr:to>
      <xdr:col>82</xdr:col>
      <xdr:colOff>107950</xdr:colOff>
      <xdr:row>55</xdr:row>
      <xdr:rowOff>40459</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5671800" y="939183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40459</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4782800" y="9444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55</xdr:row>
      <xdr:rowOff>14333</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a:off x="13893800" y="9431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20865</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flipV="1">
          <a:off x="13004800" y="94310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82731</xdr:rowOff>
    </xdr:from>
    <xdr:to>
      <xdr:col>82</xdr:col>
      <xdr:colOff>158750</xdr:colOff>
      <xdr:row>55</xdr:row>
      <xdr:rowOff>12881</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64592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99258</xdr:rowOff>
    </xdr:from>
    <xdr:ext cx="762000" cy="259045"/>
    <xdr:sp macro="" textlink="">
      <xdr:nvSpPr>
        <xdr:cNvPr id="272" name="その他該当値テキスト">
          <a:extLst>
            <a:ext uri="{FF2B5EF4-FFF2-40B4-BE49-F238E27FC236}">
              <a16:creationId xmlns="" xmlns:a16="http://schemas.microsoft.com/office/drawing/2014/main" id="{00000000-0008-0000-0400-000010010000}"/>
            </a:ext>
          </a:extLst>
        </xdr:cNvPr>
        <xdr:cNvSpPr txBox="1"/>
      </xdr:nvSpPr>
      <xdr:spPr>
        <a:xfrm>
          <a:off x="16598900" y="91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161109</xdr:rowOff>
    </xdr:from>
    <xdr:to>
      <xdr:col>78</xdr:col>
      <xdr:colOff>120650</xdr:colOff>
      <xdr:row>55</xdr:row>
      <xdr:rowOff>91259</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5621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101436</xdr:rowOff>
    </xdr:from>
    <xdr:ext cx="7366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5290800" y="918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79" name="楕円 278">
          <a:extLst>
            <a:ext uri="{FF2B5EF4-FFF2-40B4-BE49-F238E27FC236}">
              <a16:creationId xmlns="" xmlns:a16="http://schemas.microsoft.com/office/drawing/2014/main" id="{00000000-0008-0000-0400-000017010000}"/>
            </a:ext>
          </a:extLst>
        </xdr:cNvPr>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下水道事業の法適化により、平成２６年度から大幅に上昇し、類似団体平均を上回るようになった。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一部事務組合への負担金は増加したものの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が大幅に減少したため、割合は微減となった。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136144</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5671800" y="66421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101854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4782800" y="66512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39</xdr:row>
      <xdr:rowOff>101854</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a:off x="13893800" y="6788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39</xdr:row>
      <xdr:rowOff>138430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6788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類似団体の平均と比較し上回っており、借入金の抑制を図らなければならないが、今後の事業計画により地方債発行額が増加し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公債費が増加することが考えられる。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124713</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3987800" y="133080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12700</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098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12700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a:off x="2209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8128</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1320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88" name="公債費該当値テキスト">
          <a:extLst>
            <a:ext uri="{FF2B5EF4-FFF2-40B4-BE49-F238E27FC236}">
              <a16:creationId xmlns="" xmlns:a16="http://schemas.microsoft.com/office/drawing/2014/main" id="{00000000-0008-0000-0400-000084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して割合はやや低い。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人件費の総額抑制と物件費の削減の具体策を実施し、削減に努める。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30987</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5671800" y="130063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5842</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4782800" y="130611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5842</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893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122428</xdr:rowOff>
    </xdr:to>
    <xdr:cxnSp macro="">
      <xdr:nvCxnSpPr>
        <xdr:cNvPr id="436" name="直線コネクタ 435">
          <a:extLst>
            <a:ext uri="{FF2B5EF4-FFF2-40B4-BE49-F238E27FC236}">
              <a16:creationId xmlns="" xmlns:a16="http://schemas.microsoft.com/office/drawing/2014/main" id="{00000000-0008-0000-0400-0000B4010000}"/>
            </a:ext>
          </a:extLst>
        </xdr:cNvPr>
        <xdr:cNvCxnSpPr/>
      </xdr:nvCxnSpPr>
      <xdr:spPr>
        <a:xfrm flipV="1">
          <a:off x="13004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7" name="公債費以外該当値テキスト">
          <a:extLst>
            <a:ext uri="{FF2B5EF4-FFF2-40B4-BE49-F238E27FC236}">
              <a16:creationId xmlns="" xmlns:a16="http://schemas.microsoft.com/office/drawing/2014/main" id="{00000000-0008-0000-0400-0000BF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63922</xdr:rowOff>
    </xdr:from>
    <xdr:to>
      <xdr:col>29</xdr:col>
      <xdr:colOff>127000</xdr:colOff>
      <xdr:row>18</xdr:row>
      <xdr:rowOff>67480</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97647"/>
          <a:ext cx="647700" cy="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66086</xdr:rowOff>
    </xdr:from>
    <xdr:to>
      <xdr:col>26</xdr:col>
      <xdr:colOff>50800</xdr:colOff>
      <xdr:row>18</xdr:row>
      <xdr:rowOff>67480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19981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58786</xdr:rowOff>
    </xdr:from>
    <xdr:to>
      <xdr:col>22</xdr:col>
      <xdr:colOff>114300</xdr:colOff>
      <xdr:row>18</xdr:row>
      <xdr:rowOff>66086</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192511"/>
          <a:ext cx="698500" cy="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57193</xdr:rowOff>
    </xdr:from>
    <xdr:to>
      <xdr:col>18</xdr:col>
      <xdr:colOff>177800</xdr:colOff>
      <xdr:row>18</xdr:row>
      <xdr:rowOff>58786</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190918"/>
          <a:ext cx="698500" cy="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13122</xdr:rowOff>
    </xdr:from>
    <xdr:to>
      <xdr:col>29</xdr:col>
      <xdr:colOff>177800</xdr:colOff>
      <xdr:row>18</xdr:row>
      <xdr:rowOff>114722</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14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156649</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1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16680</xdr:rowOff>
    </xdr:from>
    <xdr:to>
      <xdr:col>26</xdr:col>
      <xdr:colOff>101600</xdr:colOff>
      <xdr:row>18</xdr:row>
      <xdr:rowOff>118280</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1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103057</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23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15286</xdr:rowOff>
    </xdr:from>
    <xdr:to>
      <xdr:col>22</xdr:col>
      <xdr:colOff>165100</xdr:colOff>
      <xdr:row>18</xdr:row>
      <xdr:rowOff>116886</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149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101663</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23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7986</xdr:rowOff>
    </xdr:from>
    <xdr:to>
      <xdr:col>19</xdr:col>
      <xdr:colOff>38100</xdr:colOff>
      <xdr:row>18</xdr:row>
      <xdr:rowOff>109586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1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94363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22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6393</xdr:rowOff>
    </xdr:from>
    <xdr:to>
      <xdr:col>15</xdr:col>
      <xdr:colOff>101600</xdr:colOff>
      <xdr:row>18</xdr:row>
      <xdr:rowOff>107993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14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92770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22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226270</xdr:rowOff>
    </xdr:from>
    <xdr:to>
      <xdr:col>29</xdr:col>
      <xdr:colOff>127000</xdr:colOff>
      <xdr:row>35</xdr:row>
      <xdr:rowOff>245738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6836620"/>
          <a:ext cx="647700" cy="1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23550</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6976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137820</xdr:rowOff>
    </xdr:from>
    <xdr:to>
      <xdr:col>26</xdr:col>
      <xdr:colOff>50800</xdr:colOff>
      <xdr:row>35</xdr:row>
      <xdr:rowOff>226270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6748170"/>
          <a:ext cx="698500" cy="88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137820</xdr:rowOff>
    </xdr:from>
    <xdr:to>
      <xdr:col>22</xdr:col>
      <xdr:colOff>114300</xdr:colOff>
      <xdr:row>35</xdr:row>
      <xdr:rowOff>166853</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3606800" y="6748170"/>
          <a:ext cx="6985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166853</xdr:rowOff>
    </xdr:from>
    <xdr:to>
      <xdr:col>18</xdr:col>
      <xdr:colOff>177800</xdr:colOff>
      <xdr:row>35</xdr:row>
      <xdr:rowOff>188646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2908300" y="6777203"/>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45248</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194938</xdr:rowOff>
    </xdr:from>
    <xdr:to>
      <xdr:col>29</xdr:col>
      <xdr:colOff>177800</xdr:colOff>
      <xdr:row>35</xdr:row>
      <xdr:rowOff>296538</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5600700" y="680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40015</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665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175470</xdr:rowOff>
    </xdr:from>
    <xdr:to>
      <xdr:col>26</xdr:col>
      <xdr:colOff>101600</xdr:colOff>
      <xdr:row>35</xdr:row>
      <xdr:rowOff>277070</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953000" y="67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287247</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655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87020</xdr:rowOff>
    </xdr:from>
    <xdr:to>
      <xdr:col>22</xdr:col>
      <xdr:colOff>165100</xdr:colOff>
      <xdr:row>35</xdr:row>
      <xdr:rowOff>188620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254500" y="669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198797</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64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116053</xdr:rowOff>
    </xdr:from>
    <xdr:to>
      <xdr:col>19</xdr:col>
      <xdr:colOff>38100</xdr:colOff>
      <xdr:row>35</xdr:row>
      <xdr:rowOff>217653</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3556000" y="67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227830</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64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137846</xdr:rowOff>
    </xdr:from>
    <xdr:to>
      <xdr:col>15</xdr:col>
      <xdr:colOff>101600</xdr:colOff>
      <xdr:row>35</xdr:row>
      <xdr:rowOff>239446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2857500" y="674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249623</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65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66859</xdr:rowOff>
    </xdr:from>
    <xdr:to>
      <xdr:col>24</xdr:col>
      <xdr:colOff>63500</xdr:colOff>
      <xdr:row>37</xdr:row>
      <xdr:rowOff>69145</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3797300" y="641050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52393</xdr:rowOff>
    </xdr:from>
    <xdr:to>
      <xdr:col>19</xdr:col>
      <xdr:colOff>177800</xdr:colOff>
      <xdr:row>37</xdr:row>
      <xdr:rowOff>66859</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2908300" y="6396043"/>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37342</xdr:rowOff>
    </xdr:from>
    <xdr:to>
      <xdr:col>15</xdr:col>
      <xdr:colOff>50800</xdr:colOff>
      <xdr:row>37</xdr:row>
      <xdr:rowOff>52393</xdr:rowOff>
    </xdr:to>
    <xdr:cxnSp macro="">
      <xdr:nvCxnSpPr>
        <xdr:cNvPr id="65" name="直線コネクタ 64">
          <a:extLst>
            <a:ext uri="{FF2B5EF4-FFF2-40B4-BE49-F238E27FC236}">
              <a16:creationId xmlns="" xmlns:a16="http://schemas.microsoft.com/office/drawing/2014/main" id="{00000000-0008-0000-0600-000041000000}"/>
            </a:ext>
          </a:extLst>
        </xdr:cNvPr>
        <xdr:cNvCxnSpPr/>
      </xdr:nvCxnSpPr>
      <xdr:spPr>
        <a:xfrm>
          <a:off x="2019300" y="6380992"/>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34827</xdr:rowOff>
    </xdr:from>
    <xdr:to>
      <xdr:col>10</xdr:col>
      <xdr:colOff>114300</xdr:colOff>
      <xdr:row>37</xdr:row>
      <xdr:rowOff>37342</xdr:rowOff>
    </xdr:to>
    <xdr:cxnSp macro="">
      <xdr:nvCxnSpPr>
        <xdr:cNvPr id="68" name="直線コネクタ 67">
          <a:extLst>
            <a:ext uri="{FF2B5EF4-FFF2-40B4-BE49-F238E27FC236}">
              <a16:creationId xmlns="" xmlns:a16="http://schemas.microsoft.com/office/drawing/2014/main" id="{00000000-0008-0000-0600-000044000000}"/>
            </a:ext>
          </a:extLst>
        </xdr:cNvPr>
        <xdr:cNvCxnSpPr/>
      </xdr:nvCxnSpPr>
      <xdr:spPr>
        <a:xfrm>
          <a:off x="1130300" y="637847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18345</xdr:rowOff>
    </xdr:from>
    <xdr:to>
      <xdr:col>24</xdr:col>
      <xdr:colOff>114300</xdr:colOff>
      <xdr:row>37</xdr:row>
      <xdr:rowOff>119945</xdr:rowOff>
    </xdr:to>
    <xdr:sp macro="" textlink="">
      <xdr:nvSpPr>
        <xdr:cNvPr id="78" name="楕円 77">
          <a:extLst>
            <a:ext uri="{FF2B5EF4-FFF2-40B4-BE49-F238E27FC236}">
              <a16:creationId xmlns="" xmlns:a16="http://schemas.microsoft.com/office/drawing/2014/main" id="{00000000-0008-0000-0600-00004E000000}"/>
            </a:ext>
          </a:extLst>
        </xdr:cNvPr>
        <xdr:cNvSpPr/>
      </xdr:nvSpPr>
      <xdr:spPr>
        <a:xfrm>
          <a:off x="4584700" y="63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168222</xdr:rowOff>
    </xdr:from>
    <xdr:ext cx="534377" cy="259045"/>
    <xdr:sp macro="" textlink="">
      <xdr:nvSpPr>
        <xdr:cNvPr id="79" name="人件費該当値テキスト">
          <a:extLst>
            <a:ext uri="{FF2B5EF4-FFF2-40B4-BE49-F238E27FC236}">
              <a16:creationId xmlns="" xmlns:a16="http://schemas.microsoft.com/office/drawing/2014/main" id="{00000000-0008-0000-0600-00004F000000}"/>
            </a:ext>
          </a:extLst>
        </xdr:cNvPr>
        <xdr:cNvSpPr txBox="1"/>
      </xdr:nvSpPr>
      <xdr:spPr>
        <a:xfrm>
          <a:off x="4686300" y="63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16059</xdr:rowOff>
    </xdr:from>
    <xdr:to>
      <xdr:col>20</xdr:col>
      <xdr:colOff>38100</xdr:colOff>
      <xdr:row>37</xdr:row>
      <xdr:rowOff>117659</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3746500" y="63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108786</xdr:rowOff>
    </xdr:from>
    <xdr:ext cx="534377"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3530111" y="645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1593</xdr:rowOff>
    </xdr:from>
    <xdr:to>
      <xdr:col>15</xdr:col>
      <xdr:colOff>101600</xdr:colOff>
      <xdr:row>37</xdr:row>
      <xdr:rowOff>103193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2857500" y="6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94320</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2641111" y="64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157992</xdr:rowOff>
    </xdr:from>
    <xdr:to>
      <xdr:col>10</xdr:col>
      <xdr:colOff>165100</xdr:colOff>
      <xdr:row>37</xdr:row>
      <xdr:rowOff>88142</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1968500" y="63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79269</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1752111" y="64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155477</xdr:rowOff>
    </xdr:from>
    <xdr:to>
      <xdr:col>6</xdr:col>
      <xdr:colOff>38100</xdr:colOff>
      <xdr:row>37</xdr:row>
      <xdr:rowOff>85627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079500" y="63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76754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863111" y="642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128691</xdr:rowOff>
    </xdr:from>
    <xdr:to>
      <xdr:col>24</xdr:col>
      <xdr:colOff>63500</xdr:colOff>
      <xdr:row>56</xdr:row>
      <xdr:rowOff>144500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3797300" y="9729891"/>
          <a:ext cx="8382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128691</xdr:rowOff>
    </xdr:from>
    <xdr:to>
      <xdr:col>19</xdr:col>
      <xdr:colOff>177800</xdr:colOff>
      <xdr:row>56</xdr:row>
      <xdr:rowOff>161902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2908300" y="9729891"/>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161902</xdr:rowOff>
    </xdr:from>
    <xdr:to>
      <xdr:col>15</xdr:col>
      <xdr:colOff>50800</xdr:colOff>
      <xdr:row>57</xdr:row>
      <xdr:rowOff>7519</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flipV="1">
          <a:off x="2019300" y="9763102"/>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7519</xdr:rowOff>
    </xdr:from>
    <xdr:to>
      <xdr:col>10</xdr:col>
      <xdr:colOff>114300</xdr:colOff>
      <xdr:row>57</xdr:row>
      <xdr:rowOff>48196</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flipV="1">
          <a:off x="1130300" y="9780169"/>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93700</xdr:rowOff>
    </xdr:from>
    <xdr:to>
      <xdr:col>24</xdr:col>
      <xdr:colOff>114300</xdr:colOff>
      <xdr:row>57</xdr:row>
      <xdr:rowOff>23850</xdr:rowOff>
    </xdr:to>
    <xdr:sp macro="" textlink="">
      <xdr:nvSpPr>
        <xdr:cNvPr id="133" name="楕円 132">
          <a:extLst>
            <a:ext uri="{FF2B5EF4-FFF2-40B4-BE49-F238E27FC236}">
              <a16:creationId xmlns="" xmlns:a16="http://schemas.microsoft.com/office/drawing/2014/main" id="{00000000-0008-0000-0600-000085000000}"/>
            </a:ext>
          </a:extLst>
        </xdr:cNvPr>
        <xdr:cNvSpPr/>
      </xdr:nvSpPr>
      <xdr:spPr>
        <a:xfrm>
          <a:off x="45847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72127</xdr:rowOff>
    </xdr:from>
    <xdr:ext cx="534377" cy="259045"/>
    <xdr:sp macro="" textlink="">
      <xdr:nvSpPr>
        <xdr:cNvPr id="134" name="物件費該当値テキスト">
          <a:extLst>
            <a:ext uri="{FF2B5EF4-FFF2-40B4-BE49-F238E27FC236}">
              <a16:creationId xmlns="" xmlns:a16="http://schemas.microsoft.com/office/drawing/2014/main" id="{00000000-0008-0000-0600-000086000000}"/>
            </a:ext>
          </a:extLst>
        </xdr:cNvPr>
        <xdr:cNvSpPr txBox="1"/>
      </xdr:nvSpPr>
      <xdr:spPr>
        <a:xfrm>
          <a:off x="4686300" y="96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77891</xdr:rowOff>
    </xdr:from>
    <xdr:to>
      <xdr:col>20</xdr:col>
      <xdr:colOff>38100</xdr:colOff>
      <xdr:row>57</xdr:row>
      <xdr:rowOff>8041</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3746500" y="96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170618</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3530111" y="97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111102</xdr:rowOff>
    </xdr:from>
    <xdr:to>
      <xdr:col>15</xdr:col>
      <xdr:colOff>101600</xdr:colOff>
      <xdr:row>57</xdr:row>
      <xdr:rowOff>41252</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2857500" y="97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32379</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641111" y="98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128169</xdr:rowOff>
    </xdr:from>
    <xdr:to>
      <xdr:col>10</xdr:col>
      <xdr:colOff>165100</xdr:colOff>
      <xdr:row>57</xdr:row>
      <xdr:rowOff>58319</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1968500" y="97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49446</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752111" y="98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168846</xdr:rowOff>
    </xdr:from>
    <xdr:to>
      <xdr:col>6</xdr:col>
      <xdr:colOff>38100</xdr:colOff>
      <xdr:row>57</xdr:row>
      <xdr:rowOff>98996</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079500" y="97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90123</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863111" y="98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30544</xdr:rowOff>
    </xdr:from>
    <xdr:to>
      <xdr:col>24</xdr:col>
      <xdr:colOff>63500</xdr:colOff>
      <xdr:row>78</xdr:row>
      <xdr:rowOff>40487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3797300" y="13403644"/>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28715</xdr:rowOff>
    </xdr:from>
    <xdr:to>
      <xdr:col>19</xdr:col>
      <xdr:colOff>177800</xdr:colOff>
      <xdr:row>78</xdr:row>
      <xdr:rowOff>30544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2908300" y="1340181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28715</xdr:rowOff>
    </xdr:from>
    <xdr:to>
      <xdr:col>15</xdr:col>
      <xdr:colOff>50800</xdr:colOff>
      <xdr:row>78</xdr:row>
      <xdr:rowOff>42728</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2019300" y="13401815"/>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24600</xdr:rowOff>
    </xdr:from>
    <xdr:to>
      <xdr:col>10</xdr:col>
      <xdr:colOff>114300</xdr:colOff>
      <xdr:row>78</xdr:row>
      <xdr:rowOff>42728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1130300" y="13397700"/>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83672</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89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161137</xdr:rowOff>
    </xdr:from>
    <xdr:to>
      <xdr:col>24</xdr:col>
      <xdr:colOff>114300</xdr:colOff>
      <xdr:row>78</xdr:row>
      <xdr:rowOff>91287</xdr:rowOff>
    </xdr:to>
    <xdr:sp macro="" textlink="">
      <xdr:nvSpPr>
        <xdr:cNvPr id="188" name="楕円 187">
          <a:extLst>
            <a:ext uri="{FF2B5EF4-FFF2-40B4-BE49-F238E27FC236}">
              <a16:creationId xmlns="" xmlns:a16="http://schemas.microsoft.com/office/drawing/2014/main" id="{00000000-0008-0000-0600-0000BC000000}"/>
            </a:ext>
          </a:extLst>
        </xdr:cNvPr>
        <xdr:cNvSpPr/>
      </xdr:nvSpPr>
      <xdr:spPr>
        <a:xfrm>
          <a:off x="45847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84311</xdr:rowOff>
    </xdr:from>
    <xdr:ext cx="469744" cy="259045"/>
    <xdr:sp macro="" textlink="">
      <xdr:nvSpPr>
        <xdr:cNvPr id="189" name="維持補修費該当値テキスト">
          <a:extLst>
            <a:ext uri="{FF2B5EF4-FFF2-40B4-BE49-F238E27FC236}">
              <a16:creationId xmlns="" xmlns:a16="http://schemas.microsoft.com/office/drawing/2014/main" id="{00000000-0008-0000-0600-0000BD000000}"/>
            </a:ext>
          </a:extLst>
        </xdr:cNvPr>
        <xdr:cNvSpPr txBox="1"/>
      </xdr:nvSpPr>
      <xdr:spPr>
        <a:xfrm>
          <a:off x="4686300" y="132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151194</xdr:rowOff>
    </xdr:from>
    <xdr:to>
      <xdr:col>20</xdr:col>
      <xdr:colOff>38100</xdr:colOff>
      <xdr:row>78</xdr:row>
      <xdr:rowOff>81344</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3746500" y="13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72471</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562428" y="134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149365</xdr:rowOff>
    </xdr:from>
    <xdr:to>
      <xdr:col>15</xdr:col>
      <xdr:colOff>101600</xdr:colOff>
      <xdr:row>78</xdr:row>
      <xdr:rowOff>79515</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2857500" y="133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70642</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673428" y="1344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163378</xdr:rowOff>
    </xdr:from>
    <xdr:to>
      <xdr:col>10</xdr:col>
      <xdr:colOff>165100</xdr:colOff>
      <xdr:row>78</xdr:row>
      <xdr:rowOff>93528</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1968500" y="133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84655</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784428" y="134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145250</xdr:rowOff>
    </xdr:from>
    <xdr:to>
      <xdr:col>6</xdr:col>
      <xdr:colOff>38100</xdr:colOff>
      <xdr:row>78</xdr:row>
      <xdr:rowOff>75400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079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91927</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895428" y="131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57252</xdr:rowOff>
    </xdr:from>
    <xdr:to>
      <xdr:col>24</xdr:col>
      <xdr:colOff>63500</xdr:colOff>
      <xdr:row>96</xdr:row>
      <xdr:rowOff>79102</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3797300" y="16516452"/>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a:extLst>
            <a:ext uri="{FF2B5EF4-FFF2-40B4-BE49-F238E27FC236}">
              <a16:creationId xmlns="" xmlns:a16="http://schemas.microsoft.com/office/drawing/2014/main" id="{00000000-0008-0000-0600-0000E4000000}"/>
            </a:ext>
          </a:extLst>
        </xdr:cNvPr>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79102</xdr:rowOff>
    </xdr:from>
    <xdr:to>
      <xdr:col>19</xdr:col>
      <xdr:colOff>177800</xdr:colOff>
      <xdr:row>96</xdr:row>
      <xdr:rowOff>143700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2908300" y="16538302"/>
          <a:ext cx="889000" cy="6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a:extLst>
            <a:ext uri="{FF2B5EF4-FFF2-40B4-BE49-F238E27FC236}">
              <a16:creationId xmlns="" xmlns:a16="http://schemas.microsoft.com/office/drawing/2014/main" id="{00000000-0008-0000-0600-0000E8000000}"/>
            </a:ext>
          </a:extLst>
        </xdr:cNvPr>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143700</xdr:rowOff>
    </xdr:from>
    <xdr:to>
      <xdr:col>15</xdr:col>
      <xdr:colOff>50800</xdr:colOff>
      <xdr:row>97</xdr:row>
      <xdr:rowOff>17875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2019300" y="16602900"/>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3245</xdr:rowOff>
    </xdr:from>
    <xdr:to>
      <xdr:col>10</xdr:col>
      <xdr:colOff>114300</xdr:colOff>
      <xdr:row>97</xdr:row>
      <xdr:rowOff>17875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1130300" y="1663389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17245</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863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6452</xdr:rowOff>
    </xdr:from>
    <xdr:to>
      <xdr:col>24</xdr:col>
      <xdr:colOff>114300</xdr:colOff>
      <xdr:row>96</xdr:row>
      <xdr:rowOff>108052</xdr:rowOff>
    </xdr:to>
    <xdr:sp macro="" textlink="">
      <xdr:nvSpPr>
        <xdr:cNvPr id="246" name="楕円 245">
          <a:extLst>
            <a:ext uri="{FF2B5EF4-FFF2-40B4-BE49-F238E27FC236}">
              <a16:creationId xmlns="" xmlns:a16="http://schemas.microsoft.com/office/drawing/2014/main" id="{00000000-0008-0000-0600-0000F6000000}"/>
            </a:ext>
          </a:extLst>
        </xdr:cNvPr>
        <xdr:cNvSpPr/>
      </xdr:nvSpPr>
      <xdr:spPr>
        <a:xfrm>
          <a:off x="4584700" y="164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29329</xdr:rowOff>
    </xdr:from>
    <xdr:ext cx="534377" cy="259045"/>
    <xdr:sp macro="" textlink="">
      <xdr:nvSpPr>
        <xdr:cNvPr id="247" name="扶助費該当値テキスト">
          <a:extLst>
            <a:ext uri="{FF2B5EF4-FFF2-40B4-BE49-F238E27FC236}">
              <a16:creationId xmlns="" xmlns:a16="http://schemas.microsoft.com/office/drawing/2014/main" id="{00000000-0008-0000-0600-0000F7000000}"/>
            </a:ext>
          </a:extLst>
        </xdr:cNvPr>
        <xdr:cNvSpPr txBox="1"/>
      </xdr:nvSpPr>
      <xdr:spPr>
        <a:xfrm>
          <a:off x="4686300" y="163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28302</xdr:rowOff>
    </xdr:from>
    <xdr:to>
      <xdr:col>20</xdr:col>
      <xdr:colOff>38100</xdr:colOff>
      <xdr:row>96</xdr:row>
      <xdr:rowOff>129902</xdr:rowOff>
    </xdr:to>
    <xdr:sp macro="" textlink="">
      <xdr:nvSpPr>
        <xdr:cNvPr id="248" name="楕円 247">
          <a:extLst>
            <a:ext uri="{FF2B5EF4-FFF2-40B4-BE49-F238E27FC236}">
              <a16:creationId xmlns="" xmlns:a16="http://schemas.microsoft.com/office/drawing/2014/main" id="{00000000-0008-0000-0600-0000F8000000}"/>
            </a:ext>
          </a:extLst>
        </xdr:cNvPr>
        <xdr:cNvSpPr/>
      </xdr:nvSpPr>
      <xdr:spPr>
        <a:xfrm>
          <a:off x="3746500" y="164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146429</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530111" y="162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92900</xdr:rowOff>
    </xdr:from>
    <xdr:to>
      <xdr:col>15</xdr:col>
      <xdr:colOff>101600</xdr:colOff>
      <xdr:row>97</xdr:row>
      <xdr:rowOff>23050</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2857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39577</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641111" y="163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138525</xdr:rowOff>
    </xdr:from>
    <xdr:to>
      <xdr:col>10</xdr:col>
      <xdr:colOff>165100</xdr:colOff>
      <xdr:row>97</xdr:row>
      <xdr:rowOff>68675</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1968500" y="165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85202</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752111" y="163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123895</xdr:rowOff>
    </xdr:from>
    <xdr:to>
      <xdr:col>6</xdr:col>
      <xdr:colOff>38100</xdr:colOff>
      <xdr:row>97</xdr:row>
      <xdr:rowOff>54045</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1079500" y="165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70572</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863111" y="163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99966</xdr:rowOff>
    </xdr:from>
    <xdr:to>
      <xdr:col>55</xdr:col>
      <xdr:colOff>0</xdr:colOff>
      <xdr:row>37</xdr:row>
      <xdr:rowOff>119358</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9639300" y="6443616"/>
          <a:ext cx="838200"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a:extLst>
            <a:ext uri="{FF2B5EF4-FFF2-40B4-BE49-F238E27FC236}">
              <a16:creationId xmlns="" xmlns:a16="http://schemas.microsoft.com/office/drawing/2014/main" id="{00000000-0008-0000-0600-00001F010000}"/>
            </a:ext>
          </a:extLst>
        </xdr:cNvPr>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101011</xdr:rowOff>
    </xdr:from>
    <xdr:to>
      <xdr:col>50</xdr:col>
      <xdr:colOff>114300</xdr:colOff>
      <xdr:row>37</xdr:row>
      <xdr:rowOff>119358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8750300" y="6444661"/>
          <a:ext cx="8890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a:extLst>
            <a:ext uri="{FF2B5EF4-FFF2-40B4-BE49-F238E27FC236}">
              <a16:creationId xmlns="" xmlns:a16="http://schemas.microsoft.com/office/drawing/2014/main" id="{00000000-0008-0000-0600-000023010000}"/>
            </a:ext>
          </a:extLst>
        </xdr:cNvPr>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90087</xdr:rowOff>
    </xdr:from>
    <xdr:to>
      <xdr:col>45</xdr:col>
      <xdr:colOff>177800</xdr:colOff>
      <xdr:row>37</xdr:row>
      <xdr:rowOff>101011</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7861300" y="643373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a:extLst>
            <a:ext uri="{FF2B5EF4-FFF2-40B4-BE49-F238E27FC236}">
              <a16:creationId xmlns="" xmlns:a16="http://schemas.microsoft.com/office/drawing/2014/main" id="{00000000-0008-0000-0600-000026010000}"/>
            </a:ext>
          </a:extLst>
        </xdr:cNvPr>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25955</xdr:rowOff>
    </xdr:from>
    <xdr:to>
      <xdr:col>41</xdr:col>
      <xdr:colOff>50800</xdr:colOff>
      <xdr:row>37</xdr:row>
      <xdr:rowOff>90087</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6972300" y="6369605"/>
          <a:ext cx="889000" cy="6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56311</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6705111" y="65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49166</xdr:rowOff>
    </xdr:from>
    <xdr:to>
      <xdr:col>55</xdr:col>
      <xdr:colOff>50800</xdr:colOff>
      <xdr:row>37</xdr:row>
      <xdr:rowOff>150766</xdr:rowOff>
    </xdr:to>
    <xdr:sp macro="" textlink="">
      <xdr:nvSpPr>
        <xdr:cNvPr id="305" name="楕円 304">
          <a:extLst>
            <a:ext uri="{FF2B5EF4-FFF2-40B4-BE49-F238E27FC236}">
              <a16:creationId xmlns="" xmlns:a16="http://schemas.microsoft.com/office/drawing/2014/main" id="{00000000-0008-0000-0600-000031010000}"/>
            </a:ext>
          </a:extLst>
        </xdr:cNvPr>
        <xdr:cNvSpPr/>
      </xdr:nvSpPr>
      <xdr:spPr>
        <a:xfrm>
          <a:off x="10426700" y="63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72043</xdr:rowOff>
    </xdr:from>
    <xdr:ext cx="599010" cy="259045"/>
    <xdr:sp macro="" textlink="">
      <xdr:nvSpPr>
        <xdr:cNvPr id="306" name="補助費等該当値テキスト">
          <a:extLst>
            <a:ext uri="{FF2B5EF4-FFF2-40B4-BE49-F238E27FC236}">
              <a16:creationId xmlns="" xmlns:a16="http://schemas.microsoft.com/office/drawing/2014/main" id="{00000000-0008-0000-0600-000032010000}"/>
            </a:ext>
          </a:extLst>
        </xdr:cNvPr>
        <xdr:cNvSpPr txBox="1"/>
      </xdr:nvSpPr>
      <xdr:spPr>
        <a:xfrm>
          <a:off x="10528300" y="624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68558</xdr:rowOff>
    </xdr:from>
    <xdr:to>
      <xdr:col>50</xdr:col>
      <xdr:colOff>165100</xdr:colOff>
      <xdr:row>37</xdr:row>
      <xdr:rowOff>170158</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9588500" y="64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15235</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9372111" y="61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50211</xdr:rowOff>
    </xdr:from>
    <xdr:to>
      <xdr:col>46</xdr:col>
      <xdr:colOff>38100</xdr:colOff>
      <xdr:row>37</xdr:row>
      <xdr:rowOff>151811</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8699500" y="63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168338</xdr:rowOff>
    </xdr:from>
    <xdr:ext cx="59901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450795" y="616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39287</xdr:rowOff>
    </xdr:from>
    <xdr:to>
      <xdr:col>41</xdr:col>
      <xdr:colOff>101600</xdr:colOff>
      <xdr:row>37</xdr:row>
      <xdr:rowOff>140887</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7810500" y="63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157414</xdr:rowOff>
    </xdr:from>
    <xdr:ext cx="59901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561795" y="615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146605</xdr:rowOff>
    </xdr:from>
    <xdr:to>
      <xdr:col>36</xdr:col>
      <xdr:colOff>165100</xdr:colOff>
      <xdr:row>37</xdr:row>
      <xdr:rowOff>76755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6921500" y="63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93282</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672795" y="60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91548</xdr:rowOff>
    </xdr:from>
    <xdr:to>
      <xdr:col>55</xdr:col>
      <xdr:colOff>0</xdr:colOff>
      <xdr:row>58</xdr:row>
      <xdr:rowOff>95470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9639300" y="10035648"/>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95470</xdr:rowOff>
    </xdr:from>
    <xdr:to>
      <xdr:col>50</xdr:col>
      <xdr:colOff>114300</xdr:colOff>
      <xdr:row>58</xdr:row>
      <xdr:rowOff>105266</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flipV="1">
          <a:off x="8750300" y="10039570"/>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105266</xdr:rowOff>
    </xdr:from>
    <xdr:to>
      <xdr:col>45</xdr:col>
      <xdr:colOff>177800</xdr:colOff>
      <xdr:row>58</xdr:row>
      <xdr:rowOff>117649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7861300" y="1004936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106408</xdr:rowOff>
    </xdr:from>
    <xdr:to>
      <xdr:col>41</xdr:col>
      <xdr:colOff>50800</xdr:colOff>
      <xdr:row>58</xdr:row>
      <xdr:rowOff>117649</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6972300" y="10050508"/>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40748</xdr:rowOff>
    </xdr:from>
    <xdr:to>
      <xdr:col>55</xdr:col>
      <xdr:colOff>50800</xdr:colOff>
      <xdr:row>58</xdr:row>
      <xdr:rowOff>142348</xdr:rowOff>
    </xdr:to>
    <xdr:sp macro="" textlink="">
      <xdr:nvSpPr>
        <xdr:cNvPr id="360" name="楕円 359">
          <a:extLst>
            <a:ext uri="{FF2B5EF4-FFF2-40B4-BE49-F238E27FC236}">
              <a16:creationId xmlns="" xmlns:a16="http://schemas.microsoft.com/office/drawing/2014/main" id="{00000000-0008-0000-0600-000068010000}"/>
            </a:ext>
          </a:extLst>
        </xdr:cNvPr>
        <xdr:cNvSpPr/>
      </xdr:nvSpPr>
      <xdr:spPr>
        <a:xfrm>
          <a:off x="10426700" y="99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a:extLst>
            <a:ext uri="{FF2B5EF4-FFF2-40B4-BE49-F238E27FC236}">
              <a16:creationId xmlns="" xmlns:a16="http://schemas.microsoft.com/office/drawing/2014/main" id="{00000000-0008-0000-0600-000069010000}"/>
            </a:ext>
          </a:extLst>
        </xdr:cNvPr>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44670</xdr:rowOff>
    </xdr:from>
    <xdr:to>
      <xdr:col>50</xdr:col>
      <xdr:colOff>165100</xdr:colOff>
      <xdr:row>58</xdr:row>
      <xdr:rowOff>146270</xdr:rowOff>
    </xdr:to>
    <xdr:sp macro="" textlink="">
      <xdr:nvSpPr>
        <xdr:cNvPr id="362" name="楕円 361">
          <a:extLst>
            <a:ext uri="{FF2B5EF4-FFF2-40B4-BE49-F238E27FC236}">
              <a16:creationId xmlns="" xmlns:a16="http://schemas.microsoft.com/office/drawing/2014/main" id="{00000000-0008-0000-0600-00006A010000}"/>
            </a:ext>
          </a:extLst>
        </xdr:cNvPr>
        <xdr:cNvSpPr/>
      </xdr:nvSpPr>
      <xdr:spPr>
        <a:xfrm>
          <a:off x="9588500" y="99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137397</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372111" y="100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54466</xdr:rowOff>
    </xdr:from>
    <xdr:to>
      <xdr:col>46</xdr:col>
      <xdr:colOff>38100</xdr:colOff>
      <xdr:row>58</xdr:row>
      <xdr:rowOff>156066</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8699500" y="99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147193</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8483111" y="100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66849</xdr:rowOff>
    </xdr:from>
    <xdr:to>
      <xdr:col>41</xdr:col>
      <xdr:colOff>101600</xdr:colOff>
      <xdr:row>58</xdr:row>
      <xdr:rowOff>168449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7810500" y="100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159576</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594111" y="101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55608</xdr:rowOff>
    </xdr:from>
    <xdr:to>
      <xdr:col>36</xdr:col>
      <xdr:colOff>165100</xdr:colOff>
      <xdr:row>58</xdr:row>
      <xdr:rowOff>157208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6921500" y="99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148335</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05111" y="100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26143</xdr:rowOff>
    </xdr:from>
    <xdr:to>
      <xdr:col>55</xdr:col>
      <xdr:colOff>0</xdr:colOff>
      <xdr:row>79</xdr:row>
      <xdr:rowOff>41650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flipV="1">
          <a:off x="9639300" y="13570693"/>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41650</xdr:rowOff>
    </xdr:from>
    <xdr:to>
      <xdr:col>50</xdr:col>
      <xdr:colOff>114300</xdr:colOff>
      <xdr:row>79</xdr:row>
      <xdr:rowOff>43962</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flipV="1">
          <a:off x="8750300" y="13586200"/>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149690</xdr:rowOff>
    </xdr:from>
    <xdr:to>
      <xdr:col>45</xdr:col>
      <xdr:colOff>177800</xdr:colOff>
      <xdr:row>79</xdr:row>
      <xdr:rowOff>43962</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7861300" y="1352279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99630</xdr:rowOff>
    </xdr:from>
    <xdr:to>
      <xdr:col>41</xdr:col>
      <xdr:colOff>50800</xdr:colOff>
      <xdr:row>78</xdr:row>
      <xdr:rowOff>149690</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6972300" y="13472730"/>
          <a:ext cx="889000" cy="5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146793</xdr:rowOff>
    </xdr:from>
    <xdr:to>
      <xdr:col>55</xdr:col>
      <xdr:colOff>50800</xdr:colOff>
      <xdr:row>79</xdr:row>
      <xdr:rowOff>76943</xdr:rowOff>
    </xdr:to>
    <xdr:sp macro="" textlink="">
      <xdr:nvSpPr>
        <xdr:cNvPr id="417" name="楕円 416">
          <a:extLst>
            <a:ext uri="{FF2B5EF4-FFF2-40B4-BE49-F238E27FC236}">
              <a16:creationId xmlns="" xmlns:a16="http://schemas.microsoft.com/office/drawing/2014/main" id="{00000000-0008-0000-0600-0000A1010000}"/>
            </a:ext>
          </a:extLst>
        </xdr:cNvPr>
        <xdr:cNvSpPr/>
      </xdr:nvSpPr>
      <xdr:spPr>
        <a:xfrm>
          <a:off x="10426700" y="135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61720</xdr:rowOff>
    </xdr:from>
    <xdr:ext cx="469744" cy="259045"/>
    <xdr:sp macro="" textlink="">
      <xdr:nvSpPr>
        <xdr:cNvPr id="418" name="普通建設事業費 （ うち新規整備　）該当値テキスト">
          <a:extLst>
            <a:ext uri="{FF2B5EF4-FFF2-40B4-BE49-F238E27FC236}">
              <a16:creationId xmlns="" xmlns:a16="http://schemas.microsoft.com/office/drawing/2014/main" id="{00000000-0008-0000-0600-0000A2010000}"/>
            </a:ext>
          </a:extLst>
        </xdr:cNvPr>
        <xdr:cNvSpPr txBox="1"/>
      </xdr:nvSpPr>
      <xdr:spPr>
        <a:xfrm>
          <a:off x="10528300" y="1343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162300</xdr:rowOff>
    </xdr:from>
    <xdr:to>
      <xdr:col>50</xdr:col>
      <xdr:colOff>165100</xdr:colOff>
      <xdr:row>79</xdr:row>
      <xdr:rowOff>92450</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9588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83577</xdr:rowOff>
    </xdr:from>
    <xdr:ext cx="378565"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50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164612</xdr:rowOff>
    </xdr:from>
    <xdr:to>
      <xdr:col>46</xdr:col>
      <xdr:colOff>38100</xdr:colOff>
      <xdr:row>79</xdr:row>
      <xdr:rowOff>94762</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8699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85889</xdr:rowOff>
    </xdr:from>
    <xdr:ext cx="378565"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8561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98890</xdr:rowOff>
    </xdr:from>
    <xdr:to>
      <xdr:col>41</xdr:col>
      <xdr:colOff>101600</xdr:colOff>
      <xdr:row>79</xdr:row>
      <xdr:rowOff>29040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7810500" y="134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20167</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7594111" y="135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48830</xdr:rowOff>
    </xdr:from>
    <xdr:to>
      <xdr:col>36</xdr:col>
      <xdr:colOff>165100</xdr:colOff>
      <xdr:row>78</xdr:row>
      <xdr:rowOff>150430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6921500" y="134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141557</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6705111" y="135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29215</xdr:rowOff>
    </xdr:from>
    <xdr:to>
      <xdr:col>55</xdr:col>
      <xdr:colOff>0</xdr:colOff>
      <xdr:row>99</xdr:row>
      <xdr:rowOff>30857</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9639300" y="17002765"/>
          <a:ext cx="8382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29215</xdr:rowOff>
    </xdr:from>
    <xdr:to>
      <xdr:col>50</xdr:col>
      <xdr:colOff>114300</xdr:colOff>
      <xdr:row>99</xdr:row>
      <xdr:rowOff>46030</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8750300" y="17002765"/>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46030</xdr:rowOff>
    </xdr:from>
    <xdr:to>
      <xdr:col>45</xdr:col>
      <xdr:colOff>177800</xdr:colOff>
      <xdr:row>99</xdr:row>
      <xdr:rowOff>98687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7019580"/>
          <a:ext cx="889000" cy="5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98687</xdr:rowOff>
    </xdr:from>
    <xdr:to>
      <xdr:col>41</xdr:col>
      <xdr:colOff>50800</xdr:colOff>
      <xdr:row>99</xdr:row>
      <xdr:rowOff>98858</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6972300" y="1707223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120953</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7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151507</xdr:rowOff>
    </xdr:from>
    <xdr:to>
      <xdr:col>55</xdr:col>
      <xdr:colOff>50800</xdr:colOff>
      <xdr:row>99</xdr:row>
      <xdr:rowOff>81657</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9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149865</xdr:rowOff>
    </xdr:from>
    <xdr:to>
      <xdr:col>50</xdr:col>
      <xdr:colOff>165100</xdr:colOff>
      <xdr:row>99</xdr:row>
      <xdr:rowOff>80015</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9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71142</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70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166680</xdr:rowOff>
    </xdr:from>
    <xdr:to>
      <xdr:col>46</xdr:col>
      <xdr:colOff>38100</xdr:colOff>
      <xdr:row>99</xdr:row>
      <xdr:rowOff>96830</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9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87957</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706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47887</xdr:rowOff>
    </xdr:from>
    <xdr:to>
      <xdr:col>41</xdr:col>
      <xdr:colOff>101600</xdr:colOff>
      <xdr:row>99</xdr:row>
      <xdr:rowOff>149487</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70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140614</xdr:rowOff>
    </xdr:from>
    <xdr:ext cx="378565"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2017" y="1711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48058</xdr:rowOff>
    </xdr:from>
    <xdr:to>
      <xdr:col>36</xdr:col>
      <xdr:colOff>165100</xdr:colOff>
      <xdr:row>99</xdr:row>
      <xdr:rowOff>149658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7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99</xdr:row>
      <xdr:rowOff>140785</xdr:rowOff>
    </xdr:from>
    <xdr:ext cx="313932"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815333" y="171143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132962</xdr:rowOff>
    </xdr:from>
    <xdr:to>
      <xdr:col>85</xdr:col>
      <xdr:colOff>127000</xdr:colOff>
      <xdr:row>39</xdr:row>
      <xdr:rowOff>77564</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5481300" y="6648062"/>
          <a:ext cx="8382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77564</xdr:rowOff>
    </xdr:from>
    <xdr:to>
      <xdr:col>81</xdr:col>
      <xdr:colOff>50800</xdr:colOff>
      <xdr:row>39</xdr:row>
      <xdr:rowOff>96092</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flipV="1">
          <a:off x="14592300" y="6764114"/>
          <a:ext cx="8890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88200</xdr:rowOff>
    </xdr:from>
    <xdr:to>
      <xdr:col>76</xdr:col>
      <xdr:colOff>114300</xdr:colOff>
      <xdr:row>39</xdr:row>
      <xdr:rowOff>96092</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3703300" y="6774750"/>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78022</xdr:rowOff>
    </xdr:from>
    <xdr:to>
      <xdr:col>71</xdr:col>
      <xdr:colOff>177800</xdr:colOff>
      <xdr:row>39</xdr:row>
      <xdr:rowOff>88200</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2814300" y="6764572"/>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82162</xdr:rowOff>
    </xdr:from>
    <xdr:to>
      <xdr:col>85</xdr:col>
      <xdr:colOff>177800</xdr:colOff>
      <xdr:row>39</xdr:row>
      <xdr:rowOff>12312</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5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105039</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4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26764</xdr:rowOff>
    </xdr:from>
    <xdr:to>
      <xdr:col>81</xdr:col>
      <xdr:colOff>101600</xdr:colOff>
      <xdr:row>39</xdr:row>
      <xdr:rowOff>128364</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7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119491</xdr:rowOff>
    </xdr:from>
    <xdr:ext cx="469744"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46428" y="680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45292</xdr:rowOff>
    </xdr:from>
    <xdr:to>
      <xdr:col>76</xdr:col>
      <xdr:colOff>165100</xdr:colOff>
      <xdr:row>39</xdr:row>
      <xdr:rowOff>146892</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7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138019</xdr:rowOff>
    </xdr:from>
    <xdr:ext cx="378565"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403017" y="68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37400</xdr:rowOff>
    </xdr:from>
    <xdr:to>
      <xdr:col>72</xdr:col>
      <xdr:colOff>38100</xdr:colOff>
      <xdr:row>39</xdr:row>
      <xdr:rowOff>139000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130127</xdr:rowOff>
    </xdr:from>
    <xdr:ext cx="378565"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514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27222</xdr:rowOff>
    </xdr:from>
    <xdr:to>
      <xdr:col>67</xdr:col>
      <xdr:colOff>101600</xdr:colOff>
      <xdr:row>39</xdr:row>
      <xdr:rowOff>128822</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119949</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80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114409</xdr:rowOff>
    </xdr:from>
    <xdr:to>
      <xdr:col>85</xdr:col>
      <xdr:colOff>127000</xdr:colOff>
      <xdr:row>76</xdr:row>
      <xdr:rowOff>116939</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5481300" y="13144609"/>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a:extLst>
            <a:ext uri="{FF2B5EF4-FFF2-40B4-BE49-F238E27FC236}">
              <a16:creationId xmlns="" xmlns:a16="http://schemas.microsoft.com/office/drawing/2014/main" id="{00000000-0008-0000-0600-00006F020000}"/>
            </a:ext>
          </a:extLst>
        </xdr:cNvPr>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92639</xdr:rowOff>
    </xdr:from>
    <xdr:to>
      <xdr:col>81</xdr:col>
      <xdr:colOff>50800</xdr:colOff>
      <xdr:row>76</xdr:row>
      <xdr:rowOff>114409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4592300" y="1312283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92639</xdr:rowOff>
    </xdr:from>
    <xdr:to>
      <xdr:col>76</xdr:col>
      <xdr:colOff>114300</xdr:colOff>
      <xdr:row>76</xdr:row>
      <xdr:rowOff>103947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3703300" y="13122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97844</xdr:rowOff>
    </xdr:from>
    <xdr:to>
      <xdr:col>71</xdr:col>
      <xdr:colOff>177800</xdr:colOff>
      <xdr:row>76</xdr:row>
      <xdr:rowOff>103947</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2814300" y="13128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91208</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2547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66139</xdr:rowOff>
    </xdr:from>
    <xdr:to>
      <xdr:col>85</xdr:col>
      <xdr:colOff>177800</xdr:colOff>
      <xdr:row>76</xdr:row>
      <xdr:rowOff>167739</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6268700" y="130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89016</xdr:rowOff>
    </xdr:from>
    <xdr:ext cx="534377" cy="259045"/>
    <xdr:sp macro="" textlink="">
      <xdr:nvSpPr>
        <xdr:cNvPr id="642" name="公債費該当値テキスト">
          <a:extLst>
            <a:ext uri="{FF2B5EF4-FFF2-40B4-BE49-F238E27FC236}">
              <a16:creationId xmlns="" xmlns:a16="http://schemas.microsoft.com/office/drawing/2014/main" id="{00000000-0008-0000-0600-000082020000}"/>
            </a:ext>
          </a:extLst>
        </xdr:cNvPr>
        <xdr:cNvSpPr txBox="1"/>
      </xdr:nvSpPr>
      <xdr:spPr>
        <a:xfrm>
          <a:off x="16370300" y="129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63609</xdr:rowOff>
    </xdr:from>
    <xdr:to>
      <xdr:col>81</xdr:col>
      <xdr:colOff>101600</xdr:colOff>
      <xdr:row>76</xdr:row>
      <xdr:rowOff>165209</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5430500" y="130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10286</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5214111" y="1286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41839</xdr:rowOff>
    </xdr:from>
    <xdr:to>
      <xdr:col>76</xdr:col>
      <xdr:colOff>165100</xdr:colOff>
      <xdr:row>76</xdr:row>
      <xdr:rowOff>143439</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4541500" y="130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159966</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4325111" y="12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53147</xdr:rowOff>
    </xdr:from>
    <xdr:to>
      <xdr:col>72</xdr:col>
      <xdr:colOff>38100</xdr:colOff>
      <xdr:row>76</xdr:row>
      <xdr:rowOff>154747</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3652500" y="13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171274</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436111" y="12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47044</xdr:rowOff>
    </xdr:from>
    <xdr:to>
      <xdr:col>67</xdr:col>
      <xdr:colOff>101600</xdr:colOff>
      <xdr:row>76</xdr:row>
      <xdr:rowOff>148644</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2763500" y="130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165171</xdr:rowOff>
    </xdr:from>
    <xdr:ext cx="534377"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547111" y="128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158598</xdr:rowOff>
    </xdr:from>
    <xdr:to>
      <xdr:col>85</xdr:col>
      <xdr:colOff>127000</xdr:colOff>
      <xdr:row>99</xdr:row>
      <xdr:rowOff>42019</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960698"/>
          <a:ext cx="838200" cy="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92106</xdr:rowOff>
    </xdr:from>
    <xdr:to>
      <xdr:col>81</xdr:col>
      <xdr:colOff>50800</xdr:colOff>
      <xdr:row>99</xdr:row>
      <xdr:rowOff>42019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4592300" y="16894206"/>
          <a:ext cx="889000" cy="1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92106</xdr:rowOff>
    </xdr:from>
    <xdr:to>
      <xdr:col>76</xdr:col>
      <xdr:colOff>114300</xdr:colOff>
      <xdr:row>98</xdr:row>
      <xdr:rowOff>97493</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3703300" y="16894206"/>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88745</xdr:rowOff>
    </xdr:from>
    <xdr:to>
      <xdr:col>71</xdr:col>
      <xdr:colOff>177800</xdr:colOff>
      <xdr:row>98</xdr:row>
      <xdr:rowOff>97493</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814300" y="16890845"/>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107798</xdr:rowOff>
    </xdr:from>
    <xdr:to>
      <xdr:col>85</xdr:col>
      <xdr:colOff>177800</xdr:colOff>
      <xdr:row>99</xdr:row>
      <xdr:rowOff>37948</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9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22725</xdr:rowOff>
    </xdr:from>
    <xdr:ext cx="469744"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682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162669</xdr:rowOff>
    </xdr:from>
    <xdr:to>
      <xdr:col>81</xdr:col>
      <xdr:colOff>101600</xdr:colOff>
      <xdr:row>99</xdr:row>
      <xdr:rowOff>92819</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9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83946</xdr:rowOff>
    </xdr:from>
    <xdr:ext cx="378565"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2017" y="170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41306</xdr:rowOff>
    </xdr:from>
    <xdr:to>
      <xdr:col>76</xdr:col>
      <xdr:colOff>165100</xdr:colOff>
      <xdr:row>98</xdr:row>
      <xdr:rowOff>142906</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8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134033</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25111" y="169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46693</xdr:rowOff>
    </xdr:from>
    <xdr:to>
      <xdr:col>72</xdr:col>
      <xdr:colOff>38100</xdr:colOff>
      <xdr:row>98</xdr:row>
      <xdr:rowOff>148293</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8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139420</xdr:rowOff>
    </xdr:from>
    <xdr:ext cx="534377"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36111" y="169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37945</xdr:rowOff>
    </xdr:from>
    <xdr:to>
      <xdr:col>67</xdr:col>
      <xdr:colOff>101600</xdr:colOff>
      <xdr:row>98</xdr:row>
      <xdr:rowOff>139545</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130672</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69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4997</xdr:rowOff>
    </xdr:from>
    <xdr:to>
      <xdr:col>116</xdr:col>
      <xdr:colOff>63500</xdr:colOff>
      <xdr:row>39</xdr:row>
      <xdr:rowOff>6083</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1323300" y="6691547"/>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6083</xdr:rowOff>
    </xdr:from>
    <xdr:to>
      <xdr:col>111</xdr:col>
      <xdr:colOff>177800</xdr:colOff>
      <xdr:row>39</xdr:row>
      <xdr:rowOff>6845</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0434300" y="66926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169190</xdr:rowOff>
    </xdr:from>
    <xdr:to>
      <xdr:col>107</xdr:col>
      <xdr:colOff>50800</xdr:colOff>
      <xdr:row>39</xdr:row>
      <xdr:rowOff>6845</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84290"/>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169190</xdr:rowOff>
    </xdr:from>
    <xdr:to>
      <xdr:col>102</xdr:col>
      <xdr:colOff>114300</xdr:colOff>
      <xdr:row>39</xdr:row>
      <xdr:rowOff>6617</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flipV="1">
          <a:off x="18656300" y="6684290"/>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125647</xdr:rowOff>
    </xdr:from>
    <xdr:to>
      <xdr:col>116</xdr:col>
      <xdr:colOff>114300</xdr:colOff>
      <xdr:row>39</xdr:row>
      <xdr:rowOff>55797</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97616</xdr:rowOff>
    </xdr:from>
    <xdr:ext cx="469744"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6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126733</xdr:rowOff>
    </xdr:from>
    <xdr:to>
      <xdr:col>112</xdr:col>
      <xdr:colOff>38100</xdr:colOff>
      <xdr:row>39</xdr:row>
      <xdr:rowOff>56883</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48010</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088428" y="67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127495</xdr:rowOff>
    </xdr:from>
    <xdr:to>
      <xdr:col>107</xdr:col>
      <xdr:colOff>101600</xdr:colOff>
      <xdr:row>39</xdr:row>
      <xdr:rowOff>57645</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48772</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199428" y="67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118390</xdr:rowOff>
    </xdr:from>
    <xdr:to>
      <xdr:col>102</xdr:col>
      <xdr:colOff>165100</xdr:colOff>
      <xdr:row>39</xdr:row>
      <xdr:rowOff>48540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65066</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310428" y="64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127267</xdr:rowOff>
    </xdr:from>
    <xdr:to>
      <xdr:col>98</xdr:col>
      <xdr:colOff>38100</xdr:colOff>
      <xdr:row>39</xdr:row>
      <xdr:rowOff>57417</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48544</xdr:rowOff>
    </xdr:from>
    <xdr:ext cx="469744"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421428" y="67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128384</xdr:rowOff>
    </xdr:from>
    <xdr:to>
      <xdr:col>116</xdr:col>
      <xdr:colOff>63500</xdr:colOff>
      <xdr:row>58</xdr:row>
      <xdr:rowOff>128453</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1323300" y="1007248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128544</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0434300" y="1007255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128544</xdr:rowOff>
    </xdr:from>
    <xdr:to>
      <xdr:col>107</xdr:col>
      <xdr:colOff>50800</xdr:colOff>
      <xdr:row>58</xdr:row>
      <xdr:rowOff>128567</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flipV="1">
          <a:off x="19545300" y="1007264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128567</xdr:rowOff>
    </xdr:from>
    <xdr:to>
      <xdr:col>102</xdr:col>
      <xdr:colOff>114300</xdr:colOff>
      <xdr:row>58</xdr:row>
      <xdr:rowOff>128613</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flipV="1">
          <a:off x="18656300" y="1007266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77584</xdr:rowOff>
    </xdr:from>
    <xdr:to>
      <xdr:col>116</xdr:col>
      <xdr:colOff>114300</xdr:colOff>
      <xdr:row>59</xdr:row>
      <xdr:rowOff>7734</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163961</xdr:rowOff>
    </xdr:from>
    <xdr:ext cx="378565"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3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77653</xdr:rowOff>
    </xdr:from>
    <xdr:to>
      <xdr:col>112</xdr:col>
      <xdr:colOff>38100</xdr:colOff>
      <xdr:row>59</xdr:row>
      <xdr:rowOff>7803</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170380</xdr:rowOff>
    </xdr:from>
    <xdr:ext cx="378565"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4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77744</xdr:rowOff>
    </xdr:from>
    <xdr:to>
      <xdr:col>107</xdr:col>
      <xdr:colOff>101600</xdr:colOff>
      <xdr:row>59</xdr:row>
      <xdr:rowOff>7894</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170471</xdr:rowOff>
    </xdr:from>
    <xdr:ext cx="378565"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5017" y="1011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77767</xdr:rowOff>
    </xdr:from>
    <xdr:to>
      <xdr:col>102</xdr:col>
      <xdr:colOff>165100</xdr:colOff>
      <xdr:row>59</xdr:row>
      <xdr:rowOff>7917</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170494</xdr:rowOff>
    </xdr:from>
    <xdr:ext cx="378565"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356017" y="101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77813</xdr:rowOff>
    </xdr:from>
    <xdr:to>
      <xdr:col>98</xdr:col>
      <xdr:colOff>38100</xdr:colOff>
      <xdr:row>59</xdr:row>
      <xdr:rowOff>7963</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170540</xdr:rowOff>
    </xdr:from>
    <xdr:ext cx="378565"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467017" y="101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7710</xdr:rowOff>
    </xdr:from>
    <xdr:to>
      <xdr:col>116</xdr:col>
      <xdr:colOff>63500</xdr:colOff>
      <xdr:row>78</xdr:row>
      <xdr:rowOff>51842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1323300" y="13380810"/>
          <a:ext cx="8382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7710</xdr:rowOff>
    </xdr:from>
    <xdr:to>
      <xdr:col>111</xdr:col>
      <xdr:colOff>177800</xdr:colOff>
      <xdr:row>78</xdr:row>
      <xdr:rowOff>39243</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flipV="1">
          <a:off x="20434300" y="13380810"/>
          <a:ext cx="889000" cy="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31407</xdr:rowOff>
    </xdr:from>
    <xdr:to>
      <xdr:col>107</xdr:col>
      <xdr:colOff>50800</xdr:colOff>
      <xdr:row>78</xdr:row>
      <xdr:rowOff>39243</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9545300" y="13404507"/>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31407</xdr:rowOff>
    </xdr:from>
    <xdr:to>
      <xdr:col>102</xdr:col>
      <xdr:colOff>114300</xdr:colOff>
      <xdr:row>78</xdr:row>
      <xdr:rowOff>58953</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40450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1042</xdr:rowOff>
    </xdr:from>
    <xdr:to>
      <xdr:col>116</xdr:col>
      <xdr:colOff>114300</xdr:colOff>
      <xdr:row>78</xdr:row>
      <xdr:rowOff>102642</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150919</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3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128360</xdr:rowOff>
    </xdr:from>
    <xdr:to>
      <xdr:col>112</xdr:col>
      <xdr:colOff>38100</xdr:colOff>
      <xdr:row>78</xdr:row>
      <xdr:rowOff>58510</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3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49637</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4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159893</xdr:rowOff>
    </xdr:from>
    <xdr:to>
      <xdr:col>107</xdr:col>
      <xdr:colOff>101600</xdr:colOff>
      <xdr:row>78</xdr:row>
      <xdr:rowOff>90043</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3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81170</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4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152057</xdr:rowOff>
    </xdr:from>
    <xdr:to>
      <xdr:col>102</xdr:col>
      <xdr:colOff>165100</xdr:colOff>
      <xdr:row>78</xdr:row>
      <xdr:rowOff>82207</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73334</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4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8153</xdr:rowOff>
    </xdr:from>
    <xdr:to>
      <xdr:col>98</xdr:col>
      <xdr:colOff>38100</xdr:colOff>
      <xdr:row>78</xdr:row>
      <xdr:rowOff>109753</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3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100880</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4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の歳出額は５０２，０２１円で前年度に比べて２１，３４８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増加している。歳出総額の増加と口の減少により大きく増加した。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７６，４６６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年連続して減少となっている。類似団体平均と比較しても下回っている。今後も採用数のバランスを考慮し、人件費の抑制に努める。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５２，６６０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円となっており、類似団体と比較して一人当たりコストは低い状況で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。しかし、保育園の整備や小さな拠点事業により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円以上増加して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おり、３年連続の増加となった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これまで整備を行ってきた公共施設やインフラの老朽化が課題となっており、公共施設等総合管理計画により取り組むことが必要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4989</xdr:rowOff>
    </xdr:from>
    <xdr:to>
      <xdr:col>24</xdr:col>
      <xdr:colOff>63500</xdr:colOff>
      <xdr:row>37</xdr:row>
      <xdr:rowOff>85489</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6348639"/>
          <a:ext cx="8382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60343</xdr:rowOff>
    </xdr:from>
    <xdr:to>
      <xdr:col>19</xdr:col>
      <xdr:colOff>177800</xdr:colOff>
      <xdr:row>37</xdr:row>
      <xdr:rowOff>85489</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40399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46301</xdr:rowOff>
    </xdr:from>
    <xdr:to>
      <xdr:col>15</xdr:col>
      <xdr:colOff>50800</xdr:colOff>
      <xdr:row>37</xdr:row>
      <xdr:rowOff>60343</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6218501"/>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46301</xdr:rowOff>
    </xdr:from>
    <xdr:to>
      <xdr:col>10</xdr:col>
      <xdr:colOff>114300</xdr:colOff>
      <xdr:row>36</xdr:row>
      <xdr:rowOff>160764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218501"/>
          <a:ext cx="8890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125639</xdr:rowOff>
    </xdr:from>
    <xdr:to>
      <xdr:col>24</xdr:col>
      <xdr:colOff>114300</xdr:colOff>
      <xdr:row>37</xdr:row>
      <xdr:rowOff>55789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104066</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34689</xdr:rowOff>
    </xdr:from>
    <xdr:to>
      <xdr:col>20</xdr:col>
      <xdr:colOff>38100</xdr:colOff>
      <xdr:row>37</xdr:row>
      <xdr:rowOff>136289</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127416</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9543</xdr:rowOff>
    </xdr:from>
    <xdr:to>
      <xdr:col>15</xdr:col>
      <xdr:colOff>101600</xdr:colOff>
      <xdr:row>37</xdr:row>
      <xdr:rowOff>111143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102270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4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166951</xdr:rowOff>
    </xdr:from>
    <xdr:to>
      <xdr:col>10</xdr:col>
      <xdr:colOff>165100</xdr:colOff>
      <xdr:row>36</xdr:row>
      <xdr:rowOff>97101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109964</xdr:rowOff>
    </xdr:from>
    <xdr:to>
      <xdr:col>6</xdr:col>
      <xdr:colOff>38100</xdr:colOff>
      <xdr:row>37</xdr:row>
      <xdr:rowOff>40114</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31241</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37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145134</xdr:rowOff>
    </xdr:from>
    <xdr:to>
      <xdr:col>24</xdr:col>
      <xdr:colOff>63500</xdr:colOff>
      <xdr:row>57</xdr:row>
      <xdr:rowOff>167194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917784"/>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127369</xdr:rowOff>
    </xdr:from>
    <xdr:to>
      <xdr:col>19</xdr:col>
      <xdr:colOff>177800</xdr:colOff>
      <xdr:row>57</xdr:row>
      <xdr:rowOff>145134</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9900019"/>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127369</xdr:rowOff>
    </xdr:from>
    <xdr:to>
      <xdr:col>15</xdr:col>
      <xdr:colOff>50800</xdr:colOff>
      <xdr:row>57</xdr:row>
      <xdr:rowOff>159650</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00019"/>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138340</xdr:rowOff>
    </xdr:from>
    <xdr:to>
      <xdr:col>10</xdr:col>
      <xdr:colOff>114300</xdr:colOff>
      <xdr:row>57</xdr:row>
      <xdr:rowOff>159650</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a:off x="1130300" y="9910990"/>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116394</xdr:rowOff>
    </xdr:from>
    <xdr:to>
      <xdr:col>24</xdr:col>
      <xdr:colOff>114300</xdr:colOff>
      <xdr:row>58</xdr:row>
      <xdr:rowOff>46544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8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31321</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94334</xdr:rowOff>
    </xdr:from>
    <xdr:to>
      <xdr:col>20</xdr:col>
      <xdr:colOff>38100</xdr:colOff>
      <xdr:row>58</xdr:row>
      <xdr:rowOff>24484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8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15611</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9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76569</xdr:rowOff>
    </xdr:from>
    <xdr:to>
      <xdr:col>15</xdr:col>
      <xdr:colOff>101600</xdr:colOff>
      <xdr:row>58</xdr:row>
      <xdr:rowOff>6719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8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169296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99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108850</xdr:rowOff>
    </xdr:from>
    <xdr:to>
      <xdr:col>10</xdr:col>
      <xdr:colOff>165100</xdr:colOff>
      <xdr:row>58</xdr:row>
      <xdr:rowOff>39000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30127</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997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87540</xdr:rowOff>
    </xdr:from>
    <xdr:to>
      <xdr:col>6</xdr:col>
      <xdr:colOff>38100</xdr:colOff>
      <xdr:row>58</xdr:row>
      <xdr:rowOff>17690</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8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8817</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9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150330</xdr:rowOff>
    </xdr:from>
    <xdr:to>
      <xdr:col>24</xdr:col>
      <xdr:colOff>63500</xdr:colOff>
      <xdr:row>76</xdr:row>
      <xdr:rowOff>83973</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009080"/>
          <a:ext cx="8382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83973</xdr:rowOff>
    </xdr:from>
    <xdr:to>
      <xdr:col>19</xdr:col>
      <xdr:colOff>177800</xdr:colOff>
      <xdr:row>76</xdr:row>
      <xdr:rowOff>111457</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114173"/>
          <a:ext cx="889000" cy="2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111457</xdr:rowOff>
    </xdr:from>
    <xdr:to>
      <xdr:col>15</xdr:col>
      <xdr:colOff>50800</xdr:colOff>
      <xdr:row>76</xdr:row>
      <xdr:rowOff>138802</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141657"/>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91615</xdr:rowOff>
    </xdr:from>
    <xdr:to>
      <xdr:col>10</xdr:col>
      <xdr:colOff>114300</xdr:colOff>
      <xdr:row>76</xdr:row>
      <xdr:rowOff>138802</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1130300" y="13121815"/>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99530</xdr:rowOff>
    </xdr:from>
    <xdr:to>
      <xdr:col>24</xdr:col>
      <xdr:colOff>114300</xdr:colOff>
      <xdr:row>76</xdr:row>
      <xdr:rowOff>29679</xdr:rowOff>
    </xdr:to>
    <xdr:sp macro="" textlink="">
      <xdr:nvSpPr>
        <xdr:cNvPr id="191" name="楕円 190">
          <a:extLst>
            <a:ext uri="{FF2B5EF4-FFF2-40B4-BE49-F238E27FC236}">
              <a16:creationId xmlns="" xmlns:a16="http://schemas.microsoft.com/office/drawing/2014/main" id="{00000000-0008-0000-0700-0000BF000000}"/>
            </a:ext>
          </a:extLst>
        </xdr:cNvPr>
        <xdr:cNvSpPr/>
      </xdr:nvSpPr>
      <xdr:spPr>
        <a:xfrm>
          <a:off x="4584700" y="129582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122407</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80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33173</xdr:rowOff>
    </xdr:from>
    <xdr:to>
      <xdr:col>20</xdr:col>
      <xdr:colOff>38100</xdr:colOff>
      <xdr:row>76</xdr:row>
      <xdr:rowOff>134773</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3746500" y="130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151300</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5" y="128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60657</xdr:rowOff>
    </xdr:from>
    <xdr:to>
      <xdr:col>15</xdr:col>
      <xdr:colOff>101600</xdr:colOff>
      <xdr:row>76</xdr:row>
      <xdr:rowOff>162257</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2857500" y="130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7334</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5" y="1286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88002</xdr:rowOff>
    </xdr:from>
    <xdr:to>
      <xdr:col>10</xdr:col>
      <xdr:colOff>165100</xdr:colOff>
      <xdr:row>77</xdr:row>
      <xdr:rowOff>18152</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1968500" y="131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9279</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5" y="1321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40815</xdr:rowOff>
    </xdr:from>
    <xdr:to>
      <xdr:col>6</xdr:col>
      <xdr:colOff>38100</xdr:colOff>
      <xdr:row>76</xdr:row>
      <xdr:rowOff>142415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079500" y="130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133542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5" y="131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153825</xdr:rowOff>
    </xdr:from>
    <xdr:to>
      <xdr:col>24</xdr:col>
      <xdr:colOff>63500</xdr:colOff>
      <xdr:row>98</xdr:row>
      <xdr:rowOff>51248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3797300" y="16784475"/>
          <a:ext cx="838200" cy="6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51248</xdr:rowOff>
    </xdr:from>
    <xdr:to>
      <xdr:col>19</xdr:col>
      <xdr:colOff>177800</xdr:colOff>
      <xdr:row>98</xdr:row>
      <xdr:rowOff>86339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908300" y="16853348"/>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112317</xdr:rowOff>
    </xdr:from>
    <xdr:to>
      <xdr:col>15</xdr:col>
      <xdr:colOff>50800</xdr:colOff>
      <xdr:row>98</xdr:row>
      <xdr:rowOff>86339</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2019300" y="16742967"/>
          <a:ext cx="8890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112317</xdr:rowOff>
    </xdr:from>
    <xdr:to>
      <xdr:col>10</xdr:col>
      <xdr:colOff>114300</xdr:colOff>
      <xdr:row>97</xdr:row>
      <xdr:rowOff>146803</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1130300" y="16742967"/>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103025</xdr:rowOff>
    </xdr:from>
    <xdr:to>
      <xdr:col>24</xdr:col>
      <xdr:colOff>114300</xdr:colOff>
      <xdr:row>98</xdr:row>
      <xdr:rowOff>33175</xdr:rowOff>
    </xdr:to>
    <xdr:sp macro="" textlink="">
      <xdr:nvSpPr>
        <xdr:cNvPr id="251" name="楕円 250">
          <a:extLst>
            <a:ext uri="{FF2B5EF4-FFF2-40B4-BE49-F238E27FC236}">
              <a16:creationId xmlns="" xmlns:a16="http://schemas.microsoft.com/office/drawing/2014/main" id="{00000000-0008-0000-0700-0000FB000000}"/>
            </a:ext>
          </a:extLst>
        </xdr:cNvPr>
        <xdr:cNvSpPr/>
      </xdr:nvSpPr>
      <xdr:spPr>
        <a:xfrm>
          <a:off x="4584700" y="16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81452</xdr:rowOff>
    </xdr:from>
    <xdr:ext cx="534377" cy="259045"/>
    <xdr:sp macro="" textlink="">
      <xdr:nvSpPr>
        <xdr:cNvPr id="252" name="衛生費該当値テキスト">
          <a:extLst>
            <a:ext uri="{FF2B5EF4-FFF2-40B4-BE49-F238E27FC236}">
              <a16:creationId xmlns="" xmlns:a16="http://schemas.microsoft.com/office/drawing/2014/main" id="{00000000-0008-0000-0700-0000FC000000}"/>
            </a:ext>
          </a:extLst>
        </xdr:cNvPr>
        <xdr:cNvSpPr txBox="1"/>
      </xdr:nvSpPr>
      <xdr:spPr>
        <a:xfrm>
          <a:off x="4686300" y="167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448</xdr:rowOff>
    </xdr:from>
    <xdr:to>
      <xdr:col>20</xdr:col>
      <xdr:colOff>38100</xdr:colOff>
      <xdr:row>98</xdr:row>
      <xdr:rowOff>102048</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3746500" y="168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93175</xdr:rowOff>
    </xdr:from>
    <xdr:ext cx="534377"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3530111" y="168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35539</xdr:rowOff>
    </xdr:from>
    <xdr:to>
      <xdr:col>15</xdr:col>
      <xdr:colOff>101600</xdr:colOff>
      <xdr:row>98</xdr:row>
      <xdr:rowOff>137139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2857500" y="168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128266</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2641111" y="1693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61517</xdr:rowOff>
    </xdr:from>
    <xdr:to>
      <xdr:col>10</xdr:col>
      <xdr:colOff>165100</xdr:colOff>
      <xdr:row>97</xdr:row>
      <xdr:rowOff>163117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1968500" y="166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154244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1752111" y="167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96003</xdr:rowOff>
    </xdr:from>
    <xdr:to>
      <xdr:col>6</xdr:col>
      <xdr:colOff>38100</xdr:colOff>
      <xdr:row>98</xdr:row>
      <xdr:rowOff>26153</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079500" y="167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17280</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863111" y="168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121603</xdr:rowOff>
    </xdr:from>
    <xdr:to>
      <xdr:col>55</xdr:col>
      <xdr:colOff>0</xdr:colOff>
      <xdr:row>38</xdr:row>
      <xdr:rowOff>122174</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636703"/>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122936</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6372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122936</xdr:rowOff>
    </xdr:from>
    <xdr:to>
      <xdr:col>45</xdr:col>
      <xdr:colOff>177800</xdr:colOff>
      <xdr:row>38</xdr:row>
      <xdr:rowOff>123127</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flipV="1">
          <a:off x="7861300" y="66380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123127</xdr:rowOff>
    </xdr:from>
    <xdr:to>
      <xdr:col>41</xdr:col>
      <xdr:colOff>50800</xdr:colOff>
      <xdr:row>38</xdr:row>
      <xdr:rowOff>123507</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6972300" y="66382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70803</xdr:rowOff>
    </xdr:from>
    <xdr:to>
      <xdr:col>55</xdr:col>
      <xdr:colOff>50800</xdr:colOff>
      <xdr:row>39</xdr:row>
      <xdr:rowOff>953</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8463</xdr:rowOff>
    </xdr:from>
    <xdr:ext cx="378565"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523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71374</xdr:rowOff>
    </xdr:from>
    <xdr:to>
      <xdr:col>50</xdr:col>
      <xdr:colOff>165100</xdr:colOff>
      <xdr:row>39</xdr:row>
      <xdr:rowOff>1524</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72136</xdr:rowOff>
    </xdr:from>
    <xdr:to>
      <xdr:col>46</xdr:col>
      <xdr:colOff>38100</xdr:colOff>
      <xdr:row>39</xdr:row>
      <xdr:rowOff>2286</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164863</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72327</xdr:rowOff>
    </xdr:from>
    <xdr:to>
      <xdr:col>41</xdr:col>
      <xdr:colOff>101600</xdr:colOff>
      <xdr:row>39</xdr:row>
      <xdr:rowOff>2477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165054</xdr:rowOff>
    </xdr:from>
    <xdr:ext cx="378565"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72017" y="668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72707</xdr:rowOff>
    </xdr:from>
    <xdr:to>
      <xdr:col>36</xdr:col>
      <xdr:colOff>165100</xdr:colOff>
      <xdr:row>39</xdr:row>
      <xdr:rowOff>2857</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5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165434</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83017" y="668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42873</xdr:rowOff>
    </xdr:from>
    <xdr:to>
      <xdr:col>55</xdr:col>
      <xdr:colOff>0</xdr:colOff>
      <xdr:row>58</xdr:row>
      <xdr:rowOff>46324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9639300" y="9986973"/>
          <a:ext cx="8382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39337</xdr:rowOff>
    </xdr:from>
    <xdr:to>
      <xdr:col>50</xdr:col>
      <xdr:colOff>114300</xdr:colOff>
      <xdr:row>58</xdr:row>
      <xdr:rowOff>46324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8750300" y="9983437"/>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39337</xdr:rowOff>
    </xdr:from>
    <xdr:to>
      <xdr:col>45</xdr:col>
      <xdr:colOff>177800</xdr:colOff>
      <xdr:row>58</xdr:row>
      <xdr:rowOff>47292</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7861300" y="9983437"/>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47292</xdr:rowOff>
    </xdr:from>
    <xdr:to>
      <xdr:col>41</xdr:col>
      <xdr:colOff>50800</xdr:colOff>
      <xdr:row>58</xdr:row>
      <xdr:rowOff>52443</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991392"/>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163523</xdr:rowOff>
    </xdr:from>
    <xdr:to>
      <xdr:col>55</xdr:col>
      <xdr:colOff>50800</xdr:colOff>
      <xdr:row>58</xdr:row>
      <xdr:rowOff>93673</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9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78450</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85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166974</xdr:rowOff>
    </xdr:from>
    <xdr:to>
      <xdr:col>50</xdr:col>
      <xdr:colOff>165100</xdr:colOff>
      <xdr:row>58</xdr:row>
      <xdr:rowOff>97124</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9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88251</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1003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159987</xdr:rowOff>
    </xdr:from>
    <xdr:to>
      <xdr:col>46</xdr:col>
      <xdr:colOff>38100</xdr:colOff>
      <xdr:row>58</xdr:row>
      <xdr:rowOff>90137</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9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81264</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100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167942</xdr:rowOff>
    </xdr:from>
    <xdr:to>
      <xdr:col>41</xdr:col>
      <xdr:colOff>101600</xdr:colOff>
      <xdr:row>58</xdr:row>
      <xdr:rowOff>98092</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9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89219</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100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1643</xdr:rowOff>
    </xdr:from>
    <xdr:to>
      <xdr:col>36</xdr:col>
      <xdr:colOff>165100</xdr:colOff>
      <xdr:row>58</xdr:row>
      <xdr:rowOff>103243</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94370</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100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44672</xdr:rowOff>
    </xdr:from>
    <xdr:to>
      <xdr:col>55</xdr:col>
      <xdr:colOff>0</xdr:colOff>
      <xdr:row>78</xdr:row>
      <xdr:rowOff>45814</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9639300" y="1341777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xdr:rowOff>
    </xdr:from>
    <xdr:to>
      <xdr:col>50</xdr:col>
      <xdr:colOff>114300</xdr:colOff>
      <xdr:row>78</xdr:row>
      <xdr:rowOff>44672</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a:off x="8750300" y="13374269"/>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1169</xdr:rowOff>
    </xdr:from>
    <xdr:to>
      <xdr:col>45</xdr:col>
      <xdr:colOff>177800</xdr:colOff>
      <xdr:row>78</xdr:row>
      <xdr:rowOff>55232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7861300" y="13374269"/>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51186</xdr:rowOff>
    </xdr:from>
    <xdr:to>
      <xdr:col>41</xdr:col>
      <xdr:colOff>50800</xdr:colOff>
      <xdr:row>78</xdr:row>
      <xdr:rowOff>55232</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6972300" y="13424286"/>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166464</xdr:rowOff>
    </xdr:from>
    <xdr:to>
      <xdr:col>55</xdr:col>
      <xdr:colOff>50800</xdr:colOff>
      <xdr:row>78</xdr:row>
      <xdr:rowOff>96614</xdr:rowOff>
    </xdr:to>
    <xdr:sp macro="" textlink="">
      <xdr:nvSpPr>
        <xdr:cNvPr id="420" name="楕円 419">
          <a:extLst>
            <a:ext uri="{FF2B5EF4-FFF2-40B4-BE49-F238E27FC236}">
              <a16:creationId xmlns="" xmlns:a16="http://schemas.microsoft.com/office/drawing/2014/main" id="{00000000-0008-0000-0700-0000A4010000}"/>
            </a:ext>
          </a:extLst>
        </xdr:cNvPr>
        <xdr:cNvSpPr/>
      </xdr:nvSpPr>
      <xdr:spPr>
        <a:xfrm>
          <a:off x="10426700" y="133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81391</xdr:rowOff>
    </xdr:from>
    <xdr:ext cx="469744" cy="259045"/>
    <xdr:sp macro="" textlink="">
      <xdr:nvSpPr>
        <xdr:cNvPr id="421" name="商工費該当値テキスト">
          <a:extLst>
            <a:ext uri="{FF2B5EF4-FFF2-40B4-BE49-F238E27FC236}">
              <a16:creationId xmlns="" xmlns:a16="http://schemas.microsoft.com/office/drawing/2014/main" id="{00000000-0008-0000-0700-0000A5010000}"/>
            </a:ext>
          </a:extLst>
        </xdr:cNvPr>
        <xdr:cNvSpPr txBox="1"/>
      </xdr:nvSpPr>
      <xdr:spPr>
        <a:xfrm>
          <a:off x="10528300" y="1328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165322</xdr:rowOff>
    </xdr:from>
    <xdr:to>
      <xdr:col>50</xdr:col>
      <xdr:colOff>165100</xdr:colOff>
      <xdr:row>78</xdr:row>
      <xdr:rowOff>95472</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9588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86599</xdr:rowOff>
    </xdr:from>
    <xdr:ext cx="469744"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9404428" y="134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121819</xdr:rowOff>
    </xdr:from>
    <xdr:to>
      <xdr:col>46</xdr:col>
      <xdr:colOff>38100</xdr:colOff>
      <xdr:row>78</xdr:row>
      <xdr:rowOff>51969</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8699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43096</xdr:rowOff>
    </xdr:from>
    <xdr:ext cx="469744"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15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4432</xdr:rowOff>
    </xdr:from>
    <xdr:to>
      <xdr:col>41</xdr:col>
      <xdr:colOff>101600</xdr:colOff>
      <xdr:row>78</xdr:row>
      <xdr:rowOff>106032</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7810500" y="133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97159</xdr:rowOff>
    </xdr:from>
    <xdr:ext cx="469744"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26428" y="134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386</xdr:rowOff>
    </xdr:from>
    <xdr:to>
      <xdr:col>36</xdr:col>
      <xdr:colOff>165100</xdr:colOff>
      <xdr:row>78</xdr:row>
      <xdr:rowOff>101986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6921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93113</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37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133251</xdr:rowOff>
    </xdr:from>
    <xdr:to>
      <xdr:col>55</xdr:col>
      <xdr:colOff>0</xdr:colOff>
      <xdr:row>98</xdr:row>
      <xdr:rowOff>135246</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9639300" y="16935351"/>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131056</xdr:rowOff>
    </xdr:from>
    <xdr:to>
      <xdr:col>50</xdr:col>
      <xdr:colOff>114300</xdr:colOff>
      <xdr:row>98</xdr:row>
      <xdr:rowOff>133251</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8750300" y="1693315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128251</xdr:rowOff>
    </xdr:from>
    <xdr:to>
      <xdr:col>45</xdr:col>
      <xdr:colOff>177800</xdr:colOff>
      <xdr:row>98</xdr:row>
      <xdr:rowOff>131056</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7861300" y="1693035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128251</xdr:rowOff>
    </xdr:from>
    <xdr:to>
      <xdr:col>41</xdr:col>
      <xdr:colOff>50800</xdr:colOff>
      <xdr:row>98</xdr:row>
      <xdr:rowOff>134496</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6972300" y="16930351"/>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84446</xdr:rowOff>
    </xdr:from>
    <xdr:to>
      <xdr:col>55</xdr:col>
      <xdr:colOff>50800</xdr:colOff>
      <xdr:row>99</xdr:row>
      <xdr:rowOff>14596</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8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82451</xdr:rowOff>
    </xdr:from>
    <xdr:to>
      <xdr:col>50</xdr:col>
      <xdr:colOff>165100</xdr:colOff>
      <xdr:row>99</xdr:row>
      <xdr:rowOff>12601</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8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29128</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6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80256</xdr:rowOff>
    </xdr:from>
    <xdr:to>
      <xdr:col>46</xdr:col>
      <xdr:colOff>38100</xdr:colOff>
      <xdr:row>99</xdr:row>
      <xdr:rowOff>10406</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8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26933</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6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77451</xdr:rowOff>
    </xdr:from>
    <xdr:to>
      <xdr:col>41</xdr:col>
      <xdr:colOff>101600</xdr:colOff>
      <xdr:row>99</xdr:row>
      <xdr:rowOff>7601</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8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170178</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9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83696</xdr:rowOff>
    </xdr:from>
    <xdr:to>
      <xdr:col>36</xdr:col>
      <xdr:colOff>165100</xdr:colOff>
      <xdr:row>99</xdr:row>
      <xdr:rowOff>13846</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4973</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9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58300</xdr:rowOff>
    </xdr:from>
    <xdr:to>
      <xdr:col>85</xdr:col>
      <xdr:colOff>127000</xdr:colOff>
      <xdr:row>37</xdr:row>
      <xdr:rowOff>58528</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5481300" y="640195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58300</xdr:rowOff>
    </xdr:from>
    <xdr:to>
      <xdr:col>81</xdr:col>
      <xdr:colOff>50800</xdr:colOff>
      <xdr:row>37</xdr:row>
      <xdr:rowOff>89160</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401950"/>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89160</xdr:rowOff>
    </xdr:from>
    <xdr:to>
      <xdr:col>76</xdr:col>
      <xdr:colOff>114300</xdr:colOff>
      <xdr:row>37</xdr:row>
      <xdr:rowOff>114268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432810"/>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108648</xdr:rowOff>
    </xdr:from>
    <xdr:to>
      <xdr:col>71</xdr:col>
      <xdr:colOff>177800</xdr:colOff>
      <xdr:row>37</xdr:row>
      <xdr:rowOff>114268</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2814300" y="6452298"/>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124807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59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7728</xdr:rowOff>
    </xdr:from>
    <xdr:to>
      <xdr:col>85</xdr:col>
      <xdr:colOff>177800</xdr:colOff>
      <xdr:row>37</xdr:row>
      <xdr:rowOff>109328</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35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94105</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2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7500</xdr:rowOff>
    </xdr:from>
    <xdr:to>
      <xdr:col>81</xdr:col>
      <xdr:colOff>101600</xdr:colOff>
      <xdr:row>37</xdr:row>
      <xdr:rowOff>109100</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3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100227</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44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38360</xdr:rowOff>
    </xdr:from>
    <xdr:to>
      <xdr:col>76</xdr:col>
      <xdr:colOff>165100</xdr:colOff>
      <xdr:row>37</xdr:row>
      <xdr:rowOff>139960</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131087</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6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63468</xdr:rowOff>
    </xdr:from>
    <xdr:to>
      <xdr:col>72</xdr:col>
      <xdr:colOff>38100</xdr:colOff>
      <xdr:row>37</xdr:row>
      <xdr:rowOff>165068</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156195</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57848</xdr:rowOff>
    </xdr:from>
    <xdr:to>
      <xdr:col>67</xdr:col>
      <xdr:colOff>101600</xdr:colOff>
      <xdr:row>37</xdr:row>
      <xdr:rowOff>159448</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150575</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143916</xdr:rowOff>
    </xdr:from>
    <xdr:to>
      <xdr:col>85</xdr:col>
      <xdr:colOff>127000</xdr:colOff>
      <xdr:row>57</xdr:row>
      <xdr:rowOff>159830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5481300" y="9916566"/>
          <a:ext cx="838200" cy="1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143916</xdr:rowOff>
    </xdr:from>
    <xdr:to>
      <xdr:col>81</xdr:col>
      <xdr:colOff>50800</xdr:colOff>
      <xdr:row>58</xdr:row>
      <xdr:rowOff>30569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4592300" y="9916566"/>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30569</xdr:rowOff>
    </xdr:from>
    <xdr:to>
      <xdr:col>76</xdr:col>
      <xdr:colOff>114300</xdr:colOff>
      <xdr:row>58</xdr:row>
      <xdr:rowOff>75362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3703300" y="9974669"/>
          <a:ext cx="889000" cy="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72352</xdr:rowOff>
    </xdr:from>
    <xdr:to>
      <xdr:col>71</xdr:col>
      <xdr:colOff>177800</xdr:colOff>
      <xdr:row>58</xdr:row>
      <xdr:rowOff>75362</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2814300" y="9845002"/>
          <a:ext cx="889000" cy="1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15841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2547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109030</xdr:rowOff>
    </xdr:from>
    <xdr:to>
      <xdr:col>85</xdr:col>
      <xdr:colOff>177800</xdr:colOff>
      <xdr:row>58</xdr:row>
      <xdr:rowOff>39180</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6268700" y="9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87457</xdr:rowOff>
    </xdr:from>
    <xdr:ext cx="534377" cy="259045"/>
    <xdr:sp macro="" textlink="">
      <xdr:nvSpPr>
        <xdr:cNvPr id="593" name="教育費該当値テキスト">
          <a:extLst>
            <a:ext uri="{FF2B5EF4-FFF2-40B4-BE49-F238E27FC236}">
              <a16:creationId xmlns="" xmlns:a16="http://schemas.microsoft.com/office/drawing/2014/main" id="{00000000-0008-0000-0700-000051020000}"/>
            </a:ext>
          </a:extLst>
        </xdr:cNvPr>
        <xdr:cNvSpPr txBox="1"/>
      </xdr:nvSpPr>
      <xdr:spPr>
        <a:xfrm>
          <a:off x="16370300" y="98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93116</xdr:rowOff>
    </xdr:from>
    <xdr:to>
      <xdr:col>81</xdr:col>
      <xdr:colOff>101600</xdr:colOff>
      <xdr:row>58</xdr:row>
      <xdr:rowOff>23266</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5430500" y="98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14393</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5214111" y="99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151219</xdr:rowOff>
    </xdr:from>
    <xdr:to>
      <xdr:col>76</xdr:col>
      <xdr:colOff>165100</xdr:colOff>
      <xdr:row>58</xdr:row>
      <xdr:rowOff>81369</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4541500" y="99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72496</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325111" y="100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24562</xdr:rowOff>
    </xdr:from>
    <xdr:to>
      <xdr:col>72</xdr:col>
      <xdr:colOff>38100</xdr:colOff>
      <xdr:row>58</xdr:row>
      <xdr:rowOff>126162</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3652500" y="99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117289</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436111" y="100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21552</xdr:rowOff>
    </xdr:from>
    <xdr:to>
      <xdr:col>67</xdr:col>
      <xdr:colOff>101600</xdr:colOff>
      <xdr:row>57</xdr:row>
      <xdr:rowOff>123152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2763500" y="97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114279</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547111" y="988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132962</xdr:rowOff>
    </xdr:from>
    <xdr:to>
      <xdr:col>85</xdr:col>
      <xdr:colOff>127000</xdr:colOff>
      <xdr:row>79</xdr:row>
      <xdr:rowOff>77564</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5481300" y="13506062"/>
          <a:ext cx="8382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77564</xdr:rowOff>
    </xdr:from>
    <xdr:to>
      <xdr:col>81</xdr:col>
      <xdr:colOff>50800</xdr:colOff>
      <xdr:row>79</xdr:row>
      <xdr:rowOff>96092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4592300" y="13622114"/>
          <a:ext cx="889000" cy="1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88199</xdr:rowOff>
    </xdr:from>
    <xdr:to>
      <xdr:col>76</xdr:col>
      <xdr:colOff>114300</xdr:colOff>
      <xdr:row>79</xdr:row>
      <xdr:rowOff>96092</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3703300" y="13632749"/>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78022</xdr:rowOff>
    </xdr:from>
    <xdr:to>
      <xdr:col>71</xdr:col>
      <xdr:colOff>177800</xdr:colOff>
      <xdr:row>79</xdr:row>
      <xdr:rowOff>88199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622572"/>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82162</xdr:rowOff>
    </xdr:from>
    <xdr:to>
      <xdr:col>85</xdr:col>
      <xdr:colOff>177800</xdr:colOff>
      <xdr:row>79</xdr:row>
      <xdr:rowOff>12312</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6268700" y="134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105039</xdr:rowOff>
    </xdr:from>
    <xdr:ext cx="534377"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3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26764</xdr:rowOff>
    </xdr:from>
    <xdr:to>
      <xdr:col>81</xdr:col>
      <xdr:colOff>101600</xdr:colOff>
      <xdr:row>79</xdr:row>
      <xdr:rowOff>128364</xdr:rowOff>
    </xdr:to>
    <xdr:sp macro="" textlink="">
      <xdr:nvSpPr>
        <xdr:cNvPr id="653" name="楕円 652">
          <a:extLst>
            <a:ext uri="{FF2B5EF4-FFF2-40B4-BE49-F238E27FC236}">
              <a16:creationId xmlns="" xmlns:a16="http://schemas.microsoft.com/office/drawing/2014/main" id="{00000000-0008-0000-0700-00008D020000}"/>
            </a:ext>
          </a:extLst>
        </xdr:cNvPr>
        <xdr:cNvSpPr/>
      </xdr:nvSpPr>
      <xdr:spPr>
        <a:xfrm>
          <a:off x="15430500" y="135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119491</xdr:rowOff>
    </xdr:from>
    <xdr:ext cx="469744"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46428" y="136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45292</xdr:rowOff>
    </xdr:from>
    <xdr:to>
      <xdr:col>76</xdr:col>
      <xdr:colOff>165100</xdr:colOff>
      <xdr:row>79</xdr:row>
      <xdr:rowOff>146892</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4541500" y="135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138019</xdr:rowOff>
    </xdr:from>
    <xdr:ext cx="378565"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3017" y="1368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37399</xdr:rowOff>
    </xdr:from>
    <xdr:to>
      <xdr:col>72</xdr:col>
      <xdr:colOff>38100</xdr:colOff>
      <xdr:row>79</xdr:row>
      <xdr:rowOff>138999</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3652500" y="135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130126</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14017" y="13674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27222</xdr:rowOff>
    </xdr:from>
    <xdr:to>
      <xdr:col>67</xdr:col>
      <xdr:colOff>101600</xdr:colOff>
      <xdr:row>79</xdr:row>
      <xdr:rowOff>128822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2763500" y="1357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119949</xdr:rowOff>
    </xdr:from>
    <xdr:ext cx="469744"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579428" y="136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114409</xdr:rowOff>
    </xdr:from>
    <xdr:to>
      <xdr:col>85</xdr:col>
      <xdr:colOff>127000</xdr:colOff>
      <xdr:row>96</xdr:row>
      <xdr:rowOff>116939</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5481300" y="16573609"/>
          <a:ext cx="8382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92639</xdr:rowOff>
    </xdr:from>
    <xdr:to>
      <xdr:col>81</xdr:col>
      <xdr:colOff>50800</xdr:colOff>
      <xdr:row>96</xdr:row>
      <xdr:rowOff>114409</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592300" y="1655183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92639</xdr:rowOff>
    </xdr:from>
    <xdr:to>
      <xdr:col>76</xdr:col>
      <xdr:colOff>114300</xdr:colOff>
      <xdr:row>96</xdr:row>
      <xdr:rowOff>103947</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flipV="1">
          <a:off x="13703300" y="16551839"/>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97844</xdr:rowOff>
    </xdr:from>
    <xdr:to>
      <xdr:col>71</xdr:col>
      <xdr:colOff>177800</xdr:colOff>
      <xdr:row>96</xdr:row>
      <xdr:rowOff>103947</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814300" y="16557044"/>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91184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66139</xdr:rowOff>
    </xdr:from>
    <xdr:to>
      <xdr:col>85</xdr:col>
      <xdr:colOff>177800</xdr:colOff>
      <xdr:row>96</xdr:row>
      <xdr:rowOff>167739</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6268700" y="16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89016</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3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63609</xdr:rowOff>
    </xdr:from>
    <xdr:to>
      <xdr:col>81</xdr:col>
      <xdr:colOff>101600</xdr:colOff>
      <xdr:row>96</xdr:row>
      <xdr:rowOff>165209</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5430500" y="1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10286</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2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41839</xdr:rowOff>
    </xdr:from>
    <xdr:to>
      <xdr:col>76</xdr:col>
      <xdr:colOff>165100</xdr:colOff>
      <xdr:row>96</xdr:row>
      <xdr:rowOff>143439</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4541500" y="16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159966</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2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53147</xdr:rowOff>
    </xdr:from>
    <xdr:to>
      <xdr:col>72</xdr:col>
      <xdr:colOff>38100</xdr:colOff>
      <xdr:row>96</xdr:row>
      <xdr:rowOff>154747</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3652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171274</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62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47044</xdr:rowOff>
    </xdr:from>
    <xdr:to>
      <xdr:col>67</xdr:col>
      <xdr:colOff>101600</xdr:colOff>
      <xdr:row>96</xdr:row>
      <xdr:rowOff>148644</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2763500" y="1650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165171</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a:extLst>
            <a:ext uri="{FF2B5EF4-FFF2-40B4-BE49-F238E27FC236}">
              <a16:creationId xmlns="" xmlns:a16="http://schemas.microsoft.com/office/drawing/2014/main" id="{00000000-0008-0000-0700-0000E4020000}"/>
            </a:ext>
          </a:extLst>
        </xdr:cNvPr>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a:extLst>
            <a:ext uri="{FF2B5EF4-FFF2-40B4-BE49-F238E27FC236}">
              <a16:creationId xmlns="" xmlns:a16="http://schemas.microsoft.com/office/drawing/2014/main" id="{00000000-0008-0000-0700-0000E6020000}"/>
            </a:ext>
          </a:extLst>
        </xdr:cNvPr>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a:extLst>
            <a:ext uri="{FF2B5EF4-FFF2-40B4-BE49-F238E27FC236}">
              <a16:creationId xmlns="" xmlns:a16="http://schemas.microsoft.com/office/drawing/2014/main" id="{00000000-0008-0000-0700-0000E9020000}"/>
            </a:ext>
          </a:extLst>
        </xdr:cNvPr>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a:extLst>
            <a:ext uri="{FF2B5EF4-FFF2-40B4-BE49-F238E27FC236}">
              <a16:creationId xmlns="" xmlns:a16="http://schemas.microsoft.com/office/drawing/2014/main" id="{00000000-0008-0000-0700-0000FC020000}"/>
            </a:ext>
          </a:extLst>
        </xdr:cNvPr>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ja-JP" sz="1100">
              <a:solidFill>
                <a:schemeClr val="dk1"/>
              </a:solidFill>
              <a:effectLst/>
              <a:latin typeface="+mn-lt"/>
              <a:ea typeface="+mn-ea"/>
              <a:cs typeface="+mn-cs"/>
            </a:rPr>
            <a:t>５０２，０２１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円となっている。全体的に類似団体平均と比較して概ね下回っている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項目が多く、数値も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前年度比較で見ると、総務費は住民一人当たり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６２，９７３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円となっており、防災行政無線デジタル化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の皆減やふるさと納税の減収に伴う返礼品の減等に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より、決算額としては１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％減となっている。民生費は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保育園建設費などの増により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１６８，１４０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と大幅な増加となり、類似団体平均よりも上回っている。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６３，５０７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緑地運動公園整備事業費等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の減により決算額は前年度と比べると３．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％減となっている。教育費は住民一人当たり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４７，９１５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円となっており、中学校施設整備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費等の減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により、決算額としては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また、平成３０年度は、西日本豪雨災害に見舞われ、その復旧に多額の経費を要した。そのため、災害復旧費の住民一人当たりのコストは１２，６１９円となり前年度に比べて大幅に増加することになった。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２以上の積み増しを目標に、年度による増減はあるが引き続き実施していく。</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実質収支額については、今後も黒字となる見込み。</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実質単年度収支額については、単年度収支の状況や財政調整基金の取り崩しなどにより数値に影響があり、数値にはばらつきがあると思われる。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住宅新築資金等貸付事業特別会計については、毎年度、繰上充用が見込まれ、引き続き赤字見込みである。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水道事業会計については、岡山県広域水道企業団への参加により、割り当て水量の買い取り経費がかなり増加するなど、経営状況が悪化している。一般会計から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補助金支出により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高料金対策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下水道事業会計を含めその他の会計については、一般会計からの繰出金はあるものの、全体的には黒字が見込まれる。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）に比べ、平成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）は０．</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ポイント改善した。</a:t>
          </a:r>
          <a:endParaRPr lang="ja-JP" altLang="ja-JP">
            <a:effectLst/>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本償還が始まった額が償還終了の額よりも少なかったこと等により減少したことによるものである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が、特に、公営企業の元利償還金に対する繰入金の減少が大きな要因と考えられる。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元利償還金の減少等により改善傾向ではあるが、今後の事業計画により地方債発行額が増加し公債費が増加することも考えられる。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２９</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１１１．０</a:t>
          </a:r>
          <a:r>
            <a:rPr lang="ja-JP" altLang="ja-JP" sz="1100">
              <a:solidFill>
                <a:schemeClr val="dk1"/>
              </a:solidFill>
              <a:effectLst/>
              <a:latin typeface="+mn-lt"/>
              <a:ea typeface="+mn-ea"/>
              <a:cs typeface="+mn-cs"/>
            </a:rPr>
            <a:t>）に比べ平成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８９．５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２１．５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と大きく</a:t>
          </a:r>
          <a:r>
            <a:rPr lang="ja-JP" altLang="ja-JP" sz="1100">
              <a:solidFill>
                <a:schemeClr val="dk1"/>
              </a:solidFill>
              <a:effectLst/>
              <a:latin typeface="+mn-lt"/>
              <a:ea typeface="+mn-ea"/>
              <a:cs typeface="+mn-cs"/>
            </a:rPr>
            <a:t>減少した。</a:t>
          </a:r>
          <a:endParaRPr lang="ja-JP" altLang="ja-JP">
            <a:effectLst/>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地方債残高、公営企業債等繰入見込額等が減少したことにより、負担比率へ影響を及ぼしている。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また、充当可能財源等では平成</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基金への積み増し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を行うことができたことも改善の要因となっている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今後も引き続き起債の償還や財政調整基金への積み増しを実施し、将来負担比率の改善に努めなければならない。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岡山県勝央町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財政調整基金を積み増し（８４，０００千円）できたことによる。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高齢化社会の到来に備え、地域における福祉活動の促進、快適な生活環境の形成等を図る。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・ふるさと・水と土保全対策基金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土地改良施設やこれに関連する地域資源の多面的利活用を通じて地域住民活動の活性化を図り、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地域の環境の保全や地域コミュニティの発展に資する。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明るく、豊かで、活力ある独創的、個性的な地域づくりを行う。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特定目的基金を新たに創設し、使用目的にあった基金の管理を進める。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財政調整基金を積み増し（８４，０００千円）できたことによる。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財政調整基金については、地方自治法に定められる繰越金の１</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２以上の積み増しを行い、適正な基金残高を目指していく。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現状の取組を続ける。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類似団体と比較すると、平均値</a:t>
          </a:r>
          <a:r>
            <a:rPr kumimoji="1" lang="ja-JP" altLang="en-US"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6.2</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の数値となっている。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今後有形固定資産減価償却率の上昇に伴い、維持補修費などのコストが発生することが見込まれるため、今後少子高齢化・人口減少が進むことを考慮すると、資産の総量削減を検討する必要がある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a:t>
          </a:r>
          <a:r>
            <a:rPr kumimoji="1" lang="ja-JP" altLang="en-US" sz="1100">
              <a:solidFill>
                <a:sysClr val="windowText" lastClr="000000"/>
              </a:solidFill>
              <a:effectLst/>
              <a:latin typeface="+mn-lt"/>
              <a:ea typeface="+mn-ea"/>
              <a:cs typeface="+mn-cs"/>
            </a:rPr>
            <a:t>、現在策定中の個別施設計画</a:t>
          </a:r>
          <a:r>
            <a:rPr kumimoji="1" lang="ja-JP" altLang="ja-JP" sz="1100">
              <a:solidFill>
                <a:sysClr val="windowText" lastClr="000000"/>
              </a:solidFill>
              <a:effectLst/>
              <a:latin typeface="+mn-lt"/>
              <a:ea typeface="+mn-ea"/>
              <a:cs typeface="+mn-cs"/>
            </a:rPr>
            <a:t>に基づき、公共施設の適正管理に取り組むことが必要である。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 xmlns:a16="http://schemas.microsoft.com/office/drawing/2014/main" id="{00000000-0008-0000-0D00-000042000000}"/>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 xmlns:a16="http://schemas.microsoft.com/office/drawing/2014/main" id="{00000000-0008-0000-0D00-000043000000}"/>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 xmlns:a16="http://schemas.microsoft.com/office/drawing/2014/main" id="{00000000-0008-0000-0D00-000044000000}"/>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 xmlns:a16="http://schemas.microsoft.com/office/drawing/2014/main" id="{00000000-0008-0000-0D00-00004500000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 xmlns:a16="http://schemas.microsoft.com/office/drawing/2014/main" id="{00000000-0008-0000-0D00-000046000000}"/>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 xmlns:a16="http://schemas.microsoft.com/office/drawing/2014/main" id="{00000000-0008-0000-0D00-000047000000}"/>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 xmlns:a16="http://schemas.microsoft.com/office/drawing/2014/main" id="{00000000-0008-0000-0D00-000048000000}"/>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 xmlns:a16="http://schemas.microsoft.com/office/drawing/2014/main" id="{00000000-0008-0000-0D00-000049000000}"/>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 xmlns:a16="http://schemas.microsoft.com/office/drawing/2014/main" id="{00000000-0008-0000-0D00-00004A000000}"/>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 xmlns:a16="http://schemas.microsoft.com/office/drawing/2014/main" id="{00000000-0008-0000-0D00-00004B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1" name="楕円 80">
          <a:extLst>
            <a:ext uri="{FF2B5EF4-FFF2-40B4-BE49-F238E27FC236}">
              <a16:creationId xmlns="" xmlns:a16="http://schemas.microsoft.com/office/drawing/2014/main" id="{00000000-0008-0000-0D00-000051000000}"/>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2" name="有形固定資産減価償却率該当値テキスト">
          <a:extLst>
            <a:ext uri="{FF2B5EF4-FFF2-40B4-BE49-F238E27FC236}">
              <a16:creationId xmlns="" xmlns:a16="http://schemas.microsoft.com/office/drawing/2014/main" id="{00000000-0008-0000-0D00-000052000000}"/>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133259</xdr:rowOff>
    </xdr:from>
    <xdr:to>
      <xdr:col>19</xdr:col>
      <xdr:colOff>187325</xdr:colOff>
      <xdr:row>30</xdr:row>
      <xdr:rowOff>63409</xdr:rowOff>
    </xdr:to>
    <xdr:sp macro="" textlink="">
      <xdr:nvSpPr>
        <xdr:cNvPr id="83" name="楕円 82">
          <a:extLst>
            <a:ext uri="{FF2B5EF4-FFF2-40B4-BE49-F238E27FC236}">
              <a16:creationId xmlns="" xmlns:a16="http://schemas.microsoft.com/office/drawing/2014/main" id="{00000000-0008-0000-0D00-000053000000}"/>
            </a:ext>
          </a:extLst>
        </xdr:cNvPr>
        <xdr:cNvSpPr/>
      </xdr:nvSpPr>
      <xdr:spPr>
        <a:xfrm>
          <a:off x="4000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12609</xdr:rowOff>
    </xdr:from>
    <xdr:to>
      <xdr:col>23</xdr:col>
      <xdr:colOff>85725</xdr:colOff>
      <xdr:row>30</xdr:row>
      <xdr:rowOff>148318</xdr:rowOff>
    </xdr:to>
    <xdr:cxnSp macro="">
      <xdr:nvCxnSpPr>
        <xdr:cNvPr id="84" name="直線コネクタ 83">
          <a:extLst>
            <a:ext uri="{FF2B5EF4-FFF2-40B4-BE49-F238E27FC236}">
              <a16:creationId xmlns="" xmlns:a16="http://schemas.microsoft.com/office/drawing/2014/main" id="{00000000-0008-0000-0D00-000054000000}"/>
            </a:ext>
          </a:extLst>
        </xdr:cNvPr>
        <xdr:cNvCxnSpPr/>
      </xdr:nvCxnSpPr>
      <xdr:spPr>
        <a:xfrm>
          <a:off x="4051300" y="5927634"/>
          <a:ext cx="711200" cy="1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5" name="楕円 84">
          <a:extLst>
            <a:ext uri="{FF2B5EF4-FFF2-40B4-BE49-F238E27FC236}">
              <a16:creationId xmlns="" xmlns:a16="http://schemas.microsoft.com/office/drawing/2014/main" id="{00000000-0008-0000-0D00-000055000000}"/>
            </a:ext>
          </a:extLst>
        </xdr:cNvPr>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30</xdr:row>
      <xdr:rowOff>55789</xdr:rowOff>
    </xdr:to>
    <xdr:cxnSp macro="">
      <xdr:nvCxnSpPr>
        <xdr:cNvPr id="86" name="直線コネクタ 85">
          <a:extLst>
            <a:ext uri="{FF2B5EF4-FFF2-40B4-BE49-F238E27FC236}">
              <a16:creationId xmlns="" xmlns:a16="http://schemas.microsoft.com/office/drawing/2014/main" id="{00000000-0008-0000-0D00-000056000000}"/>
            </a:ext>
          </a:extLst>
        </xdr:cNvPr>
        <xdr:cNvCxnSpPr/>
      </xdr:nvCxnSpPr>
      <xdr:spPr>
        <a:xfrm flipV="1">
          <a:off x="3289300" y="59276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120378</xdr:rowOff>
    </xdr:from>
    <xdr:to>
      <xdr:col>11</xdr:col>
      <xdr:colOff>187325</xdr:colOff>
      <xdr:row>32</xdr:row>
      <xdr:rowOff>50528</xdr:rowOff>
    </xdr:to>
    <xdr:sp macro="" textlink="">
      <xdr:nvSpPr>
        <xdr:cNvPr id="87" name="楕円 86">
          <a:extLst>
            <a:ext uri="{FF2B5EF4-FFF2-40B4-BE49-F238E27FC236}">
              <a16:creationId xmlns="" xmlns:a16="http://schemas.microsoft.com/office/drawing/2014/main" id="{00000000-0008-0000-0D00-000057000000}"/>
            </a:ext>
          </a:extLst>
        </xdr:cNvPr>
        <xdr:cNvSpPr/>
      </xdr:nvSpPr>
      <xdr:spPr>
        <a:xfrm>
          <a:off x="2476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31</xdr:row>
      <xdr:rowOff>171178</xdr:rowOff>
    </xdr:to>
    <xdr:cxnSp macro="">
      <xdr:nvCxnSpPr>
        <xdr:cNvPr id="88" name="直線コネクタ 87">
          <a:extLst>
            <a:ext uri="{FF2B5EF4-FFF2-40B4-BE49-F238E27FC236}">
              <a16:creationId xmlns="" xmlns:a16="http://schemas.microsoft.com/office/drawing/2014/main" id="{00000000-0008-0000-0D00-000058000000}"/>
            </a:ext>
          </a:extLst>
        </xdr:cNvPr>
        <xdr:cNvCxnSpPr/>
      </xdr:nvCxnSpPr>
      <xdr:spPr>
        <a:xfrm flipV="1">
          <a:off x="2527300" y="5970814"/>
          <a:ext cx="762000" cy="2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 xmlns:a16="http://schemas.microsoft.com/office/drawing/2014/main" id="{00000000-0008-0000-0D00-000059000000}"/>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 xmlns:a16="http://schemas.microsoft.com/office/drawing/2014/main" id="{00000000-0008-0000-0D00-00005A000000}"/>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 xmlns:a16="http://schemas.microsoft.com/office/drawing/2014/main" id="{00000000-0008-0000-0D00-00005B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54536</xdr:rowOff>
    </xdr:from>
    <xdr:ext cx="405111" cy="259045"/>
    <xdr:sp macro="" textlink="">
      <xdr:nvSpPr>
        <xdr:cNvPr id="92" name="n_1mainValue有形固定資産減価償却率">
          <a:extLst>
            <a:ext uri="{FF2B5EF4-FFF2-40B4-BE49-F238E27FC236}">
              <a16:creationId xmlns="" xmlns:a16="http://schemas.microsoft.com/office/drawing/2014/main" id="{00000000-0008-0000-0D00-00005C000000}"/>
            </a:ext>
          </a:extLst>
        </xdr:cNvPr>
        <xdr:cNvSpPr txBox="1"/>
      </xdr:nvSpPr>
      <xdr:spPr>
        <a:xfrm>
          <a:off x="383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3" name="n_2mainValue有形固定資産減価償却率">
          <a:extLst>
            <a:ext uri="{FF2B5EF4-FFF2-40B4-BE49-F238E27FC236}">
              <a16:creationId xmlns="" xmlns:a16="http://schemas.microsoft.com/office/drawing/2014/main" id="{00000000-0008-0000-0D00-00005D000000}"/>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41655</xdr:rowOff>
    </xdr:from>
    <xdr:ext cx="405111" cy="259045"/>
    <xdr:sp macro="" textlink="">
      <xdr:nvSpPr>
        <xdr:cNvPr id="94" name="n_3mainValue有形固定資産減価償却率">
          <a:extLst>
            <a:ext uri="{FF2B5EF4-FFF2-40B4-BE49-F238E27FC236}">
              <a16:creationId xmlns="" xmlns:a16="http://schemas.microsoft.com/office/drawing/2014/main" id="{00000000-0008-0000-0D00-00005E000000}"/>
            </a:ext>
          </a:extLst>
        </xdr:cNvPr>
        <xdr:cNvSpPr txBox="1"/>
      </xdr:nvSpPr>
      <xdr:spPr>
        <a:xfrm>
          <a:off x="23247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類似団体と比較すると、その平均値よりも少し高い数値にある</a:t>
          </a:r>
          <a:r>
            <a:rPr kumimoji="1" lang="ja-JP" altLang="en-US" sz="1100">
              <a:solidFill>
                <a:sysClr val="windowText" lastClr="000000"/>
              </a:solidFill>
              <a:effectLst/>
              <a:latin typeface="+mn-lt"/>
              <a:ea typeface="+mn-ea"/>
              <a:cs typeface="+mn-cs"/>
            </a:rPr>
            <a:t>が、財政調整基金の積立て等により前年度よりも改善した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地方債の発行に注視すること、地方税、地方交付税等の財源確保に取り組み、人件費及び物件費等の抑制に努め改善を図る必要がある。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 xmlns:a16="http://schemas.microsoft.com/office/drawing/2014/main" id="{00000000-0008-0000-0D00-00007B000000}"/>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 xmlns:a16="http://schemas.microsoft.com/office/drawing/2014/main" id="{00000000-0008-0000-0D00-00007E000000}"/>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28" name="債務償還比率平均値テキスト">
          <a:extLst>
            <a:ext uri="{FF2B5EF4-FFF2-40B4-BE49-F238E27FC236}">
              <a16:creationId xmlns="" xmlns:a16="http://schemas.microsoft.com/office/drawing/2014/main" id="{00000000-0008-0000-0D00-000080000000}"/>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 xmlns:a16="http://schemas.microsoft.com/office/drawing/2014/main" id="{00000000-0008-0000-0D00-000081000000}"/>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 xmlns:a16="http://schemas.microsoft.com/office/drawing/2014/main" id="{00000000-0008-0000-0D00-000082000000}"/>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56480</xdr:rowOff>
    </xdr:from>
    <xdr:to>
      <xdr:col>76</xdr:col>
      <xdr:colOff>73025</xdr:colOff>
      <xdr:row>30</xdr:row>
      <xdr:rowOff>158080</xdr:rowOff>
    </xdr:to>
    <xdr:sp macro="" textlink="">
      <xdr:nvSpPr>
        <xdr:cNvPr id="136" name="楕円 135">
          <a:extLst>
            <a:ext uri="{FF2B5EF4-FFF2-40B4-BE49-F238E27FC236}">
              <a16:creationId xmlns="" xmlns:a16="http://schemas.microsoft.com/office/drawing/2014/main" id="{00000000-0008-0000-0D00-000088000000}"/>
            </a:ext>
          </a:extLst>
        </xdr:cNvPr>
        <xdr:cNvSpPr/>
      </xdr:nvSpPr>
      <xdr:spPr>
        <a:xfrm>
          <a:off x="14744700" y="59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79357</xdr:rowOff>
    </xdr:from>
    <xdr:ext cx="469744" cy="259045"/>
    <xdr:sp macro="" textlink="">
      <xdr:nvSpPr>
        <xdr:cNvPr id="137" name="債務償還比率該当値テキスト">
          <a:extLst>
            <a:ext uri="{FF2B5EF4-FFF2-40B4-BE49-F238E27FC236}">
              <a16:creationId xmlns="" xmlns:a16="http://schemas.microsoft.com/office/drawing/2014/main" id="{00000000-0008-0000-0D00-000089000000}"/>
            </a:ext>
          </a:extLst>
        </xdr:cNvPr>
        <xdr:cNvSpPr txBox="1"/>
      </xdr:nvSpPr>
      <xdr:spPr>
        <a:xfrm>
          <a:off x="14846300" y="58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144328</xdr:rowOff>
    </xdr:from>
    <xdr:to>
      <xdr:col>72</xdr:col>
      <xdr:colOff>123825</xdr:colOff>
      <xdr:row>30</xdr:row>
      <xdr:rowOff>74478</xdr:rowOff>
    </xdr:to>
    <xdr:sp macro="" textlink="">
      <xdr:nvSpPr>
        <xdr:cNvPr id="138" name="楕円 137">
          <a:extLst>
            <a:ext uri="{FF2B5EF4-FFF2-40B4-BE49-F238E27FC236}">
              <a16:creationId xmlns="" xmlns:a16="http://schemas.microsoft.com/office/drawing/2014/main" id="{00000000-0008-0000-0D00-00008A000000}"/>
            </a:ext>
          </a:extLst>
        </xdr:cNvPr>
        <xdr:cNvSpPr/>
      </xdr:nvSpPr>
      <xdr:spPr>
        <a:xfrm>
          <a:off x="14033500" y="5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23678</xdr:rowOff>
    </xdr:from>
    <xdr:to>
      <xdr:col>76</xdr:col>
      <xdr:colOff>22225</xdr:colOff>
      <xdr:row>30</xdr:row>
      <xdr:rowOff>107280</xdr:rowOff>
    </xdr:to>
    <xdr:cxnSp macro="">
      <xdr:nvCxnSpPr>
        <xdr:cNvPr id="139" name="直線コネクタ 138">
          <a:extLst>
            <a:ext uri="{FF2B5EF4-FFF2-40B4-BE49-F238E27FC236}">
              <a16:creationId xmlns="" xmlns:a16="http://schemas.microsoft.com/office/drawing/2014/main" id="{00000000-0008-0000-0D00-00008B000000}"/>
            </a:ext>
          </a:extLst>
        </xdr:cNvPr>
        <xdr:cNvCxnSpPr/>
      </xdr:nvCxnSpPr>
      <xdr:spPr>
        <a:xfrm>
          <a:off x="14084300" y="5938703"/>
          <a:ext cx="711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0" name="n_1aveValue債務償還比率">
          <a:extLst>
            <a:ext uri="{FF2B5EF4-FFF2-40B4-BE49-F238E27FC236}">
              <a16:creationId xmlns="" xmlns:a16="http://schemas.microsoft.com/office/drawing/2014/main" id="{00000000-0008-0000-0D00-00008C000000}"/>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91005</xdr:rowOff>
    </xdr:from>
    <xdr:ext cx="469744" cy="259045"/>
    <xdr:sp macro="" textlink="">
      <xdr:nvSpPr>
        <xdr:cNvPr id="141" name="n_1mainValue債務償還比率">
          <a:extLst>
            <a:ext uri="{FF2B5EF4-FFF2-40B4-BE49-F238E27FC236}">
              <a16:creationId xmlns="" xmlns:a16="http://schemas.microsoft.com/office/drawing/2014/main" id="{00000000-0008-0000-0D00-00008D000000}"/>
            </a:ext>
          </a:extLst>
        </xdr:cNvPr>
        <xdr:cNvSpPr txBox="1"/>
      </xdr:nvSpPr>
      <xdr:spPr>
        <a:xfrm>
          <a:off x="13836727" y="56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 xmlns:a16="http://schemas.microsoft.com/office/drawing/2014/main" id="{00000000-0008-0000-0E00-000038000000}"/>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E00-00003900000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 xmlns:a16="http://schemas.microsoft.com/office/drawing/2014/main" id="{00000000-0008-0000-0E00-00003A000000}"/>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E00-00003B00000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 xmlns:a16="http://schemas.microsoft.com/office/drawing/2014/main" id="{00000000-0008-0000-0E00-00003C000000}"/>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E00-00003D000000}"/>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 xmlns:a16="http://schemas.microsoft.com/office/drawing/2014/main" id="{00000000-0008-0000-0E00-00003E000000}"/>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 xmlns:a16="http://schemas.microsoft.com/office/drawing/2014/main" id="{00000000-0008-0000-0E00-00003F000000}"/>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 xmlns:a16="http://schemas.microsoft.com/office/drawing/2014/main" id="{00000000-0008-0000-0E00-000040000000}"/>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 xmlns:a16="http://schemas.microsoft.com/office/drawing/2014/main"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1" name="楕円 70">
          <a:extLst>
            <a:ext uri="{FF2B5EF4-FFF2-40B4-BE49-F238E27FC236}">
              <a16:creationId xmlns="" xmlns:a16="http://schemas.microsoft.com/office/drawing/2014/main" id="{00000000-0008-0000-0E00-000047000000}"/>
            </a:ext>
          </a:extLst>
        </xdr:cNvPr>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00000000-0008-0000-0E00-000048000000}"/>
            </a:ext>
          </a:extLst>
        </xdr:cNvPr>
        <xdr:cNvSpPr txBox="1"/>
      </xdr:nvSpPr>
      <xdr:spPr>
        <a:xfrm>
          <a:off x="4673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3" name="楕円 72">
          <a:extLst>
            <a:ext uri="{FF2B5EF4-FFF2-40B4-BE49-F238E27FC236}">
              <a16:creationId xmlns="" xmlns:a16="http://schemas.microsoft.com/office/drawing/2014/main" id="{00000000-0008-0000-0E00-000049000000}"/>
            </a:ext>
          </a:extLst>
        </xdr:cNvPr>
        <xdr:cNvSpPr/>
      </xdr:nvSpPr>
      <xdr:spPr>
        <a:xfrm>
          <a:off x="3746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81915</xdr:rowOff>
    </xdr:to>
    <xdr:cxnSp macro="">
      <xdr:nvCxnSpPr>
        <xdr:cNvPr id="74" name="直線コネクタ 73">
          <a:extLst>
            <a:ext uri="{FF2B5EF4-FFF2-40B4-BE49-F238E27FC236}">
              <a16:creationId xmlns="" xmlns:a16="http://schemas.microsoft.com/office/drawing/2014/main" id="{00000000-0008-0000-0E00-00004A000000}"/>
            </a:ext>
          </a:extLst>
        </xdr:cNvPr>
        <xdr:cNvCxnSpPr/>
      </xdr:nvCxnSpPr>
      <xdr:spPr>
        <a:xfrm flipV="1">
          <a:off x="3797300" y="65627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5" name="楕円 74">
          <a:extLst>
            <a:ext uri="{FF2B5EF4-FFF2-40B4-BE49-F238E27FC236}">
              <a16:creationId xmlns="" xmlns:a16="http://schemas.microsoft.com/office/drawing/2014/main" id="{00000000-0008-0000-0E00-00004B000000}"/>
            </a:ext>
          </a:extLst>
        </xdr:cNvPr>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81915</xdr:rowOff>
    </xdr:from>
    <xdr:to>
      <xdr:col>19</xdr:col>
      <xdr:colOff>177800</xdr:colOff>
      <xdr:row>38</xdr:row>
      <xdr:rowOff>118110</xdr:rowOff>
    </xdr:to>
    <xdr:cxnSp macro="">
      <xdr:nvCxnSpPr>
        <xdr:cNvPr id="76" name="直線コネクタ 75">
          <a:extLst>
            <a:ext uri="{FF2B5EF4-FFF2-40B4-BE49-F238E27FC236}">
              <a16:creationId xmlns="" xmlns:a16="http://schemas.microsoft.com/office/drawing/2014/main" id="{00000000-0008-0000-0E00-00004C000000}"/>
            </a:ext>
          </a:extLst>
        </xdr:cNvPr>
        <xdr:cNvCxnSpPr/>
      </xdr:nvCxnSpPr>
      <xdr:spPr>
        <a:xfrm flipV="1">
          <a:off x="2908300" y="6597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141605</xdr:rowOff>
    </xdr:from>
    <xdr:to>
      <xdr:col>10</xdr:col>
      <xdr:colOff>165100</xdr:colOff>
      <xdr:row>39</xdr:row>
      <xdr:rowOff>71755</xdr:rowOff>
    </xdr:to>
    <xdr:sp macro="" textlink="">
      <xdr:nvSpPr>
        <xdr:cNvPr id="77" name="楕円 76">
          <a:extLst>
            <a:ext uri="{FF2B5EF4-FFF2-40B4-BE49-F238E27FC236}">
              <a16:creationId xmlns="" xmlns:a16="http://schemas.microsoft.com/office/drawing/2014/main" id="{00000000-0008-0000-0E00-00004D000000}"/>
            </a:ext>
          </a:extLst>
        </xdr:cNvPr>
        <xdr:cNvSpPr/>
      </xdr:nvSpPr>
      <xdr:spPr>
        <a:xfrm>
          <a:off x="1968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39</xdr:row>
      <xdr:rowOff>20955</xdr:rowOff>
    </xdr:to>
    <xdr:cxnSp macro="">
      <xdr:nvCxnSpPr>
        <xdr:cNvPr id="78" name="直線コネクタ 77">
          <a:extLst>
            <a:ext uri="{FF2B5EF4-FFF2-40B4-BE49-F238E27FC236}">
              <a16:creationId xmlns="" xmlns:a16="http://schemas.microsoft.com/office/drawing/2014/main" id="{00000000-0008-0000-0E00-00004E000000}"/>
            </a:ext>
          </a:extLst>
        </xdr:cNvPr>
        <xdr:cNvCxnSpPr/>
      </xdr:nvCxnSpPr>
      <xdr:spPr>
        <a:xfrm flipV="1">
          <a:off x="2019300" y="66332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 xmlns:a16="http://schemas.microsoft.com/office/drawing/2014/main" id="{00000000-0008-0000-0E00-00004F000000}"/>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 xmlns:a16="http://schemas.microsoft.com/office/drawing/2014/main" id="{00000000-0008-0000-0E00-000050000000}"/>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 xmlns:a16="http://schemas.microsoft.com/office/drawing/2014/main" id="{00000000-0008-0000-0E00-000051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2" name="n_1mainValue【道路】&#10;有形固定資産減価償却率">
          <a:extLst>
            <a:ext uri="{FF2B5EF4-FFF2-40B4-BE49-F238E27FC236}">
              <a16:creationId xmlns="" xmlns:a16="http://schemas.microsoft.com/office/drawing/2014/main" id="{00000000-0008-0000-0E00-00005200000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3" name="n_2mainValue【道路】&#10;有形固定資産減価償却率">
          <a:extLst>
            <a:ext uri="{FF2B5EF4-FFF2-40B4-BE49-F238E27FC236}">
              <a16:creationId xmlns="" xmlns:a16="http://schemas.microsoft.com/office/drawing/2014/main" id="{00000000-0008-0000-0E00-000053000000}"/>
            </a:ext>
          </a:extLst>
        </xdr:cNvPr>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62882</xdr:rowOff>
    </xdr:from>
    <xdr:ext cx="405111" cy="259045"/>
    <xdr:sp macro="" textlink="">
      <xdr:nvSpPr>
        <xdr:cNvPr id="84" name="n_3mainValue【道路】&#10;有形固定資産減価償却率">
          <a:extLst>
            <a:ext uri="{FF2B5EF4-FFF2-40B4-BE49-F238E27FC236}">
              <a16:creationId xmlns="" xmlns:a16="http://schemas.microsoft.com/office/drawing/2014/main" id="{00000000-0008-0000-0E00-000054000000}"/>
            </a:ext>
          </a:extLst>
        </xdr:cNvPr>
        <xdr:cNvSpPr txBox="1"/>
      </xdr:nvSpPr>
      <xdr:spPr>
        <a:xfrm>
          <a:off x="1816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 xmlns:a16="http://schemas.microsoft.com/office/drawing/2014/main" id="{00000000-0008-0000-0E00-00006C000000}"/>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 xmlns:a16="http://schemas.microsoft.com/office/drawing/2014/main" id="{00000000-0008-0000-0E00-00006D000000}"/>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 xmlns:a16="http://schemas.microsoft.com/office/drawing/2014/main" id="{00000000-0008-0000-0E00-00006E000000}"/>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 xmlns:a16="http://schemas.microsoft.com/office/drawing/2014/main" id="{00000000-0008-0000-0E00-00006F00000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 xmlns:a16="http://schemas.microsoft.com/office/drawing/2014/main" id="{00000000-0008-0000-0E00-000070000000}"/>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 xmlns:a16="http://schemas.microsoft.com/office/drawing/2014/main" id="{00000000-0008-0000-0E00-000071000000}"/>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 xmlns:a16="http://schemas.microsoft.com/office/drawing/2014/main" id="{00000000-0008-0000-0E00-00007200000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 xmlns:a16="http://schemas.microsoft.com/office/drawing/2014/main" id="{00000000-0008-0000-0E00-000073000000}"/>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 xmlns:a16="http://schemas.microsoft.com/office/drawing/2014/main" id="{00000000-0008-0000-0E00-000074000000}"/>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 xmlns:a16="http://schemas.microsoft.com/office/drawing/2014/main" id="{00000000-0008-0000-0E00-000075000000}"/>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81464</xdr:rowOff>
    </xdr:from>
    <xdr:to>
      <xdr:col>55</xdr:col>
      <xdr:colOff>50800</xdr:colOff>
      <xdr:row>39</xdr:row>
      <xdr:rowOff>11614</xdr:rowOff>
    </xdr:to>
    <xdr:sp macro="" textlink="">
      <xdr:nvSpPr>
        <xdr:cNvPr id="123" name="楕円 122">
          <a:extLst>
            <a:ext uri="{FF2B5EF4-FFF2-40B4-BE49-F238E27FC236}">
              <a16:creationId xmlns="" xmlns:a16="http://schemas.microsoft.com/office/drawing/2014/main" id="{00000000-0008-0000-0E00-00007B000000}"/>
            </a:ext>
          </a:extLst>
        </xdr:cNvPr>
        <xdr:cNvSpPr/>
      </xdr:nvSpPr>
      <xdr:spPr>
        <a:xfrm>
          <a:off x="10426700" y="65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104341</xdr:rowOff>
    </xdr:from>
    <xdr:ext cx="534377" cy="259045"/>
    <xdr:sp macro="" textlink="">
      <xdr:nvSpPr>
        <xdr:cNvPr id="124" name="【道路】&#10;一人当たり延長該当値テキスト">
          <a:extLst>
            <a:ext uri="{FF2B5EF4-FFF2-40B4-BE49-F238E27FC236}">
              <a16:creationId xmlns="" xmlns:a16="http://schemas.microsoft.com/office/drawing/2014/main" id="{00000000-0008-0000-0E00-00007C000000}"/>
            </a:ext>
          </a:extLst>
        </xdr:cNvPr>
        <xdr:cNvSpPr txBox="1"/>
      </xdr:nvSpPr>
      <xdr:spPr>
        <a:xfrm>
          <a:off x="10515600" y="64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85274</xdr:rowOff>
    </xdr:from>
    <xdr:to>
      <xdr:col>50</xdr:col>
      <xdr:colOff>165100</xdr:colOff>
      <xdr:row>39</xdr:row>
      <xdr:rowOff>15424</xdr:rowOff>
    </xdr:to>
    <xdr:sp macro="" textlink="">
      <xdr:nvSpPr>
        <xdr:cNvPr id="125" name="楕円 124">
          <a:extLst>
            <a:ext uri="{FF2B5EF4-FFF2-40B4-BE49-F238E27FC236}">
              <a16:creationId xmlns="" xmlns:a16="http://schemas.microsoft.com/office/drawing/2014/main" id="{00000000-0008-0000-0E00-00007D000000}"/>
            </a:ext>
          </a:extLst>
        </xdr:cNvPr>
        <xdr:cNvSpPr/>
      </xdr:nvSpPr>
      <xdr:spPr>
        <a:xfrm>
          <a:off x="9588500" y="6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132264</xdr:rowOff>
    </xdr:from>
    <xdr:to>
      <xdr:col>55</xdr:col>
      <xdr:colOff>0</xdr:colOff>
      <xdr:row>38</xdr:row>
      <xdr:rowOff>136074</xdr:rowOff>
    </xdr:to>
    <xdr:cxnSp macro="">
      <xdr:nvCxnSpPr>
        <xdr:cNvPr id="126" name="直線コネクタ 125">
          <a:extLst>
            <a:ext uri="{FF2B5EF4-FFF2-40B4-BE49-F238E27FC236}">
              <a16:creationId xmlns="" xmlns:a16="http://schemas.microsoft.com/office/drawing/2014/main" id="{00000000-0008-0000-0E00-00007E000000}"/>
            </a:ext>
          </a:extLst>
        </xdr:cNvPr>
        <xdr:cNvCxnSpPr/>
      </xdr:nvCxnSpPr>
      <xdr:spPr>
        <a:xfrm flipV="1">
          <a:off x="9639300" y="664736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89618</xdr:rowOff>
    </xdr:from>
    <xdr:to>
      <xdr:col>46</xdr:col>
      <xdr:colOff>38100</xdr:colOff>
      <xdr:row>39</xdr:row>
      <xdr:rowOff>19768</xdr:rowOff>
    </xdr:to>
    <xdr:sp macro="" textlink="">
      <xdr:nvSpPr>
        <xdr:cNvPr id="127" name="楕円 126">
          <a:extLst>
            <a:ext uri="{FF2B5EF4-FFF2-40B4-BE49-F238E27FC236}">
              <a16:creationId xmlns="" xmlns:a16="http://schemas.microsoft.com/office/drawing/2014/main" id="{00000000-0008-0000-0E00-00007F000000}"/>
            </a:ext>
          </a:extLst>
        </xdr:cNvPr>
        <xdr:cNvSpPr/>
      </xdr:nvSpPr>
      <xdr:spPr>
        <a:xfrm>
          <a:off x="8699500" y="6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136074</xdr:rowOff>
    </xdr:from>
    <xdr:to>
      <xdr:col>50</xdr:col>
      <xdr:colOff>114300</xdr:colOff>
      <xdr:row>38</xdr:row>
      <xdr:rowOff>140418</xdr:rowOff>
    </xdr:to>
    <xdr:cxnSp macro="">
      <xdr:nvCxnSpPr>
        <xdr:cNvPr id="128" name="直線コネクタ 127">
          <a:extLst>
            <a:ext uri="{FF2B5EF4-FFF2-40B4-BE49-F238E27FC236}">
              <a16:creationId xmlns="" xmlns:a16="http://schemas.microsoft.com/office/drawing/2014/main" id="{00000000-0008-0000-0E00-000080000000}"/>
            </a:ext>
          </a:extLst>
        </xdr:cNvPr>
        <xdr:cNvCxnSpPr/>
      </xdr:nvCxnSpPr>
      <xdr:spPr>
        <a:xfrm flipV="1">
          <a:off x="8750300" y="665117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77406</xdr:rowOff>
    </xdr:from>
    <xdr:to>
      <xdr:col>41</xdr:col>
      <xdr:colOff>101600</xdr:colOff>
      <xdr:row>39</xdr:row>
      <xdr:rowOff>7556</xdr:rowOff>
    </xdr:to>
    <xdr:sp macro="" textlink="">
      <xdr:nvSpPr>
        <xdr:cNvPr id="129" name="楕円 128">
          <a:extLst>
            <a:ext uri="{FF2B5EF4-FFF2-40B4-BE49-F238E27FC236}">
              <a16:creationId xmlns="" xmlns:a16="http://schemas.microsoft.com/office/drawing/2014/main" id="{00000000-0008-0000-0E00-000081000000}"/>
            </a:ext>
          </a:extLst>
        </xdr:cNvPr>
        <xdr:cNvSpPr/>
      </xdr:nvSpPr>
      <xdr:spPr>
        <a:xfrm>
          <a:off x="7810500" y="65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128206</xdr:rowOff>
    </xdr:from>
    <xdr:to>
      <xdr:col>45</xdr:col>
      <xdr:colOff>177800</xdr:colOff>
      <xdr:row>38</xdr:row>
      <xdr:rowOff>140418</xdr:rowOff>
    </xdr:to>
    <xdr:cxnSp macro="">
      <xdr:nvCxnSpPr>
        <xdr:cNvPr id="130" name="直線コネクタ 129">
          <a:extLst>
            <a:ext uri="{FF2B5EF4-FFF2-40B4-BE49-F238E27FC236}">
              <a16:creationId xmlns="" xmlns:a16="http://schemas.microsoft.com/office/drawing/2014/main" id="{00000000-0008-0000-0E00-000082000000}"/>
            </a:ext>
          </a:extLst>
        </xdr:cNvPr>
        <xdr:cNvCxnSpPr/>
      </xdr:nvCxnSpPr>
      <xdr:spPr>
        <a:xfrm>
          <a:off x="7861300" y="6643306"/>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 xmlns:a16="http://schemas.microsoft.com/office/drawing/2014/main" id="{00000000-0008-0000-0E00-000083000000}"/>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 xmlns:a16="http://schemas.microsoft.com/office/drawing/2014/main" id="{00000000-0008-0000-0E00-000084000000}"/>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 xmlns:a16="http://schemas.microsoft.com/office/drawing/2014/main" id="{00000000-0008-0000-0E00-00008500000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31951</xdr:rowOff>
    </xdr:from>
    <xdr:ext cx="534377" cy="259045"/>
    <xdr:sp macro="" textlink="">
      <xdr:nvSpPr>
        <xdr:cNvPr id="134" name="n_1mainValue【道路】&#10;一人当たり延長">
          <a:extLst>
            <a:ext uri="{FF2B5EF4-FFF2-40B4-BE49-F238E27FC236}">
              <a16:creationId xmlns="" xmlns:a16="http://schemas.microsoft.com/office/drawing/2014/main" id="{00000000-0008-0000-0E00-000086000000}"/>
            </a:ext>
          </a:extLst>
        </xdr:cNvPr>
        <xdr:cNvSpPr txBox="1"/>
      </xdr:nvSpPr>
      <xdr:spPr>
        <a:xfrm>
          <a:off x="9359411" y="6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36294</xdr:rowOff>
    </xdr:from>
    <xdr:ext cx="534377" cy="259045"/>
    <xdr:sp macro="" textlink="">
      <xdr:nvSpPr>
        <xdr:cNvPr id="135" name="n_2mainValue【道路】&#10;一人当たり延長">
          <a:extLst>
            <a:ext uri="{FF2B5EF4-FFF2-40B4-BE49-F238E27FC236}">
              <a16:creationId xmlns="" xmlns:a16="http://schemas.microsoft.com/office/drawing/2014/main" id="{00000000-0008-0000-0E00-000087000000}"/>
            </a:ext>
          </a:extLst>
        </xdr:cNvPr>
        <xdr:cNvSpPr txBox="1"/>
      </xdr:nvSpPr>
      <xdr:spPr>
        <a:xfrm>
          <a:off x="8483111" y="6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24084</xdr:rowOff>
    </xdr:from>
    <xdr:ext cx="534377" cy="259045"/>
    <xdr:sp macro="" textlink="">
      <xdr:nvSpPr>
        <xdr:cNvPr id="136" name="n_3mainValue【道路】&#10;一人当たり延長">
          <a:extLst>
            <a:ext uri="{FF2B5EF4-FFF2-40B4-BE49-F238E27FC236}">
              <a16:creationId xmlns="" xmlns:a16="http://schemas.microsoft.com/office/drawing/2014/main" id="{00000000-0008-0000-0E00-000088000000}"/>
            </a:ext>
          </a:extLst>
        </xdr:cNvPr>
        <xdr:cNvSpPr txBox="1"/>
      </xdr:nvSpPr>
      <xdr:spPr>
        <a:xfrm>
          <a:off x="7594111" y="63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 xmlns:a16="http://schemas.microsoft.com/office/drawing/2014/main" id="{00000000-0008-0000-0E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 xmlns:a16="http://schemas.microsoft.com/office/drawing/2014/main" id="{00000000-0008-0000-0E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 xmlns:a16="http://schemas.microsoft.com/office/drawing/2014/main" id="{00000000-0008-0000-0E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 xmlns:a16="http://schemas.microsoft.com/office/drawing/2014/main" id="{00000000-0008-0000-0E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 xmlns:a16="http://schemas.microsoft.com/office/drawing/2014/main" id="{00000000-0008-0000-0E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 xmlns:a16="http://schemas.microsoft.com/office/drawing/2014/main" id="{00000000-0008-0000-0E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 xmlns:a16="http://schemas.microsoft.com/office/drawing/2014/main" id="{00000000-0008-0000-0E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 xmlns:a16="http://schemas.microsoft.com/office/drawing/2014/main" id="{00000000-0008-0000-0E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 xmlns:a16="http://schemas.microsoft.com/office/drawing/2014/main" id="{00000000-0008-0000-0E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 xmlns:a16="http://schemas.microsoft.com/office/drawing/2014/main" id="{00000000-0008-0000-0E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 xmlns:a16="http://schemas.microsoft.com/office/drawing/2014/main" id="{00000000-0008-0000-0E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 xmlns:a16="http://schemas.microsoft.com/office/drawing/2014/main" id="{00000000-0008-0000-0E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 xmlns:a16="http://schemas.microsoft.com/office/drawing/2014/main" id="{00000000-0008-0000-0E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 xmlns:a16="http://schemas.microsoft.com/office/drawing/2014/main" id="{00000000-0008-0000-0E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 xmlns:a16="http://schemas.microsoft.com/office/drawing/2014/main" id="{00000000-0008-0000-0E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 xmlns:a16="http://schemas.microsoft.com/office/drawing/2014/main" id="{00000000-0008-0000-0E00-0000A2000000}"/>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 xmlns:a16="http://schemas.microsoft.com/office/drawing/2014/main" id="{00000000-0008-0000-0E00-0000A3000000}"/>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 xmlns:a16="http://schemas.microsoft.com/office/drawing/2014/main" id="{00000000-0008-0000-0E00-0000A4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 xmlns:a16="http://schemas.microsoft.com/office/drawing/2014/main" id="{00000000-0008-0000-0E00-0000A5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 xmlns:a16="http://schemas.microsoft.com/office/drawing/2014/main" id="{00000000-0008-0000-0E00-0000A6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a:extLst>
            <a:ext uri="{FF2B5EF4-FFF2-40B4-BE49-F238E27FC236}">
              <a16:creationId xmlns="" xmlns:a16="http://schemas.microsoft.com/office/drawing/2014/main" id="{00000000-0008-0000-0E00-0000A7000000}"/>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 xmlns:a16="http://schemas.microsoft.com/office/drawing/2014/main" id="{00000000-0008-0000-0E00-0000A8000000}"/>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 xmlns:a16="http://schemas.microsoft.com/office/drawing/2014/main" id="{00000000-0008-0000-0E00-0000A9000000}"/>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 xmlns:a16="http://schemas.microsoft.com/office/drawing/2014/main" id="{00000000-0008-0000-0E00-0000AA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 xmlns:a16="http://schemas.microsoft.com/office/drawing/2014/main" id="{00000000-0008-0000-0E00-0000AB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0000000-0008-0000-0E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E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E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E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E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117384</xdr:rowOff>
    </xdr:from>
    <xdr:to>
      <xdr:col>24</xdr:col>
      <xdr:colOff>114300</xdr:colOff>
      <xdr:row>59</xdr:row>
      <xdr:rowOff>47534</xdr:rowOff>
    </xdr:to>
    <xdr:sp macro="" textlink="">
      <xdr:nvSpPr>
        <xdr:cNvPr id="177" name="楕円 176">
          <a:extLst>
            <a:ext uri="{FF2B5EF4-FFF2-40B4-BE49-F238E27FC236}">
              <a16:creationId xmlns="" xmlns:a16="http://schemas.microsoft.com/office/drawing/2014/main" id="{00000000-0008-0000-0E00-0000B1000000}"/>
            </a:ext>
          </a:extLst>
        </xdr:cNvPr>
        <xdr:cNvSpPr/>
      </xdr:nvSpPr>
      <xdr:spPr>
        <a:xfrm>
          <a:off x="4584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140261</xdr:rowOff>
    </xdr:from>
    <xdr:ext cx="405111" cy="259045"/>
    <xdr:sp macro="" textlink="">
      <xdr:nvSpPr>
        <xdr:cNvPr id="178" name="【橋りょう・トンネル】&#10;有形固定資産減価償却率該当値テキスト">
          <a:extLst>
            <a:ext uri="{FF2B5EF4-FFF2-40B4-BE49-F238E27FC236}">
              <a16:creationId xmlns="" xmlns:a16="http://schemas.microsoft.com/office/drawing/2014/main" id="{00000000-0008-0000-0E00-0000B2000000}"/>
            </a:ext>
          </a:extLst>
        </xdr:cNvPr>
        <xdr:cNvSpPr txBox="1"/>
      </xdr:nvSpPr>
      <xdr:spPr>
        <a:xfrm>
          <a:off x="4673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79" name="楕円 178">
          <a:extLst>
            <a:ext uri="{FF2B5EF4-FFF2-40B4-BE49-F238E27FC236}">
              <a16:creationId xmlns="" xmlns:a16="http://schemas.microsoft.com/office/drawing/2014/main" id="{00000000-0008-0000-0E00-0000B3000000}"/>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168184</xdr:rowOff>
    </xdr:from>
    <xdr:to>
      <xdr:col>24</xdr:col>
      <xdr:colOff>63500</xdr:colOff>
      <xdr:row>59</xdr:row>
      <xdr:rowOff>22860</xdr:rowOff>
    </xdr:to>
    <xdr:cxnSp macro="">
      <xdr:nvCxnSpPr>
        <xdr:cNvPr id="180" name="直線コネクタ 179">
          <a:extLst>
            <a:ext uri="{FF2B5EF4-FFF2-40B4-BE49-F238E27FC236}">
              <a16:creationId xmlns="" xmlns:a16="http://schemas.microsoft.com/office/drawing/2014/main" id="{00000000-0008-0000-0E00-0000B4000000}"/>
            </a:ext>
          </a:extLst>
        </xdr:cNvPr>
        <xdr:cNvCxnSpPr/>
      </xdr:nvCxnSpPr>
      <xdr:spPr>
        <a:xfrm flipV="1">
          <a:off x="3797300" y="101122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169635</xdr:rowOff>
    </xdr:from>
    <xdr:to>
      <xdr:col>15</xdr:col>
      <xdr:colOff>101600</xdr:colOff>
      <xdr:row>59</xdr:row>
      <xdr:rowOff>99785</xdr:rowOff>
    </xdr:to>
    <xdr:sp macro="" textlink="">
      <xdr:nvSpPr>
        <xdr:cNvPr id="181" name="楕円 180">
          <a:extLst>
            <a:ext uri="{FF2B5EF4-FFF2-40B4-BE49-F238E27FC236}">
              <a16:creationId xmlns="" xmlns:a16="http://schemas.microsoft.com/office/drawing/2014/main" id="{00000000-0008-0000-0E00-0000B5000000}"/>
            </a:ext>
          </a:extLst>
        </xdr:cNvPr>
        <xdr:cNvSpPr/>
      </xdr:nvSpPr>
      <xdr:spPr>
        <a:xfrm>
          <a:off x="2857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48985</xdr:rowOff>
    </xdr:to>
    <xdr:cxnSp macro="">
      <xdr:nvCxnSpPr>
        <xdr:cNvPr id="182" name="直線コネクタ 181">
          <a:extLst>
            <a:ext uri="{FF2B5EF4-FFF2-40B4-BE49-F238E27FC236}">
              <a16:creationId xmlns="" xmlns:a16="http://schemas.microsoft.com/office/drawing/2014/main" id="{00000000-0008-0000-0E00-0000B6000000}"/>
            </a:ext>
          </a:extLst>
        </xdr:cNvPr>
        <xdr:cNvCxnSpPr/>
      </xdr:nvCxnSpPr>
      <xdr:spPr>
        <a:xfrm flipV="1">
          <a:off x="2908300" y="101384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3" name="楕円 182">
          <a:extLst>
            <a:ext uri="{FF2B5EF4-FFF2-40B4-BE49-F238E27FC236}">
              <a16:creationId xmlns="" xmlns:a16="http://schemas.microsoft.com/office/drawing/2014/main" id="{00000000-0008-0000-0E00-0000B7000000}"/>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102870</xdr:rowOff>
    </xdr:to>
    <xdr:cxnSp macro="">
      <xdr:nvCxnSpPr>
        <xdr:cNvPr id="184" name="直線コネクタ 183">
          <a:extLst>
            <a:ext uri="{FF2B5EF4-FFF2-40B4-BE49-F238E27FC236}">
              <a16:creationId xmlns="" xmlns:a16="http://schemas.microsoft.com/office/drawing/2014/main" id="{00000000-0008-0000-0E00-0000B8000000}"/>
            </a:ext>
          </a:extLst>
        </xdr:cNvPr>
        <xdr:cNvCxnSpPr/>
      </xdr:nvCxnSpPr>
      <xdr:spPr>
        <a:xfrm flipV="1">
          <a:off x="2019300" y="1016453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a:extLst>
            <a:ext uri="{FF2B5EF4-FFF2-40B4-BE49-F238E27FC236}">
              <a16:creationId xmlns="" xmlns:a16="http://schemas.microsoft.com/office/drawing/2014/main" id="{00000000-0008-0000-0E00-0000B9000000}"/>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 xmlns:a16="http://schemas.microsoft.com/office/drawing/2014/main" id="{00000000-0008-0000-0E00-0000BA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 xmlns:a16="http://schemas.microsoft.com/office/drawing/2014/main" id="{00000000-0008-0000-0E00-0000BB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88" name="n_1mainValue【橋りょう・トンネル】&#10;有形固定資産減価償却率">
          <a:extLst>
            <a:ext uri="{FF2B5EF4-FFF2-40B4-BE49-F238E27FC236}">
              <a16:creationId xmlns="" xmlns:a16="http://schemas.microsoft.com/office/drawing/2014/main" id="{00000000-0008-0000-0E00-0000BC000000}"/>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9" name="n_2mainValue【橋りょう・トンネル】&#10;有形固定資産減価償却率">
          <a:extLst>
            <a:ext uri="{FF2B5EF4-FFF2-40B4-BE49-F238E27FC236}">
              <a16:creationId xmlns="" xmlns:a16="http://schemas.microsoft.com/office/drawing/2014/main" id="{00000000-0008-0000-0E00-0000BD000000}"/>
            </a:ext>
          </a:extLst>
        </xdr:cNvPr>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190" name="n_3mainValue【橋りょう・トンネル】&#10;有形固定資産減価償却率">
          <a:extLst>
            <a:ext uri="{FF2B5EF4-FFF2-40B4-BE49-F238E27FC236}">
              <a16:creationId xmlns="" xmlns:a16="http://schemas.microsoft.com/office/drawing/2014/main" id="{00000000-0008-0000-0E00-0000BE000000}"/>
            </a:ext>
          </a:extLst>
        </xdr:cNvPr>
        <xdr:cNvSpPr txBox="1"/>
      </xdr:nvSpPr>
      <xdr:spPr>
        <a:xfrm>
          <a:off x="1816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 xmlns:a16="http://schemas.microsoft.com/office/drawing/2014/main" id="{00000000-0008-0000-0E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 xmlns:a16="http://schemas.microsoft.com/office/drawing/2014/main" id="{00000000-0008-0000-0E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 xmlns:a16="http://schemas.microsoft.com/office/drawing/2014/main" id="{00000000-0008-0000-0E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 xmlns:a16="http://schemas.microsoft.com/office/drawing/2014/main" id="{00000000-0008-0000-0E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 xmlns:a16="http://schemas.microsoft.com/office/drawing/2014/main" id="{00000000-0008-0000-0E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 xmlns:a16="http://schemas.microsoft.com/office/drawing/2014/main" id="{00000000-0008-0000-0E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 xmlns:a16="http://schemas.microsoft.com/office/drawing/2014/main" id="{00000000-0008-0000-0E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 xmlns:a16="http://schemas.microsoft.com/office/drawing/2014/main" id="{00000000-0008-0000-0E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 xmlns:a16="http://schemas.microsoft.com/office/drawing/2014/main" id="{00000000-0008-0000-0E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 xmlns:a16="http://schemas.microsoft.com/office/drawing/2014/main" id="{00000000-0008-0000-0E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 xmlns:a16="http://schemas.microsoft.com/office/drawing/2014/main" id="{00000000-0008-0000-0E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 xmlns:a16="http://schemas.microsoft.com/office/drawing/2014/main" id="{00000000-0008-0000-0E00-0000C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 xmlns:a16="http://schemas.microsoft.com/office/drawing/2014/main" id="{00000000-0008-0000-0E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 xmlns:a16="http://schemas.microsoft.com/office/drawing/2014/main" id="{00000000-0008-0000-0E00-0000C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 xmlns:a16="http://schemas.microsoft.com/office/drawing/2014/main" id="{00000000-0008-0000-0E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 xmlns:a16="http://schemas.microsoft.com/office/drawing/2014/main" id="{00000000-0008-0000-0E00-0000C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 xmlns:a16="http://schemas.microsoft.com/office/drawing/2014/main" id="{00000000-0008-0000-0E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 xmlns:a16="http://schemas.microsoft.com/office/drawing/2014/main" id="{00000000-0008-0000-0E00-0000D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 xmlns:a16="http://schemas.microsoft.com/office/drawing/2014/main" id="{00000000-0008-0000-0E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 xmlns:a16="http://schemas.microsoft.com/office/drawing/2014/main" id="{00000000-0008-0000-0E00-0000D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 xmlns:a16="http://schemas.microsoft.com/office/drawing/2014/main" id="{00000000-0008-0000-0E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 xmlns:a16="http://schemas.microsoft.com/office/drawing/2014/main" id="{00000000-0008-0000-0E00-0000D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 xmlns:a16="http://schemas.microsoft.com/office/drawing/2014/main" id="{00000000-0008-0000-0E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 xmlns:a16="http://schemas.microsoft.com/office/drawing/2014/main" id="{00000000-0008-0000-0E00-0000D600000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 xmlns:a16="http://schemas.microsoft.com/office/drawing/2014/main" id="{00000000-0008-0000-0E00-0000D7000000}"/>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 xmlns:a16="http://schemas.microsoft.com/office/drawing/2014/main" id="{00000000-0008-0000-0E00-0000D800000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 xmlns:a16="http://schemas.microsoft.com/office/drawing/2014/main" id="{00000000-0008-0000-0E00-0000D9000000}"/>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 xmlns:a16="http://schemas.microsoft.com/office/drawing/2014/main" id="{00000000-0008-0000-0E00-0000DA000000}"/>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 xmlns:a16="http://schemas.microsoft.com/office/drawing/2014/main" id="{00000000-0008-0000-0E00-0000DB000000}"/>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 xmlns:a16="http://schemas.microsoft.com/office/drawing/2014/main" id="{00000000-0008-0000-0E00-0000DC000000}"/>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 xmlns:a16="http://schemas.microsoft.com/office/drawing/2014/main" id="{00000000-0008-0000-0E00-0000DD00000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 xmlns:a16="http://schemas.microsoft.com/office/drawing/2014/main" id="{00000000-0008-0000-0E00-0000DE000000}"/>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 xmlns:a16="http://schemas.microsoft.com/office/drawing/2014/main" id="{00000000-0008-0000-0E00-0000DF000000}"/>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0000000-0008-0000-0E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0000000-0008-0000-0E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00000000-0008-0000-0E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E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E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106783</xdr:rowOff>
    </xdr:from>
    <xdr:to>
      <xdr:col>55</xdr:col>
      <xdr:colOff>50800</xdr:colOff>
      <xdr:row>64</xdr:row>
      <xdr:rowOff>36933</xdr:rowOff>
    </xdr:to>
    <xdr:sp macro="" textlink="">
      <xdr:nvSpPr>
        <xdr:cNvPr id="229" name="楕円 228">
          <a:extLst>
            <a:ext uri="{FF2B5EF4-FFF2-40B4-BE49-F238E27FC236}">
              <a16:creationId xmlns="" xmlns:a16="http://schemas.microsoft.com/office/drawing/2014/main" id="{00000000-0008-0000-0E00-0000E5000000}"/>
            </a:ext>
          </a:extLst>
        </xdr:cNvPr>
        <xdr:cNvSpPr/>
      </xdr:nvSpPr>
      <xdr:spPr>
        <a:xfrm>
          <a:off x="10426700" y="109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21710</xdr:rowOff>
    </xdr:from>
    <xdr:ext cx="599010" cy="259045"/>
    <xdr:sp macro="" textlink="">
      <xdr:nvSpPr>
        <xdr:cNvPr id="230" name="【橋りょう・トンネル】&#10;一人当たり有形固定資産（償却資産）額該当値テキスト">
          <a:extLst>
            <a:ext uri="{FF2B5EF4-FFF2-40B4-BE49-F238E27FC236}">
              <a16:creationId xmlns="" xmlns:a16="http://schemas.microsoft.com/office/drawing/2014/main" id="{00000000-0008-0000-0E00-0000E6000000}"/>
            </a:ext>
          </a:extLst>
        </xdr:cNvPr>
        <xdr:cNvSpPr txBox="1"/>
      </xdr:nvSpPr>
      <xdr:spPr>
        <a:xfrm>
          <a:off x="10515600" y="1082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107363</xdr:rowOff>
    </xdr:from>
    <xdr:to>
      <xdr:col>50</xdr:col>
      <xdr:colOff>165100</xdr:colOff>
      <xdr:row>64</xdr:row>
      <xdr:rowOff>37513</xdr:rowOff>
    </xdr:to>
    <xdr:sp macro="" textlink="">
      <xdr:nvSpPr>
        <xdr:cNvPr id="231" name="楕円 230">
          <a:extLst>
            <a:ext uri="{FF2B5EF4-FFF2-40B4-BE49-F238E27FC236}">
              <a16:creationId xmlns="" xmlns:a16="http://schemas.microsoft.com/office/drawing/2014/main" id="{00000000-0008-0000-0E00-0000E7000000}"/>
            </a:ext>
          </a:extLst>
        </xdr:cNvPr>
        <xdr:cNvSpPr/>
      </xdr:nvSpPr>
      <xdr:spPr>
        <a:xfrm>
          <a:off x="9588500" y="109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157583</xdr:rowOff>
    </xdr:from>
    <xdr:to>
      <xdr:col>55</xdr:col>
      <xdr:colOff>0</xdr:colOff>
      <xdr:row>63</xdr:row>
      <xdr:rowOff>158163</xdr:rowOff>
    </xdr:to>
    <xdr:cxnSp macro="">
      <xdr:nvCxnSpPr>
        <xdr:cNvPr id="232" name="直線コネクタ 231">
          <a:extLst>
            <a:ext uri="{FF2B5EF4-FFF2-40B4-BE49-F238E27FC236}">
              <a16:creationId xmlns="" xmlns:a16="http://schemas.microsoft.com/office/drawing/2014/main" id="{00000000-0008-0000-0E00-0000E8000000}"/>
            </a:ext>
          </a:extLst>
        </xdr:cNvPr>
        <xdr:cNvCxnSpPr/>
      </xdr:nvCxnSpPr>
      <xdr:spPr>
        <a:xfrm flipV="1">
          <a:off x="9639300" y="10958933"/>
          <a:ext cx="8382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108022</xdr:rowOff>
    </xdr:from>
    <xdr:to>
      <xdr:col>46</xdr:col>
      <xdr:colOff>38100</xdr:colOff>
      <xdr:row>64</xdr:row>
      <xdr:rowOff>38172</xdr:rowOff>
    </xdr:to>
    <xdr:sp macro="" textlink="">
      <xdr:nvSpPr>
        <xdr:cNvPr id="233" name="楕円 232">
          <a:extLst>
            <a:ext uri="{FF2B5EF4-FFF2-40B4-BE49-F238E27FC236}">
              <a16:creationId xmlns="" xmlns:a16="http://schemas.microsoft.com/office/drawing/2014/main" id="{00000000-0008-0000-0E00-0000E9000000}"/>
            </a:ext>
          </a:extLst>
        </xdr:cNvPr>
        <xdr:cNvSpPr/>
      </xdr:nvSpPr>
      <xdr:spPr>
        <a:xfrm>
          <a:off x="8699500" y="109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158163</xdr:rowOff>
    </xdr:from>
    <xdr:to>
      <xdr:col>50</xdr:col>
      <xdr:colOff>114300</xdr:colOff>
      <xdr:row>63</xdr:row>
      <xdr:rowOff>158822</xdr:rowOff>
    </xdr:to>
    <xdr:cxnSp macro="">
      <xdr:nvCxnSpPr>
        <xdr:cNvPr id="234" name="直線コネクタ 233">
          <a:extLst>
            <a:ext uri="{FF2B5EF4-FFF2-40B4-BE49-F238E27FC236}">
              <a16:creationId xmlns="" xmlns:a16="http://schemas.microsoft.com/office/drawing/2014/main" id="{00000000-0008-0000-0E00-0000EA000000}"/>
            </a:ext>
          </a:extLst>
        </xdr:cNvPr>
        <xdr:cNvCxnSpPr/>
      </xdr:nvCxnSpPr>
      <xdr:spPr>
        <a:xfrm flipV="1">
          <a:off x="8750300" y="10959513"/>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108328</xdr:rowOff>
    </xdr:from>
    <xdr:to>
      <xdr:col>41</xdr:col>
      <xdr:colOff>101600</xdr:colOff>
      <xdr:row>64</xdr:row>
      <xdr:rowOff>38478</xdr:rowOff>
    </xdr:to>
    <xdr:sp macro="" textlink="">
      <xdr:nvSpPr>
        <xdr:cNvPr id="235" name="楕円 234">
          <a:extLst>
            <a:ext uri="{FF2B5EF4-FFF2-40B4-BE49-F238E27FC236}">
              <a16:creationId xmlns="" xmlns:a16="http://schemas.microsoft.com/office/drawing/2014/main" id="{00000000-0008-0000-0E00-0000EB000000}"/>
            </a:ext>
          </a:extLst>
        </xdr:cNvPr>
        <xdr:cNvSpPr/>
      </xdr:nvSpPr>
      <xdr:spPr>
        <a:xfrm>
          <a:off x="7810500" y="109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158822</xdr:rowOff>
    </xdr:from>
    <xdr:to>
      <xdr:col>45</xdr:col>
      <xdr:colOff>177800</xdr:colOff>
      <xdr:row>63</xdr:row>
      <xdr:rowOff>159128</xdr:rowOff>
    </xdr:to>
    <xdr:cxnSp macro="">
      <xdr:nvCxnSpPr>
        <xdr:cNvPr id="236" name="直線コネクタ 235">
          <a:extLst>
            <a:ext uri="{FF2B5EF4-FFF2-40B4-BE49-F238E27FC236}">
              <a16:creationId xmlns="" xmlns:a16="http://schemas.microsoft.com/office/drawing/2014/main" id="{00000000-0008-0000-0E00-0000EC000000}"/>
            </a:ext>
          </a:extLst>
        </xdr:cNvPr>
        <xdr:cNvCxnSpPr/>
      </xdr:nvCxnSpPr>
      <xdr:spPr>
        <a:xfrm flipV="1">
          <a:off x="7861300" y="1096017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 xmlns:a16="http://schemas.microsoft.com/office/drawing/2014/main" id="{00000000-0008-0000-0E00-0000ED000000}"/>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 xmlns:a16="http://schemas.microsoft.com/office/drawing/2014/main" id="{00000000-0008-0000-0E00-0000EE000000}"/>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 xmlns:a16="http://schemas.microsoft.com/office/drawing/2014/main" id="{00000000-0008-0000-0E00-0000EF000000}"/>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28640</xdr:rowOff>
    </xdr:from>
    <xdr:ext cx="599010" cy="259045"/>
    <xdr:sp macro="" textlink="">
      <xdr:nvSpPr>
        <xdr:cNvPr id="240" name="n_1mainValue【橋りょう・トンネル】&#10;一人当たり有形固定資産（償却資産）額">
          <a:extLst>
            <a:ext uri="{FF2B5EF4-FFF2-40B4-BE49-F238E27FC236}">
              <a16:creationId xmlns="" xmlns:a16="http://schemas.microsoft.com/office/drawing/2014/main" id="{00000000-0008-0000-0E00-0000F0000000}"/>
            </a:ext>
          </a:extLst>
        </xdr:cNvPr>
        <xdr:cNvSpPr txBox="1"/>
      </xdr:nvSpPr>
      <xdr:spPr>
        <a:xfrm>
          <a:off x="9327095" y="1100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29299</xdr:rowOff>
    </xdr:from>
    <xdr:ext cx="599010" cy="259045"/>
    <xdr:sp macro="" textlink="">
      <xdr:nvSpPr>
        <xdr:cNvPr id="241" name="n_2mainValue【橋りょう・トンネル】&#10;一人当たり有形固定資産（償却資産）額">
          <a:extLst>
            <a:ext uri="{FF2B5EF4-FFF2-40B4-BE49-F238E27FC236}">
              <a16:creationId xmlns="" xmlns:a16="http://schemas.microsoft.com/office/drawing/2014/main" id="{00000000-0008-0000-0E00-0000F1000000}"/>
            </a:ext>
          </a:extLst>
        </xdr:cNvPr>
        <xdr:cNvSpPr txBox="1"/>
      </xdr:nvSpPr>
      <xdr:spPr>
        <a:xfrm>
          <a:off x="8450795" y="110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29605</xdr:rowOff>
    </xdr:from>
    <xdr:ext cx="599010" cy="259045"/>
    <xdr:sp macro="" textlink="">
      <xdr:nvSpPr>
        <xdr:cNvPr id="242" name="n_3mainValue【橋りょう・トンネル】&#10;一人当たり有形固定資産（償却資産）額">
          <a:extLst>
            <a:ext uri="{FF2B5EF4-FFF2-40B4-BE49-F238E27FC236}">
              <a16:creationId xmlns="" xmlns:a16="http://schemas.microsoft.com/office/drawing/2014/main" id="{00000000-0008-0000-0E00-0000F2000000}"/>
            </a:ext>
          </a:extLst>
        </xdr:cNvPr>
        <xdr:cNvSpPr txBox="1"/>
      </xdr:nvSpPr>
      <xdr:spPr>
        <a:xfrm>
          <a:off x="7561795" y="110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 xmlns:a16="http://schemas.microsoft.com/office/drawing/2014/main" id="{00000000-0008-0000-0E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 xmlns:a16="http://schemas.microsoft.com/office/drawing/2014/main" id="{00000000-0008-0000-0E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 xmlns:a16="http://schemas.microsoft.com/office/drawing/2014/main" id="{00000000-0008-0000-0E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 xmlns:a16="http://schemas.microsoft.com/office/drawing/2014/main" id="{00000000-0008-0000-0E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 xmlns:a16="http://schemas.microsoft.com/office/drawing/2014/main" id="{00000000-0008-0000-0E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 xmlns:a16="http://schemas.microsoft.com/office/drawing/2014/main" id="{00000000-0008-0000-0E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 xmlns:a16="http://schemas.microsoft.com/office/drawing/2014/main" id="{00000000-0008-0000-0E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 xmlns:a16="http://schemas.microsoft.com/office/drawing/2014/main" id="{00000000-0008-0000-0E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 xmlns:a16="http://schemas.microsoft.com/office/drawing/2014/main" id="{00000000-0008-0000-0E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 xmlns:a16="http://schemas.microsoft.com/office/drawing/2014/main" id="{00000000-0008-0000-0E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 xmlns:a16="http://schemas.microsoft.com/office/drawing/2014/main" id="{00000000-0008-0000-0E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 xmlns:a16="http://schemas.microsoft.com/office/drawing/2014/main" id="{00000000-0008-0000-0E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 xmlns:a16="http://schemas.microsoft.com/office/drawing/2014/main" id="{00000000-0008-0000-0E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 xmlns:a16="http://schemas.microsoft.com/office/drawing/2014/main" id="{00000000-0008-0000-0E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 xmlns:a16="http://schemas.microsoft.com/office/drawing/2014/main" id="{00000000-0008-0000-0E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 xmlns:a16="http://schemas.microsoft.com/office/drawing/2014/main" id="{00000000-0008-0000-0E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 xmlns:a16="http://schemas.microsoft.com/office/drawing/2014/main" id="{00000000-0008-0000-0E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 xmlns:a16="http://schemas.microsoft.com/office/drawing/2014/main" id="{00000000-0008-0000-0E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 xmlns:a16="http://schemas.microsoft.com/office/drawing/2014/main" id="{00000000-0008-0000-0E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 xmlns:a16="http://schemas.microsoft.com/office/drawing/2014/main" id="{00000000-0008-0000-0E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 xmlns:a16="http://schemas.microsoft.com/office/drawing/2014/main" id="{00000000-0008-0000-0E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 xmlns:a16="http://schemas.microsoft.com/office/drawing/2014/main" id="{00000000-0008-0000-0E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 xmlns:a16="http://schemas.microsoft.com/office/drawing/2014/main" id="{00000000-0008-0000-0E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 xmlns:a16="http://schemas.microsoft.com/office/drawing/2014/main" id="{00000000-0008-0000-0E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 xmlns:a16="http://schemas.microsoft.com/office/drawing/2014/main" id="{00000000-0008-0000-0E00-00000B010000}"/>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 xmlns:a16="http://schemas.microsoft.com/office/drawing/2014/main" id="{00000000-0008-0000-0E00-00000C010000}"/>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 xmlns:a16="http://schemas.microsoft.com/office/drawing/2014/main" id="{00000000-0008-0000-0E00-00000D01000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 xmlns:a16="http://schemas.microsoft.com/office/drawing/2014/main" id="{00000000-0008-0000-0E00-00000E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 xmlns:a16="http://schemas.microsoft.com/office/drawing/2014/main" id="{00000000-0008-0000-0E00-00000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a:extLst>
            <a:ext uri="{FF2B5EF4-FFF2-40B4-BE49-F238E27FC236}">
              <a16:creationId xmlns="" xmlns:a16="http://schemas.microsoft.com/office/drawing/2014/main" id="{00000000-0008-0000-0E00-000010010000}"/>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 xmlns:a16="http://schemas.microsoft.com/office/drawing/2014/main" id="{00000000-0008-0000-0E00-000011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 xmlns:a16="http://schemas.microsoft.com/office/drawing/2014/main" id="{00000000-0008-0000-0E00-000012010000}"/>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 xmlns:a16="http://schemas.microsoft.com/office/drawing/2014/main" id="{00000000-0008-0000-0E00-000013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 xmlns:a16="http://schemas.microsoft.com/office/drawing/2014/main" id="{00000000-0008-0000-0E00-000014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E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E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E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0000000-0008-0000-0E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 xmlns:a16="http://schemas.microsoft.com/office/drawing/2014/main" id="{00000000-0008-0000-0E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48261</xdr:rowOff>
    </xdr:from>
    <xdr:to>
      <xdr:col>24</xdr:col>
      <xdr:colOff>114300</xdr:colOff>
      <xdr:row>78</xdr:row>
      <xdr:rowOff>149861</xdr:rowOff>
    </xdr:to>
    <xdr:sp macro="" textlink="">
      <xdr:nvSpPr>
        <xdr:cNvPr id="282" name="楕円 281">
          <a:extLst>
            <a:ext uri="{FF2B5EF4-FFF2-40B4-BE49-F238E27FC236}">
              <a16:creationId xmlns="" xmlns:a16="http://schemas.microsoft.com/office/drawing/2014/main" id="{00000000-0008-0000-0E00-00001A010000}"/>
            </a:ext>
          </a:extLst>
        </xdr:cNvPr>
        <xdr:cNvSpPr/>
      </xdr:nvSpPr>
      <xdr:spPr>
        <a:xfrm>
          <a:off x="45847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71138</xdr:rowOff>
    </xdr:from>
    <xdr:ext cx="405111" cy="259045"/>
    <xdr:sp macro="" textlink="">
      <xdr:nvSpPr>
        <xdr:cNvPr id="283" name="【公営住宅】&#10;有形固定資産減価償却率該当値テキスト">
          <a:extLst>
            <a:ext uri="{FF2B5EF4-FFF2-40B4-BE49-F238E27FC236}">
              <a16:creationId xmlns="" xmlns:a16="http://schemas.microsoft.com/office/drawing/2014/main" id="{00000000-0008-0000-0E00-00001B010000}"/>
            </a:ext>
          </a:extLst>
        </xdr:cNvPr>
        <xdr:cNvSpPr txBox="1"/>
      </xdr:nvSpPr>
      <xdr:spPr>
        <a:xfrm>
          <a:off x="4673600"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84455</xdr:rowOff>
    </xdr:from>
    <xdr:to>
      <xdr:col>20</xdr:col>
      <xdr:colOff>38100</xdr:colOff>
      <xdr:row>79</xdr:row>
      <xdr:rowOff>14605</xdr:rowOff>
    </xdr:to>
    <xdr:sp macro="" textlink="">
      <xdr:nvSpPr>
        <xdr:cNvPr id="284" name="楕円 283">
          <a:extLst>
            <a:ext uri="{FF2B5EF4-FFF2-40B4-BE49-F238E27FC236}">
              <a16:creationId xmlns="" xmlns:a16="http://schemas.microsoft.com/office/drawing/2014/main" id="{00000000-0008-0000-0E00-00001C010000}"/>
            </a:ext>
          </a:extLst>
        </xdr:cNvPr>
        <xdr:cNvSpPr/>
      </xdr:nvSpPr>
      <xdr:spPr>
        <a:xfrm>
          <a:off x="3746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99061</xdr:rowOff>
    </xdr:from>
    <xdr:to>
      <xdr:col>24</xdr:col>
      <xdr:colOff>63500</xdr:colOff>
      <xdr:row>78</xdr:row>
      <xdr:rowOff>135255</xdr:rowOff>
    </xdr:to>
    <xdr:cxnSp macro="">
      <xdr:nvCxnSpPr>
        <xdr:cNvPr id="285" name="直線コネクタ 284">
          <a:extLst>
            <a:ext uri="{FF2B5EF4-FFF2-40B4-BE49-F238E27FC236}">
              <a16:creationId xmlns="" xmlns:a16="http://schemas.microsoft.com/office/drawing/2014/main" id="{00000000-0008-0000-0E00-00001D010000}"/>
            </a:ext>
          </a:extLst>
        </xdr:cNvPr>
        <xdr:cNvCxnSpPr/>
      </xdr:nvCxnSpPr>
      <xdr:spPr>
        <a:xfrm flipV="1">
          <a:off x="3797300" y="134721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42545</xdr:rowOff>
    </xdr:from>
    <xdr:to>
      <xdr:col>15</xdr:col>
      <xdr:colOff>101600</xdr:colOff>
      <xdr:row>79</xdr:row>
      <xdr:rowOff>144145</xdr:rowOff>
    </xdr:to>
    <xdr:sp macro="" textlink="">
      <xdr:nvSpPr>
        <xdr:cNvPr id="286" name="楕円 285">
          <a:extLst>
            <a:ext uri="{FF2B5EF4-FFF2-40B4-BE49-F238E27FC236}">
              <a16:creationId xmlns="" xmlns:a16="http://schemas.microsoft.com/office/drawing/2014/main" id="{00000000-0008-0000-0E00-00001E010000}"/>
            </a:ext>
          </a:extLst>
        </xdr:cNvPr>
        <xdr:cNvSpPr/>
      </xdr:nvSpPr>
      <xdr:spPr>
        <a:xfrm>
          <a:off x="2857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135255</xdr:rowOff>
    </xdr:from>
    <xdr:to>
      <xdr:col>19</xdr:col>
      <xdr:colOff>177800</xdr:colOff>
      <xdr:row>79</xdr:row>
      <xdr:rowOff>93345</xdr:rowOff>
    </xdr:to>
    <xdr:cxnSp macro="">
      <xdr:nvCxnSpPr>
        <xdr:cNvPr id="287" name="直線コネクタ 286">
          <a:extLst>
            <a:ext uri="{FF2B5EF4-FFF2-40B4-BE49-F238E27FC236}">
              <a16:creationId xmlns="" xmlns:a16="http://schemas.microsoft.com/office/drawing/2014/main" id="{00000000-0008-0000-0E00-00001F010000}"/>
            </a:ext>
          </a:extLst>
        </xdr:cNvPr>
        <xdr:cNvCxnSpPr/>
      </xdr:nvCxnSpPr>
      <xdr:spPr>
        <a:xfrm flipV="1">
          <a:off x="2908300" y="1350835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46355</xdr:rowOff>
    </xdr:from>
    <xdr:to>
      <xdr:col>10</xdr:col>
      <xdr:colOff>165100</xdr:colOff>
      <xdr:row>79</xdr:row>
      <xdr:rowOff>147955</xdr:rowOff>
    </xdr:to>
    <xdr:sp macro="" textlink="">
      <xdr:nvSpPr>
        <xdr:cNvPr id="288" name="楕円 287">
          <a:extLst>
            <a:ext uri="{FF2B5EF4-FFF2-40B4-BE49-F238E27FC236}">
              <a16:creationId xmlns="" xmlns:a16="http://schemas.microsoft.com/office/drawing/2014/main" id="{00000000-0008-0000-0E00-000020010000}"/>
            </a:ext>
          </a:extLst>
        </xdr:cNvPr>
        <xdr:cNvSpPr/>
      </xdr:nvSpPr>
      <xdr:spPr>
        <a:xfrm>
          <a:off x="196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93345</xdr:rowOff>
    </xdr:from>
    <xdr:to>
      <xdr:col>15</xdr:col>
      <xdr:colOff>50800</xdr:colOff>
      <xdr:row>79</xdr:row>
      <xdr:rowOff>97155</xdr:rowOff>
    </xdr:to>
    <xdr:cxnSp macro="">
      <xdr:nvCxnSpPr>
        <xdr:cNvPr id="289" name="直線コネクタ 288">
          <a:extLst>
            <a:ext uri="{FF2B5EF4-FFF2-40B4-BE49-F238E27FC236}">
              <a16:creationId xmlns="" xmlns:a16="http://schemas.microsoft.com/office/drawing/2014/main" id="{00000000-0008-0000-0E00-000021010000}"/>
            </a:ext>
          </a:extLst>
        </xdr:cNvPr>
        <xdr:cNvCxnSpPr/>
      </xdr:nvCxnSpPr>
      <xdr:spPr>
        <a:xfrm flipV="1">
          <a:off x="2019300" y="13637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a:extLst>
            <a:ext uri="{FF2B5EF4-FFF2-40B4-BE49-F238E27FC236}">
              <a16:creationId xmlns="" xmlns:a16="http://schemas.microsoft.com/office/drawing/2014/main" id="{00000000-0008-0000-0E00-000022010000}"/>
            </a:ext>
          </a:extLst>
        </xdr:cNvPr>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a:extLst>
            <a:ext uri="{FF2B5EF4-FFF2-40B4-BE49-F238E27FC236}">
              <a16:creationId xmlns="" xmlns:a16="http://schemas.microsoft.com/office/drawing/2014/main" id="{00000000-0008-0000-0E00-000023010000}"/>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a:extLst>
            <a:ext uri="{FF2B5EF4-FFF2-40B4-BE49-F238E27FC236}">
              <a16:creationId xmlns="" xmlns:a16="http://schemas.microsoft.com/office/drawing/2014/main" id="{00000000-0008-0000-0E00-000024010000}"/>
            </a:ext>
          </a:extLst>
        </xdr:cNvPr>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31132</xdr:rowOff>
    </xdr:from>
    <xdr:ext cx="405111" cy="259045"/>
    <xdr:sp macro="" textlink="">
      <xdr:nvSpPr>
        <xdr:cNvPr id="293" name="n_1mainValue【公営住宅】&#10;有形固定資産減価償却率">
          <a:extLst>
            <a:ext uri="{FF2B5EF4-FFF2-40B4-BE49-F238E27FC236}">
              <a16:creationId xmlns="" xmlns:a16="http://schemas.microsoft.com/office/drawing/2014/main" id="{00000000-0008-0000-0E00-000025010000}"/>
            </a:ext>
          </a:extLst>
        </xdr:cNvPr>
        <xdr:cNvSpPr txBox="1"/>
      </xdr:nvSpPr>
      <xdr:spPr>
        <a:xfrm>
          <a:off x="3582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160672</xdr:rowOff>
    </xdr:from>
    <xdr:ext cx="405111" cy="259045"/>
    <xdr:sp macro="" textlink="">
      <xdr:nvSpPr>
        <xdr:cNvPr id="294" name="n_2mainValue【公営住宅】&#10;有形固定資産減価償却率">
          <a:extLst>
            <a:ext uri="{FF2B5EF4-FFF2-40B4-BE49-F238E27FC236}">
              <a16:creationId xmlns="" xmlns:a16="http://schemas.microsoft.com/office/drawing/2014/main" id="{00000000-0008-0000-0E00-000026010000}"/>
            </a:ext>
          </a:extLst>
        </xdr:cNvPr>
        <xdr:cNvSpPr txBox="1"/>
      </xdr:nvSpPr>
      <xdr:spPr>
        <a:xfrm>
          <a:off x="2705744"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164482</xdr:rowOff>
    </xdr:from>
    <xdr:ext cx="405111" cy="259045"/>
    <xdr:sp macro="" textlink="">
      <xdr:nvSpPr>
        <xdr:cNvPr id="295" name="n_3mainValue【公営住宅】&#10;有形固定資産減価償却率">
          <a:extLst>
            <a:ext uri="{FF2B5EF4-FFF2-40B4-BE49-F238E27FC236}">
              <a16:creationId xmlns="" xmlns:a16="http://schemas.microsoft.com/office/drawing/2014/main" id="{00000000-0008-0000-0E00-000027010000}"/>
            </a:ext>
          </a:extLst>
        </xdr:cNvPr>
        <xdr:cNvSpPr txBox="1"/>
      </xdr:nvSpPr>
      <xdr:spPr>
        <a:xfrm>
          <a:off x="18167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 xmlns:a16="http://schemas.microsoft.com/office/drawing/2014/main" id="{00000000-0008-0000-0E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 xmlns:a16="http://schemas.microsoft.com/office/drawing/2014/main" id="{00000000-0008-0000-0E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 xmlns:a16="http://schemas.microsoft.com/office/drawing/2014/main" id="{00000000-0008-0000-0E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 xmlns:a16="http://schemas.microsoft.com/office/drawing/2014/main" id="{00000000-0008-0000-0E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 xmlns:a16="http://schemas.microsoft.com/office/drawing/2014/main" id="{00000000-0008-0000-0E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 xmlns:a16="http://schemas.microsoft.com/office/drawing/2014/main" id="{00000000-0008-0000-0E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 xmlns:a16="http://schemas.microsoft.com/office/drawing/2014/main" id="{00000000-0008-0000-0E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 xmlns:a16="http://schemas.microsoft.com/office/drawing/2014/main" id="{00000000-0008-0000-0E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 xmlns:a16="http://schemas.microsoft.com/office/drawing/2014/main" id="{00000000-0008-0000-0E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 xmlns:a16="http://schemas.microsoft.com/office/drawing/2014/main" id="{00000000-0008-0000-0E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 xmlns:a16="http://schemas.microsoft.com/office/drawing/2014/main" id="{00000000-0008-0000-0E00-00003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 xmlns:a16="http://schemas.microsoft.com/office/drawing/2014/main" id="{00000000-0008-0000-0E00-00003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 xmlns:a16="http://schemas.microsoft.com/office/drawing/2014/main" id="{00000000-0008-0000-0E00-00003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 xmlns:a16="http://schemas.microsoft.com/office/drawing/2014/main" id="{00000000-0008-0000-0E00-00003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 xmlns:a16="http://schemas.microsoft.com/office/drawing/2014/main" id="{00000000-0008-0000-0E00-00003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 xmlns:a16="http://schemas.microsoft.com/office/drawing/2014/main" id="{00000000-0008-0000-0E00-00003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 xmlns:a16="http://schemas.microsoft.com/office/drawing/2014/main" id="{00000000-0008-0000-0E00-00003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 xmlns:a16="http://schemas.microsoft.com/office/drawing/2014/main" id="{00000000-0008-0000-0E00-00003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 xmlns:a16="http://schemas.microsoft.com/office/drawing/2014/main" id="{00000000-0008-0000-0E00-00003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 xmlns:a16="http://schemas.microsoft.com/office/drawing/2014/main" id="{00000000-0008-0000-0E00-00003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 xmlns:a16="http://schemas.microsoft.com/office/drawing/2014/main" id="{00000000-0008-0000-0E00-00003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 xmlns:a16="http://schemas.microsoft.com/office/drawing/2014/main" id="{00000000-0008-0000-0E00-00003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 xmlns:a16="http://schemas.microsoft.com/office/drawing/2014/main" id="{00000000-0008-0000-0E00-00003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 xmlns:a16="http://schemas.microsoft.com/office/drawing/2014/main" id="{00000000-0008-0000-0E00-00003F010000}"/>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 xmlns:a16="http://schemas.microsoft.com/office/drawing/2014/main" id="{00000000-0008-0000-0E00-00004001000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 xmlns:a16="http://schemas.microsoft.com/office/drawing/2014/main" id="{00000000-0008-0000-0E00-000041010000}"/>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 xmlns:a16="http://schemas.microsoft.com/office/drawing/2014/main" id="{00000000-0008-0000-0E00-00004201000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 xmlns:a16="http://schemas.microsoft.com/office/drawing/2014/main" id="{00000000-0008-0000-0E00-000043010000}"/>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 xmlns:a16="http://schemas.microsoft.com/office/drawing/2014/main" id="{00000000-0008-0000-0E00-000044010000}"/>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 xmlns:a16="http://schemas.microsoft.com/office/drawing/2014/main" id="{00000000-0008-0000-0E00-000045010000}"/>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 xmlns:a16="http://schemas.microsoft.com/office/drawing/2014/main" id="{00000000-0008-0000-0E00-000046010000}"/>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 xmlns:a16="http://schemas.microsoft.com/office/drawing/2014/main" id="{00000000-0008-0000-0E00-000047010000}"/>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 xmlns:a16="http://schemas.microsoft.com/office/drawing/2014/main" id="{00000000-0008-0000-0E00-000048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0000000-0008-0000-0E00-00004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0000000-0008-0000-0E00-00004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E00-00004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00000000-0008-0000-0E00-00004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00000000-0008-0000-0E00-00004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334" name="楕円 333">
          <a:extLst>
            <a:ext uri="{FF2B5EF4-FFF2-40B4-BE49-F238E27FC236}">
              <a16:creationId xmlns="" xmlns:a16="http://schemas.microsoft.com/office/drawing/2014/main" id="{00000000-0008-0000-0E00-00004E010000}"/>
            </a:ext>
          </a:extLst>
        </xdr:cNvPr>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35" name="【公営住宅】&#10;一人当たり面積該当値テキスト">
          <a:extLst>
            <a:ext uri="{FF2B5EF4-FFF2-40B4-BE49-F238E27FC236}">
              <a16:creationId xmlns="" xmlns:a16="http://schemas.microsoft.com/office/drawing/2014/main" id="{00000000-0008-0000-0E00-00004F010000}"/>
            </a:ext>
          </a:extLst>
        </xdr:cNvPr>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60833</xdr:rowOff>
    </xdr:from>
    <xdr:to>
      <xdr:col>50</xdr:col>
      <xdr:colOff>165100</xdr:colOff>
      <xdr:row>85</xdr:row>
      <xdr:rowOff>162433</xdr:rowOff>
    </xdr:to>
    <xdr:sp macro="" textlink="">
      <xdr:nvSpPr>
        <xdr:cNvPr id="336" name="楕円 335">
          <a:extLst>
            <a:ext uri="{FF2B5EF4-FFF2-40B4-BE49-F238E27FC236}">
              <a16:creationId xmlns="" xmlns:a16="http://schemas.microsoft.com/office/drawing/2014/main" id="{00000000-0008-0000-0E00-000050010000}"/>
            </a:ext>
          </a:extLst>
        </xdr:cNvPr>
        <xdr:cNvSpPr/>
      </xdr:nvSpPr>
      <xdr:spPr>
        <a:xfrm>
          <a:off x="9588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111633</xdr:rowOff>
    </xdr:to>
    <xdr:cxnSp macro="">
      <xdr:nvCxnSpPr>
        <xdr:cNvPr id="337" name="直線コネクタ 336">
          <a:extLst>
            <a:ext uri="{FF2B5EF4-FFF2-40B4-BE49-F238E27FC236}">
              <a16:creationId xmlns="" xmlns:a16="http://schemas.microsoft.com/office/drawing/2014/main" id="{00000000-0008-0000-0E00-000051010000}"/>
            </a:ext>
          </a:extLst>
        </xdr:cNvPr>
        <xdr:cNvCxnSpPr/>
      </xdr:nvCxnSpPr>
      <xdr:spPr>
        <a:xfrm flipV="1">
          <a:off x="9639300" y="1468373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61976</xdr:rowOff>
    </xdr:from>
    <xdr:to>
      <xdr:col>46</xdr:col>
      <xdr:colOff>38100</xdr:colOff>
      <xdr:row>85</xdr:row>
      <xdr:rowOff>163576</xdr:rowOff>
    </xdr:to>
    <xdr:sp macro="" textlink="">
      <xdr:nvSpPr>
        <xdr:cNvPr id="338" name="楕円 337">
          <a:extLst>
            <a:ext uri="{FF2B5EF4-FFF2-40B4-BE49-F238E27FC236}">
              <a16:creationId xmlns="" xmlns:a16="http://schemas.microsoft.com/office/drawing/2014/main" id="{00000000-0008-0000-0E00-000052010000}"/>
            </a:ext>
          </a:extLst>
        </xdr:cNvPr>
        <xdr:cNvSpPr/>
      </xdr:nvSpPr>
      <xdr:spPr>
        <a:xfrm>
          <a:off x="8699500" y="146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111633</xdr:rowOff>
    </xdr:from>
    <xdr:to>
      <xdr:col>50</xdr:col>
      <xdr:colOff>114300</xdr:colOff>
      <xdr:row>85</xdr:row>
      <xdr:rowOff>112776</xdr:rowOff>
    </xdr:to>
    <xdr:cxnSp macro="">
      <xdr:nvCxnSpPr>
        <xdr:cNvPr id="339" name="直線コネクタ 338">
          <a:extLst>
            <a:ext uri="{FF2B5EF4-FFF2-40B4-BE49-F238E27FC236}">
              <a16:creationId xmlns="" xmlns:a16="http://schemas.microsoft.com/office/drawing/2014/main" id="{00000000-0008-0000-0E00-000053010000}"/>
            </a:ext>
          </a:extLst>
        </xdr:cNvPr>
        <xdr:cNvCxnSpPr/>
      </xdr:nvCxnSpPr>
      <xdr:spPr>
        <a:xfrm flipV="1">
          <a:off x="8750300" y="146848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40" name="楕円 339">
          <a:extLst>
            <a:ext uri="{FF2B5EF4-FFF2-40B4-BE49-F238E27FC236}">
              <a16:creationId xmlns="" xmlns:a16="http://schemas.microsoft.com/office/drawing/2014/main" id="{00000000-0008-0000-0E00-000054010000}"/>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112776</xdr:rowOff>
    </xdr:from>
    <xdr:to>
      <xdr:col>45</xdr:col>
      <xdr:colOff>177800</xdr:colOff>
      <xdr:row>85</xdr:row>
      <xdr:rowOff>113537</xdr:rowOff>
    </xdr:to>
    <xdr:cxnSp macro="">
      <xdr:nvCxnSpPr>
        <xdr:cNvPr id="341" name="直線コネクタ 340">
          <a:extLst>
            <a:ext uri="{FF2B5EF4-FFF2-40B4-BE49-F238E27FC236}">
              <a16:creationId xmlns="" xmlns:a16="http://schemas.microsoft.com/office/drawing/2014/main" id="{00000000-0008-0000-0E00-000055010000}"/>
            </a:ext>
          </a:extLst>
        </xdr:cNvPr>
        <xdr:cNvCxnSpPr/>
      </xdr:nvCxnSpPr>
      <xdr:spPr>
        <a:xfrm flipV="1">
          <a:off x="7861300" y="1468602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 xmlns:a16="http://schemas.microsoft.com/office/drawing/2014/main" id="{00000000-0008-0000-0E00-00005601000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 xmlns:a16="http://schemas.microsoft.com/office/drawing/2014/main" id="{00000000-0008-0000-0E00-000057010000}"/>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 xmlns:a16="http://schemas.microsoft.com/office/drawing/2014/main" id="{00000000-0008-0000-0E00-000058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153560</xdr:rowOff>
    </xdr:from>
    <xdr:ext cx="469744" cy="259045"/>
    <xdr:sp macro="" textlink="">
      <xdr:nvSpPr>
        <xdr:cNvPr id="345" name="n_1mainValue【公営住宅】&#10;一人当たり面積">
          <a:extLst>
            <a:ext uri="{FF2B5EF4-FFF2-40B4-BE49-F238E27FC236}">
              <a16:creationId xmlns="" xmlns:a16="http://schemas.microsoft.com/office/drawing/2014/main" id="{00000000-0008-0000-0E00-000059010000}"/>
            </a:ext>
          </a:extLst>
        </xdr:cNvPr>
        <xdr:cNvSpPr txBox="1"/>
      </xdr:nvSpPr>
      <xdr:spPr>
        <a:xfrm>
          <a:off x="93917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154703</xdr:rowOff>
    </xdr:from>
    <xdr:ext cx="469744" cy="259045"/>
    <xdr:sp macro="" textlink="">
      <xdr:nvSpPr>
        <xdr:cNvPr id="346" name="n_2mainValue【公営住宅】&#10;一人当たり面積">
          <a:extLst>
            <a:ext uri="{FF2B5EF4-FFF2-40B4-BE49-F238E27FC236}">
              <a16:creationId xmlns="" xmlns:a16="http://schemas.microsoft.com/office/drawing/2014/main" id="{00000000-0008-0000-0E00-00005A010000}"/>
            </a:ext>
          </a:extLst>
        </xdr:cNvPr>
        <xdr:cNvSpPr txBox="1"/>
      </xdr:nvSpPr>
      <xdr:spPr>
        <a:xfrm>
          <a:off x="8515427" y="147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47" name="n_3mainValue【公営住宅】&#10;一人当たり面積">
          <a:extLst>
            <a:ext uri="{FF2B5EF4-FFF2-40B4-BE49-F238E27FC236}">
              <a16:creationId xmlns="" xmlns:a16="http://schemas.microsoft.com/office/drawing/2014/main" id="{00000000-0008-0000-0E00-00005B010000}"/>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 xmlns:a16="http://schemas.microsoft.com/office/drawing/2014/main" id="{00000000-0008-0000-0E00-00005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 xmlns:a16="http://schemas.microsoft.com/office/drawing/2014/main" id="{00000000-0008-0000-0E00-00005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 xmlns:a16="http://schemas.microsoft.com/office/drawing/2014/main" id="{00000000-0008-0000-0E00-00005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 xmlns:a16="http://schemas.microsoft.com/office/drawing/2014/main" id="{00000000-0008-0000-0E00-00005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 xmlns:a16="http://schemas.microsoft.com/office/drawing/2014/main" id="{00000000-0008-0000-0E00-00006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 xmlns:a16="http://schemas.microsoft.com/office/drawing/2014/main" id="{00000000-0008-0000-0E00-00006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 xmlns:a16="http://schemas.microsoft.com/office/drawing/2014/main" id="{00000000-0008-0000-0E00-00006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 xmlns:a16="http://schemas.microsoft.com/office/drawing/2014/main" id="{00000000-0008-0000-0E00-00006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 xmlns:a16="http://schemas.microsoft.com/office/drawing/2014/main" id="{00000000-0008-0000-0E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 xmlns:a16="http://schemas.microsoft.com/office/drawing/2014/main" id="{00000000-0008-0000-0E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 xmlns:a16="http://schemas.microsoft.com/office/drawing/2014/main" id="{00000000-0008-0000-0E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 xmlns:a16="http://schemas.microsoft.com/office/drawing/2014/main" id="{00000000-0008-0000-0E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 xmlns:a16="http://schemas.microsoft.com/office/drawing/2014/main" id="{00000000-0008-0000-0E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 xmlns:a16="http://schemas.microsoft.com/office/drawing/2014/main" id="{00000000-0008-0000-0E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 xmlns:a16="http://schemas.microsoft.com/office/drawing/2014/main" id="{00000000-0008-0000-0E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 xmlns:a16="http://schemas.microsoft.com/office/drawing/2014/main" id="{00000000-0008-0000-0E00-00006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 xmlns:a16="http://schemas.microsoft.com/office/drawing/2014/main" id="{00000000-0008-0000-0E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 xmlns:a16="http://schemas.microsoft.com/office/drawing/2014/main" id="{00000000-0008-0000-0E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 xmlns:a16="http://schemas.microsoft.com/office/drawing/2014/main" id="{00000000-0008-0000-0E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 xmlns:a16="http://schemas.microsoft.com/office/drawing/2014/main" id="{00000000-0008-0000-0E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 xmlns:a16="http://schemas.microsoft.com/office/drawing/2014/main" id="{00000000-0008-0000-0E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 xmlns:a16="http://schemas.microsoft.com/office/drawing/2014/main" id="{00000000-0008-0000-0E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 xmlns:a16="http://schemas.microsoft.com/office/drawing/2014/main" id="{00000000-0008-0000-0E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 xmlns:a16="http://schemas.microsoft.com/office/drawing/2014/main" id="{00000000-0008-0000-0E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 xmlns:a16="http://schemas.microsoft.com/office/drawing/2014/main" id="{00000000-0008-0000-0E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 xmlns:a16="http://schemas.microsoft.com/office/drawing/2014/main" id="{00000000-0008-0000-0E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 xmlns:a16="http://schemas.microsoft.com/office/drawing/2014/main" id="{00000000-0008-0000-0E00-00007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 xmlns:a16="http://schemas.microsoft.com/office/drawing/2014/main" id="{00000000-0008-0000-0E00-00007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 xmlns:a16="http://schemas.microsoft.com/office/drawing/2014/main" id="{00000000-0008-0000-0E00-00007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 xmlns:a16="http://schemas.microsoft.com/office/drawing/2014/main" id="{00000000-0008-0000-0E00-00007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 xmlns:a16="http://schemas.microsoft.com/office/drawing/2014/main" id="{00000000-0008-0000-0E00-00007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 xmlns:a16="http://schemas.microsoft.com/office/drawing/2014/main" id="{00000000-0008-0000-0E00-00007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 xmlns:a16="http://schemas.microsoft.com/office/drawing/2014/main" id="{00000000-0008-0000-0E00-00007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 xmlns:a16="http://schemas.microsoft.com/office/drawing/2014/main" id="{00000000-0008-0000-0E00-00007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 xmlns:a16="http://schemas.microsoft.com/office/drawing/2014/main" id="{00000000-0008-0000-0E00-00007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 xmlns:a16="http://schemas.microsoft.com/office/drawing/2014/main" id="{00000000-0008-0000-0E00-00007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 xmlns:a16="http://schemas.microsoft.com/office/drawing/2014/main" id="{00000000-0008-0000-0E00-00008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 xmlns:a16="http://schemas.microsoft.com/office/drawing/2014/main" id="{00000000-0008-0000-0E00-00008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 xmlns:a16="http://schemas.microsoft.com/office/drawing/2014/main" id="{00000000-0008-0000-0E00-00008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 xmlns:a16="http://schemas.microsoft.com/office/drawing/2014/main" id="{00000000-0008-0000-0E00-00008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 xmlns:a16="http://schemas.microsoft.com/office/drawing/2014/main" id="{00000000-0008-0000-0E00-00008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 xmlns:a16="http://schemas.microsoft.com/office/drawing/2014/main" id="{00000000-0008-0000-0E00-000085010000}"/>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 xmlns:a16="http://schemas.microsoft.com/office/drawing/2014/main" id="{00000000-0008-0000-0E00-000086010000}"/>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 xmlns:a16="http://schemas.microsoft.com/office/drawing/2014/main" id="{00000000-0008-0000-0E00-000087010000}"/>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 xmlns:a16="http://schemas.microsoft.com/office/drawing/2014/main" id="{00000000-0008-0000-0E00-00008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 xmlns:a16="http://schemas.microsoft.com/office/drawing/2014/main" id="{00000000-0008-0000-0E00-00008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 xmlns:a16="http://schemas.microsoft.com/office/drawing/2014/main" id="{00000000-0008-0000-0E00-00008A010000}"/>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 xmlns:a16="http://schemas.microsoft.com/office/drawing/2014/main" id="{00000000-0008-0000-0E00-00008B010000}"/>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 xmlns:a16="http://schemas.microsoft.com/office/drawing/2014/main" id="{00000000-0008-0000-0E00-00008C010000}"/>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 xmlns:a16="http://schemas.microsoft.com/office/drawing/2014/main" id="{00000000-0008-0000-0E00-00008D010000}"/>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 xmlns:a16="http://schemas.microsoft.com/office/drawing/2014/main" id="{00000000-0008-0000-0E00-00008E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00000000-0008-0000-0E00-00008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 xmlns:a16="http://schemas.microsoft.com/office/drawing/2014/main" id="{00000000-0008-0000-0E00-00009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 xmlns:a16="http://schemas.microsoft.com/office/drawing/2014/main" id="{00000000-0008-0000-0E00-00009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 xmlns:a16="http://schemas.microsoft.com/office/drawing/2014/main" id="{00000000-0008-0000-0E00-00009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 xmlns:a16="http://schemas.microsoft.com/office/drawing/2014/main" id="{00000000-0008-0000-0E00-00009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04" name="楕円 403">
          <a:extLst>
            <a:ext uri="{FF2B5EF4-FFF2-40B4-BE49-F238E27FC236}">
              <a16:creationId xmlns="" xmlns:a16="http://schemas.microsoft.com/office/drawing/2014/main" id="{00000000-0008-0000-0E00-000094010000}"/>
            </a:ext>
          </a:extLst>
        </xdr:cNvPr>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05" name="【認定こども園・幼稚園・保育所】&#10;有形固定資産減価償却率該当値テキスト">
          <a:extLst>
            <a:ext uri="{FF2B5EF4-FFF2-40B4-BE49-F238E27FC236}">
              <a16:creationId xmlns="" xmlns:a16="http://schemas.microsoft.com/office/drawing/2014/main" id="{00000000-0008-0000-0E00-000095010000}"/>
            </a:ext>
          </a:extLst>
        </xdr:cNvPr>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12337</xdr:rowOff>
    </xdr:from>
    <xdr:to>
      <xdr:col>81</xdr:col>
      <xdr:colOff>101600</xdr:colOff>
      <xdr:row>35</xdr:row>
      <xdr:rowOff>113937</xdr:rowOff>
    </xdr:to>
    <xdr:sp macro="" textlink="">
      <xdr:nvSpPr>
        <xdr:cNvPr id="406" name="楕円 405">
          <a:extLst>
            <a:ext uri="{FF2B5EF4-FFF2-40B4-BE49-F238E27FC236}">
              <a16:creationId xmlns="" xmlns:a16="http://schemas.microsoft.com/office/drawing/2014/main" id="{00000000-0008-0000-0E00-000096010000}"/>
            </a:ext>
          </a:extLst>
        </xdr:cNvPr>
        <xdr:cNvSpPr/>
      </xdr:nvSpPr>
      <xdr:spPr>
        <a:xfrm>
          <a:off x="15430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27214</xdr:rowOff>
    </xdr:from>
    <xdr:to>
      <xdr:col>85</xdr:col>
      <xdr:colOff>127000</xdr:colOff>
      <xdr:row>35</xdr:row>
      <xdr:rowOff>63137</xdr:rowOff>
    </xdr:to>
    <xdr:cxnSp macro="">
      <xdr:nvCxnSpPr>
        <xdr:cNvPr id="407" name="直線コネクタ 406">
          <a:extLst>
            <a:ext uri="{FF2B5EF4-FFF2-40B4-BE49-F238E27FC236}">
              <a16:creationId xmlns="" xmlns:a16="http://schemas.microsoft.com/office/drawing/2014/main" id="{00000000-0008-0000-0E00-000097010000}"/>
            </a:ext>
          </a:extLst>
        </xdr:cNvPr>
        <xdr:cNvCxnSpPr/>
      </xdr:nvCxnSpPr>
      <xdr:spPr>
        <a:xfrm flipV="1">
          <a:off x="15481300" y="60279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08" name="楕円 407">
          <a:extLst>
            <a:ext uri="{FF2B5EF4-FFF2-40B4-BE49-F238E27FC236}">
              <a16:creationId xmlns="" xmlns:a16="http://schemas.microsoft.com/office/drawing/2014/main" id="{00000000-0008-0000-0E00-000098010000}"/>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99060</xdr:rowOff>
    </xdr:to>
    <xdr:cxnSp macro="">
      <xdr:nvCxnSpPr>
        <xdr:cNvPr id="409" name="直線コネクタ 408">
          <a:extLst>
            <a:ext uri="{FF2B5EF4-FFF2-40B4-BE49-F238E27FC236}">
              <a16:creationId xmlns="" xmlns:a16="http://schemas.microsoft.com/office/drawing/2014/main" id="{00000000-0008-0000-0E00-000099010000}"/>
            </a:ext>
          </a:extLst>
        </xdr:cNvPr>
        <xdr:cNvCxnSpPr/>
      </xdr:nvCxnSpPr>
      <xdr:spPr>
        <a:xfrm flipV="1">
          <a:off x="14592300" y="60638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84183</xdr:rowOff>
    </xdr:from>
    <xdr:to>
      <xdr:col>72</xdr:col>
      <xdr:colOff>38100</xdr:colOff>
      <xdr:row>36</xdr:row>
      <xdr:rowOff>14333</xdr:rowOff>
    </xdr:to>
    <xdr:sp macro="" textlink="">
      <xdr:nvSpPr>
        <xdr:cNvPr id="410" name="楕円 409">
          <a:extLst>
            <a:ext uri="{FF2B5EF4-FFF2-40B4-BE49-F238E27FC236}">
              <a16:creationId xmlns="" xmlns:a16="http://schemas.microsoft.com/office/drawing/2014/main" id="{00000000-0008-0000-0E00-00009A010000}"/>
            </a:ext>
          </a:extLst>
        </xdr:cNvPr>
        <xdr:cNvSpPr/>
      </xdr:nvSpPr>
      <xdr:spPr>
        <a:xfrm>
          <a:off x="13652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134983</xdr:rowOff>
    </xdr:to>
    <xdr:cxnSp macro="">
      <xdr:nvCxnSpPr>
        <xdr:cNvPr id="411" name="直線コネクタ 410">
          <a:extLst>
            <a:ext uri="{FF2B5EF4-FFF2-40B4-BE49-F238E27FC236}">
              <a16:creationId xmlns="" xmlns:a16="http://schemas.microsoft.com/office/drawing/2014/main" id="{00000000-0008-0000-0E00-00009B010000}"/>
            </a:ext>
          </a:extLst>
        </xdr:cNvPr>
        <xdr:cNvCxnSpPr/>
      </xdr:nvCxnSpPr>
      <xdr:spPr>
        <a:xfrm flipV="1">
          <a:off x="13703300" y="60998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a:extLst>
            <a:ext uri="{FF2B5EF4-FFF2-40B4-BE49-F238E27FC236}">
              <a16:creationId xmlns="" xmlns:a16="http://schemas.microsoft.com/office/drawing/2014/main" id="{00000000-0008-0000-0E00-00009C010000}"/>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 xmlns:a16="http://schemas.microsoft.com/office/drawing/2014/main" id="{00000000-0008-0000-0E00-00009D01000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 xmlns:a16="http://schemas.microsoft.com/office/drawing/2014/main" id="{00000000-0008-0000-0E00-00009E010000}"/>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130464</xdr:rowOff>
    </xdr:from>
    <xdr:ext cx="405111" cy="259045"/>
    <xdr:sp macro="" textlink="">
      <xdr:nvSpPr>
        <xdr:cNvPr id="415" name="n_1mainValue【認定こども園・幼稚園・保育所】&#10;有形固定資産減価償却率">
          <a:extLst>
            <a:ext uri="{FF2B5EF4-FFF2-40B4-BE49-F238E27FC236}">
              <a16:creationId xmlns="" xmlns:a16="http://schemas.microsoft.com/office/drawing/2014/main" id="{00000000-0008-0000-0E00-00009F010000}"/>
            </a:ext>
          </a:extLst>
        </xdr:cNvPr>
        <xdr:cNvSpPr txBox="1"/>
      </xdr:nvSpPr>
      <xdr:spPr>
        <a:xfrm>
          <a:off x="152660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16" name="n_2mainValue【認定こども園・幼稚園・保育所】&#10;有形固定資産減価償却率">
          <a:extLst>
            <a:ext uri="{FF2B5EF4-FFF2-40B4-BE49-F238E27FC236}">
              <a16:creationId xmlns="" xmlns:a16="http://schemas.microsoft.com/office/drawing/2014/main" id="{00000000-0008-0000-0E00-0000A0010000}"/>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30860</xdr:rowOff>
    </xdr:from>
    <xdr:ext cx="405111" cy="259045"/>
    <xdr:sp macro="" textlink="">
      <xdr:nvSpPr>
        <xdr:cNvPr id="417" name="n_3mainValue【認定こども園・幼稚園・保育所】&#10;有形固定資産減価償却率">
          <a:extLst>
            <a:ext uri="{FF2B5EF4-FFF2-40B4-BE49-F238E27FC236}">
              <a16:creationId xmlns="" xmlns:a16="http://schemas.microsoft.com/office/drawing/2014/main" id="{00000000-0008-0000-0E00-0000A1010000}"/>
            </a:ext>
          </a:extLst>
        </xdr:cNvPr>
        <xdr:cNvSpPr txBox="1"/>
      </xdr:nvSpPr>
      <xdr:spPr>
        <a:xfrm>
          <a:off x="13500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 xmlns:a16="http://schemas.microsoft.com/office/drawing/2014/main" id="{00000000-0008-0000-0E00-0000A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 xmlns:a16="http://schemas.microsoft.com/office/drawing/2014/main" id="{00000000-0008-0000-0E00-0000A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 xmlns:a16="http://schemas.microsoft.com/office/drawing/2014/main" id="{00000000-0008-0000-0E00-0000A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 xmlns:a16="http://schemas.microsoft.com/office/drawing/2014/main" id="{00000000-0008-0000-0E00-0000A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 xmlns:a16="http://schemas.microsoft.com/office/drawing/2014/main" id="{00000000-0008-0000-0E00-0000A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 xmlns:a16="http://schemas.microsoft.com/office/drawing/2014/main" id="{00000000-0008-0000-0E00-0000A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 xmlns:a16="http://schemas.microsoft.com/office/drawing/2014/main" id="{00000000-0008-0000-0E00-0000A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 xmlns:a16="http://schemas.microsoft.com/office/drawing/2014/main" id="{00000000-0008-0000-0E00-0000A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 xmlns:a16="http://schemas.microsoft.com/office/drawing/2014/main" id="{00000000-0008-0000-0E00-0000A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 xmlns:a16="http://schemas.microsoft.com/office/drawing/2014/main" id="{00000000-0008-0000-0E00-0000A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 xmlns:a16="http://schemas.microsoft.com/office/drawing/2014/main" id="{00000000-0008-0000-0E00-0000A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 xmlns:a16="http://schemas.microsoft.com/office/drawing/2014/main" id="{00000000-0008-0000-0E00-0000A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 xmlns:a16="http://schemas.microsoft.com/office/drawing/2014/main" id="{00000000-0008-0000-0E00-0000A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 xmlns:a16="http://schemas.microsoft.com/office/drawing/2014/main" id="{00000000-0008-0000-0E00-0000A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 xmlns:a16="http://schemas.microsoft.com/office/drawing/2014/main" id="{00000000-0008-0000-0E00-0000B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 xmlns:a16="http://schemas.microsoft.com/office/drawing/2014/main" id="{00000000-0008-0000-0E00-0000B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 xmlns:a16="http://schemas.microsoft.com/office/drawing/2014/main" id="{00000000-0008-0000-0E00-0000B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 xmlns:a16="http://schemas.microsoft.com/office/drawing/2014/main" id="{00000000-0008-0000-0E00-0000B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 xmlns:a16="http://schemas.microsoft.com/office/drawing/2014/main" id="{00000000-0008-0000-0E00-0000B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 xmlns:a16="http://schemas.microsoft.com/office/drawing/2014/main" id="{00000000-0008-0000-0E00-0000B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 xmlns:a16="http://schemas.microsoft.com/office/drawing/2014/main" id="{00000000-0008-0000-0E00-0000B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 xmlns:a16="http://schemas.microsoft.com/office/drawing/2014/main" id="{00000000-0008-0000-0E00-0000B7010000}"/>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 xmlns:a16="http://schemas.microsoft.com/office/drawing/2014/main" id="{00000000-0008-0000-0E00-0000B8010000}"/>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 xmlns:a16="http://schemas.microsoft.com/office/drawing/2014/main" id="{00000000-0008-0000-0E00-0000B9010000}"/>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 xmlns:a16="http://schemas.microsoft.com/office/drawing/2014/main" id="{00000000-0008-0000-0E00-0000BA010000}"/>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 xmlns:a16="http://schemas.microsoft.com/office/drawing/2014/main" id="{00000000-0008-0000-0E00-0000BB010000}"/>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a:extLst>
            <a:ext uri="{FF2B5EF4-FFF2-40B4-BE49-F238E27FC236}">
              <a16:creationId xmlns="" xmlns:a16="http://schemas.microsoft.com/office/drawing/2014/main" id="{00000000-0008-0000-0E00-0000BC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 xmlns:a16="http://schemas.microsoft.com/office/drawing/2014/main" id="{00000000-0008-0000-0E00-0000BD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 xmlns:a16="http://schemas.microsoft.com/office/drawing/2014/main" id="{00000000-0008-0000-0E00-0000BE010000}"/>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 xmlns:a16="http://schemas.microsoft.com/office/drawing/2014/main" id="{00000000-0008-0000-0E00-0000BF010000}"/>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 xmlns:a16="http://schemas.microsoft.com/office/drawing/2014/main" id="{00000000-0008-0000-0E00-0000C0010000}"/>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00000000-0008-0000-0E00-0000C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00000000-0008-0000-0E00-0000C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00000000-0008-0000-0E00-0000C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 xmlns:a16="http://schemas.microsoft.com/office/drawing/2014/main" id="{00000000-0008-0000-0E00-0000C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 xmlns:a16="http://schemas.microsoft.com/office/drawing/2014/main" id="{00000000-0008-0000-0E00-0000C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454" name="楕円 453">
          <a:extLst>
            <a:ext uri="{FF2B5EF4-FFF2-40B4-BE49-F238E27FC236}">
              <a16:creationId xmlns="" xmlns:a16="http://schemas.microsoft.com/office/drawing/2014/main" id="{00000000-0008-0000-0E00-0000C6010000}"/>
            </a:ext>
          </a:extLst>
        </xdr:cNvPr>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455" name="【認定こども園・幼稚園・保育所】&#10;一人当たり面積該当値テキスト">
          <a:extLst>
            <a:ext uri="{FF2B5EF4-FFF2-40B4-BE49-F238E27FC236}">
              <a16:creationId xmlns="" xmlns:a16="http://schemas.microsoft.com/office/drawing/2014/main" id="{00000000-0008-0000-0E00-0000C7010000}"/>
            </a:ext>
          </a:extLst>
        </xdr:cNvPr>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130556</xdr:rowOff>
    </xdr:from>
    <xdr:to>
      <xdr:col>112</xdr:col>
      <xdr:colOff>38100</xdr:colOff>
      <xdr:row>37</xdr:row>
      <xdr:rowOff>60706</xdr:rowOff>
    </xdr:to>
    <xdr:sp macro="" textlink="">
      <xdr:nvSpPr>
        <xdr:cNvPr id="456" name="楕円 455">
          <a:extLst>
            <a:ext uri="{FF2B5EF4-FFF2-40B4-BE49-F238E27FC236}">
              <a16:creationId xmlns="" xmlns:a16="http://schemas.microsoft.com/office/drawing/2014/main" id="{00000000-0008-0000-0E00-0000C8010000}"/>
            </a:ext>
          </a:extLst>
        </xdr:cNvPr>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9906</xdr:rowOff>
    </xdr:to>
    <xdr:cxnSp macro="">
      <xdr:nvCxnSpPr>
        <xdr:cNvPr id="457" name="直線コネクタ 456">
          <a:extLst>
            <a:ext uri="{FF2B5EF4-FFF2-40B4-BE49-F238E27FC236}">
              <a16:creationId xmlns="" xmlns:a16="http://schemas.microsoft.com/office/drawing/2014/main" id="{00000000-0008-0000-0E00-0000C9010000}"/>
            </a:ext>
          </a:extLst>
        </xdr:cNvPr>
        <xdr:cNvCxnSpPr/>
      </xdr:nvCxnSpPr>
      <xdr:spPr>
        <a:xfrm flipV="1">
          <a:off x="21323300" y="6348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137414</xdr:rowOff>
    </xdr:from>
    <xdr:to>
      <xdr:col>107</xdr:col>
      <xdr:colOff>101600</xdr:colOff>
      <xdr:row>37</xdr:row>
      <xdr:rowOff>67564</xdr:rowOff>
    </xdr:to>
    <xdr:sp macro="" textlink="">
      <xdr:nvSpPr>
        <xdr:cNvPr id="458" name="楕円 457">
          <a:extLst>
            <a:ext uri="{FF2B5EF4-FFF2-40B4-BE49-F238E27FC236}">
              <a16:creationId xmlns="" xmlns:a16="http://schemas.microsoft.com/office/drawing/2014/main" id="{00000000-0008-0000-0E00-0000CA010000}"/>
            </a:ext>
          </a:extLst>
        </xdr:cNvPr>
        <xdr:cNvSpPr/>
      </xdr:nvSpPr>
      <xdr:spPr>
        <a:xfrm>
          <a:off x="20383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xdr:rowOff>
    </xdr:from>
    <xdr:to>
      <xdr:col>111</xdr:col>
      <xdr:colOff>177800</xdr:colOff>
      <xdr:row>37</xdr:row>
      <xdr:rowOff>16764</xdr:rowOff>
    </xdr:to>
    <xdr:cxnSp macro="">
      <xdr:nvCxnSpPr>
        <xdr:cNvPr id="459" name="直線コネクタ 458">
          <a:extLst>
            <a:ext uri="{FF2B5EF4-FFF2-40B4-BE49-F238E27FC236}">
              <a16:creationId xmlns="" xmlns:a16="http://schemas.microsoft.com/office/drawing/2014/main" id="{00000000-0008-0000-0E00-0000CB010000}"/>
            </a:ext>
          </a:extLst>
        </xdr:cNvPr>
        <xdr:cNvCxnSpPr/>
      </xdr:nvCxnSpPr>
      <xdr:spPr>
        <a:xfrm flipV="1">
          <a:off x="20434300" y="63535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139700</xdr:rowOff>
    </xdr:from>
    <xdr:to>
      <xdr:col>102</xdr:col>
      <xdr:colOff>165100</xdr:colOff>
      <xdr:row>37</xdr:row>
      <xdr:rowOff>69850</xdr:rowOff>
    </xdr:to>
    <xdr:sp macro="" textlink="">
      <xdr:nvSpPr>
        <xdr:cNvPr id="460" name="楕円 459">
          <a:extLst>
            <a:ext uri="{FF2B5EF4-FFF2-40B4-BE49-F238E27FC236}">
              <a16:creationId xmlns="" xmlns:a16="http://schemas.microsoft.com/office/drawing/2014/main" id="{00000000-0008-0000-0E00-0000CC010000}"/>
            </a:ext>
          </a:extLst>
        </xdr:cNvPr>
        <xdr:cNvSpPr/>
      </xdr:nvSpPr>
      <xdr:spPr>
        <a:xfrm>
          <a:off x="1949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xdr:rowOff>
    </xdr:from>
    <xdr:to>
      <xdr:col>107</xdr:col>
      <xdr:colOff>50800</xdr:colOff>
      <xdr:row>37</xdr:row>
      <xdr:rowOff>19050</xdr:rowOff>
    </xdr:to>
    <xdr:cxnSp macro="">
      <xdr:nvCxnSpPr>
        <xdr:cNvPr id="461" name="直線コネクタ 460">
          <a:extLst>
            <a:ext uri="{FF2B5EF4-FFF2-40B4-BE49-F238E27FC236}">
              <a16:creationId xmlns="" xmlns:a16="http://schemas.microsoft.com/office/drawing/2014/main" id="{00000000-0008-0000-0E00-0000CD010000}"/>
            </a:ext>
          </a:extLst>
        </xdr:cNvPr>
        <xdr:cNvCxnSpPr/>
      </xdr:nvCxnSpPr>
      <xdr:spPr>
        <a:xfrm flipV="1">
          <a:off x="19545300" y="63604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a:extLst>
            <a:ext uri="{FF2B5EF4-FFF2-40B4-BE49-F238E27FC236}">
              <a16:creationId xmlns="" xmlns:a16="http://schemas.microsoft.com/office/drawing/2014/main" id="{00000000-0008-0000-0E00-0000CE010000}"/>
            </a:ext>
          </a:extLst>
        </xdr:cNvPr>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a:extLst>
            <a:ext uri="{FF2B5EF4-FFF2-40B4-BE49-F238E27FC236}">
              <a16:creationId xmlns="" xmlns:a16="http://schemas.microsoft.com/office/drawing/2014/main" id="{00000000-0008-0000-0E00-0000CF010000}"/>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a:extLst>
            <a:ext uri="{FF2B5EF4-FFF2-40B4-BE49-F238E27FC236}">
              <a16:creationId xmlns="" xmlns:a16="http://schemas.microsoft.com/office/drawing/2014/main" id="{00000000-0008-0000-0E00-0000D0010000}"/>
            </a:ext>
          </a:extLst>
        </xdr:cNvPr>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77233</xdr:rowOff>
    </xdr:from>
    <xdr:ext cx="469744" cy="259045"/>
    <xdr:sp macro="" textlink="">
      <xdr:nvSpPr>
        <xdr:cNvPr id="465" name="n_1mainValue【認定こども園・幼稚園・保育所】&#10;一人当たり面積">
          <a:extLst>
            <a:ext uri="{FF2B5EF4-FFF2-40B4-BE49-F238E27FC236}">
              <a16:creationId xmlns="" xmlns:a16="http://schemas.microsoft.com/office/drawing/2014/main" id="{00000000-0008-0000-0E00-0000D1010000}"/>
            </a:ext>
          </a:extLst>
        </xdr:cNvPr>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84091</xdr:rowOff>
    </xdr:from>
    <xdr:ext cx="469744" cy="259045"/>
    <xdr:sp macro="" textlink="">
      <xdr:nvSpPr>
        <xdr:cNvPr id="466" name="n_2mainValue【認定こども園・幼稚園・保育所】&#10;一人当たり面積">
          <a:extLst>
            <a:ext uri="{FF2B5EF4-FFF2-40B4-BE49-F238E27FC236}">
              <a16:creationId xmlns="" xmlns:a16="http://schemas.microsoft.com/office/drawing/2014/main" id="{00000000-0008-0000-0E00-0000D2010000}"/>
            </a:ext>
          </a:extLst>
        </xdr:cNvPr>
        <xdr:cNvSpPr txBox="1"/>
      </xdr:nvSpPr>
      <xdr:spPr>
        <a:xfrm>
          <a:off x="20199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86377</xdr:rowOff>
    </xdr:from>
    <xdr:ext cx="469744" cy="259045"/>
    <xdr:sp macro="" textlink="">
      <xdr:nvSpPr>
        <xdr:cNvPr id="467" name="n_3mainValue【認定こども園・幼稚園・保育所】&#10;一人当たり面積">
          <a:extLst>
            <a:ext uri="{FF2B5EF4-FFF2-40B4-BE49-F238E27FC236}">
              <a16:creationId xmlns="" xmlns:a16="http://schemas.microsoft.com/office/drawing/2014/main" id="{00000000-0008-0000-0E00-0000D3010000}"/>
            </a:ext>
          </a:extLst>
        </xdr:cNvPr>
        <xdr:cNvSpPr txBox="1"/>
      </xdr:nvSpPr>
      <xdr:spPr>
        <a:xfrm>
          <a:off x="19310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 xmlns:a16="http://schemas.microsoft.com/office/drawing/2014/main" id="{00000000-0008-0000-0E00-0000D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 xmlns:a16="http://schemas.microsoft.com/office/drawing/2014/main" id="{00000000-0008-0000-0E00-0000E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 xmlns:a16="http://schemas.microsoft.com/office/drawing/2014/main" id="{00000000-0008-0000-0E00-0000ED010000}"/>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 xmlns:a16="http://schemas.microsoft.com/office/drawing/2014/main" id="{00000000-0008-0000-0E00-0000EE01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 xmlns:a16="http://schemas.microsoft.com/office/drawing/2014/main" id="{00000000-0008-0000-0E00-0000EF01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 xmlns:a16="http://schemas.microsoft.com/office/drawing/2014/main" id="{00000000-0008-0000-0E00-0000F0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 xmlns:a16="http://schemas.microsoft.com/office/drawing/2014/main" id="{00000000-0008-0000-0E00-0000F1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 xmlns:a16="http://schemas.microsoft.com/office/drawing/2014/main" id="{00000000-0008-0000-0E00-0000F2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 xmlns:a16="http://schemas.microsoft.com/office/drawing/2014/main" id="{00000000-0008-0000-0E00-0000F3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 xmlns:a16="http://schemas.microsoft.com/office/drawing/2014/main" id="{00000000-0008-0000-0E00-0000F4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 xmlns:a16="http://schemas.microsoft.com/office/drawing/2014/main" id="{00000000-0008-0000-0E00-0000F5010000}"/>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 xmlns:a16="http://schemas.microsoft.com/office/drawing/2014/main" id="{00000000-0008-0000-0E00-0000F6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08" name="楕円 507">
          <a:extLst>
            <a:ext uri="{FF2B5EF4-FFF2-40B4-BE49-F238E27FC236}">
              <a16:creationId xmlns="" xmlns:a16="http://schemas.microsoft.com/office/drawing/2014/main" id="{00000000-0008-0000-0E00-0000FC010000}"/>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113773</xdr:rowOff>
    </xdr:from>
    <xdr:ext cx="405111" cy="259045"/>
    <xdr:sp macro="" textlink="">
      <xdr:nvSpPr>
        <xdr:cNvPr id="509" name="【学校施設】&#10;有形固定資産減価償却率該当値テキスト">
          <a:extLst>
            <a:ext uri="{FF2B5EF4-FFF2-40B4-BE49-F238E27FC236}">
              <a16:creationId xmlns="" xmlns:a16="http://schemas.microsoft.com/office/drawing/2014/main" id="{00000000-0008-0000-0E00-0000FD010000}"/>
            </a:ext>
          </a:extLst>
        </xdr:cNvPr>
        <xdr:cNvSpPr txBox="1"/>
      </xdr:nvSpPr>
      <xdr:spPr>
        <a:xfrm>
          <a:off x="16357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10" name="楕円 509">
          <a:extLst>
            <a:ext uri="{FF2B5EF4-FFF2-40B4-BE49-F238E27FC236}">
              <a16:creationId xmlns="" xmlns:a16="http://schemas.microsoft.com/office/drawing/2014/main" id="{00000000-0008-0000-0E00-0000FE010000}"/>
            </a:ext>
          </a:extLst>
        </xdr:cNvPr>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14696</xdr:rowOff>
    </xdr:from>
    <xdr:to>
      <xdr:col>85</xdr:col>
      <xdr:colOff>127000</xdr:colOff>
      <xdr:row>60</xdr:row>
      <xdr:rowOff>42454</xdr:rowOff>
    </xdr:to>
    <xdr:cxnSp macro="">
      <xdr:nvCxnSpPr>
        <xdr:cNvPr id="511" name="直線コネクタ 510">
          <a:extLst>
            <a:ext uri="{FF2B5EF4-FFF2-40B4-BE49-F238E27FC236}">
              <a16:creationId xmlns="" xmlns:a16="http://schemas.microsoft.com/office/drawing/2014/main" id="{00000000-0008-0000-0E00-0000FF010000}"/>
            </a:ext>
          </a:extLst>
        </xdr:cNvPr>
        <xdr:cNvCxnSpPr/>
      </xdr:nvCxnSpPr>
      <xdr:spPr>
        <a:xfrm flipV="1">
          <a:off x="15481300" y="103016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12" name="楕円 511">
          <a:extLst>
            <a:ext uri="{FF2B5EF4-FFF2-40B4-BE49-F238E27FC236}">
              <a16:creationId xmlns="" xmlns:a16="http://schemas.microsoft.com/office/drawing/2014/main" id="{00000000-0008-0000-0E00-000000020000}"/>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68580</xdr:rowOff>
    </xdr:to>
    <xdr:cxnSp macro="">
      <xdr:nvCxnSpPr>
        <xdr:cNvPr id="513" name="直線コネクタ 512">
          <a:extLst>
            <a:ext uri="{FF2B5EF4-FFF2-40B4-BE49-F238E27FC236}">
              <a16:creationId xmlns="" xmlns:a16="http://schemas.microsoft.com/office/drawing/2014/main" id="{00000000-0008-0000-0E00-000001020000}"/>
            </a:ext>
          </a:extLst>
        </xdr:cNvPr>
        <xdr:cNvCxnSpPr/>
      </xdr:nvCxnSpPr>
      <xdr:spPr>
        <a:xfrm flipV="1">
          <a:off x="14592300" y="10329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514" name="楕円 513">
          <a:extLst>
            <a:ext uri="{FF2B5EF4-FFF2-40B4-BE49-F238E27FC236}">
              <a16:creationId xmlns="" xmlns:a16="http://schemas.microsoft.com/office/drawing/2014/main" id="{00000000-0008-0000-0E00-000002020000}"/>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68580</xdr:rowOff>
    </xdr:to>
    <xdr:cxnSp macro="">
      <xdr:nvCxnSpPr>
        <xdr:cNvPr id="515" name="直線コネクタ 514">
          <a:extLst>
            <a:ext uri="{FF2B5EF4-FFF2-40B4-BE49-F238E27FC236}">
              <a16:creationId xmlns="" xmlns:a16="http://schemas.microsoft.com/office/drawing/2014/main" id="{00000000-0008-0000-0E00-000003020000}"/>
            </a:ext>
          </a:extLst>
        </xdr:cNvPr>
        <xdr:cNvCxnSpPr/>
      </xdr:nvCxnSpPr>
      <xdr:spPr>
        <a:xfrm>
          <a:off x="13703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 xmlns:a16="http://schemas.microsoft.com/office/drawing/2014/main" id="{00000000-0008-0000-0E00-00000402000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 xmlns:a16="http://schemas.microsoft.com/office/drawing/2014/main" id="{00000000-0008-0000-0E00-000005020000}"/>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a:extLst>
            <a:ext uri="{FF2B5EF4-FFF2-40B4-BE49-F238E27FC236}">
              <a16:creationId xmlns="" xmlns:a16="http://schemas.microsoft.com/office/drawing/2014/main" id="{00000000-0008-0000-0E00-00000602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19" name="n_1mainValue【学校施設】&#10;有形固定資産減価償却率">
          <a:extLst>
            <a:ext uri="{FF2B5EF4-FFF2-40B4-BE49-F238E27FC236}">
              <a16:creationId xmlns="" xmlns:a16="http://schemas.microsoft.com/office/drawing/2014/main" id="{00000000-0008-0000-0E00-000007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20" name="n_2mainValue【学校施設】&#10;有形固定資産減価償却率">
          <a:extLst>
            <a:ext uri="{FF2B5EF4-FFF2-40B4-BE49-F238E27FC236}">
              <a16:creationId xmlns="" xmlns:a16="http://schemas.microsoft.com/office/drawing/2014/main" id="{00000000-0008-0000-0E00-00000802000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21" name="n_3mainValue【学校施設】&#10;有形固定資産減価償却率">
          <a:extLst>
            <a:ext uri="{FF2B5EF4-FFF2-40B4-BE49-F238E27FC236}">
              <a16:creationId xmlns="" xmlns:a16="http://schemas.microsoft.com/office/drawing/2014/main" id="{00000000-0008-0000-0E00-000009020000}"/>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 xmlns:a16="http://schemas.microsoft.com/office/drawing/2014/main" id="{00000000-0008-0000-0E00-00001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 xmlns:a16="http://schemas.microsoft.com/office/drawing/2014/main" id="{00000000-0008-0000-0E00-00001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 xmlns:a16="http://schemas.microsoft.com/office/drawing/2014/main" id="{00000000-0008-0000-0E00-00001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 xmlns:a16="http://schemas.microsoft.com/office/drawing/2014/main" id="{00000000-0008-0000-0E00-00001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 xmlns:a16="http://schemas.microsoft.com/office/drawing/2014/main" id="{00000000-0008-0000-0E00-00001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 xmlns:a16="http://schemas.microsoft.com/office/drawing/2014/main" id="{00000000-0008-0000-0E00-00001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 xmlns:a16="http://schemas.microsoft.com/office/drawing/2014/main" id="{00000000-0008-0000-0E00-00001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 xmlns:a16="http://schemas.microsoft.com/office/drawing/2014/main" id="{00000000-0008-0000-0E00-00001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 xmlns:a16="http://schemas.microsoft.com/office/drawing/2014/main" id="{00000000-0008-0000-0E00-00001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 xmlns:a16="http://schemas.microsoft.com/office/drawing/2014/main" id="{00000000-0008-0000-0E00-00001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 xmlns:a16="http://schemas.microsoft.com/office/drawing/2014/main" id="{00000000-0008-0000-0E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 xmlns:a16="http://schemas.microsoft.com/office/drawing/2014/main" id="{00000000-0008-0000-0E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 xmlns:a16="http://schemas.microsoft.com/office/drawing/2014/main" id="{00000000-0008-0000-0E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 xmlns:a16="http://schemas.microsoft.com/office/drawing/2014/main" id="{00000000-0008-0000-0E00-000022020000}"/>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 xmlns:a16="http://schemas.microsoft.com/office/drawing/2014/main" id="{00000000-0008-0000-0E00-000023020000}"/>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 xmlns:a16="http://schemas.microsoft.com/office/drawing/2014/main" id="{00000000-0008-0000-0E00-00002402000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 xmlns:a16="http://schemas.microsoft.com/office/drawing/2014/main" id="{00000000-0008-0000-0E00-00002502000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 xmlns:a16="http://schemas.microsoft.com/office/drawing/2014/main" id="{00000000-0008-0000-0E00-000026020000}"/>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a:extLst>
            <a:ext uri="{FF2B5EF4-FFF2-40B4-BE49-F238E27FC236}">
              <a16:creationId xmlns="" xmlns:a16="http://schemas.microsoft.com/office/drawing/2014/main" id="{00000000-0008-0000-0E00-000027020000}"/>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 xmlns:a16="http://schemas.microsoft.com/office/drawing/2014/main" id="{00000000-0008-0000-0E00-00002802000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 xmlns:a16="http://schemas.microsoft.com/office/drawing/2014/main" id="{00000000-0008-0000-0E00-000029020000}"/>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 xmlns:a16="http://schemas.microsoft.com/office/drawing/2014/main" id="{00000000-0008-0000-0E00-00002A020000}"/>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 xmlns:a16="http://schemas.microsoft.com/office/drawing/2014/main" id="{00000000-0008-0000-0E00-00002B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00000000-0008-0000-0E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00000000-0008-0000-0E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00000000-0008-0000-0E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 xmlns:a16="http://schemas.microsoft.com/office/drawing/2014/main" id="{00000000-0008-0000-0E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 xmlns:a16="http://schemas.microsoft.com/office/drawing/2014/main" id="{00000000-0008-0000-0E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74549</xdr:rowOff>
    </xdr:from>
    <xdr:to>
      <xdr:col>116</xdr:col>
      <xdr:colOff>114300</xdr:colOff>
      <xdr:row>63</xdr:row>
      <xdr:rowOff>4699</xdr:rowOff>
    </xdr:to>
    <xdr:sp macro="" textlink="">
      <xdr:nvSpPr>
        <xdr:cNvPr id="561" name="楕円 560">
          <a:extLst>
            <a:ext uri="{FF2B5EF4-FFF2-40B4-BE49-F238E27FC236}">
              <a16:creationId xmlns="" xmlns:a16="http://schemas.microsoft.com/office/drawing/2014/main" id="{00000000-0008-0000-0E00-000031020000}"/>
            </a:ext>
          </a:extLst>
        </xdr:cNvPr>
        <xdr:cNvSpPr/>
      </xdr:nvSpPr>
      <xdr:spPr>
        <a:xfrm>
          <a:off x="22110700" y="107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52976</xdr:rowOff>
    </xdr:from>
    <xdr:ext cx="469744" cy="259045"/>
    <xdr:sp macro="" textlink="">
      <xdr:nvSpPr>
        <xdr:cNvPr id="562" name="【学校施設】&#10;一人当たり面積該当値テキスト">
          <a:extLst>
            <a:ext uri="{FF2B5EF4-FFF2-40B4-BE49-F238E27FC236}">
              <a16:creationId xmlns="" xmlns:a16="http://schemas.microsoft.com/office/drawing/2014/main" id="{00000000-0008-0000-0E00-000032020000}"/>
            </a:ext>
          </a:extLst>
        </xdr:cNvPr>
        <xdr:cNvSpPr txBox="1"/>
      </xdr:nvSpPr>
      <xdr:spPr>
        <a:xfrm>
          <a:off x="22199600" y="1068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79121</xdr:rowOff>
    </xdr:from>
    <xdr:to>
      <xdr:col>112</xdr:col>
      <xdr:colOff>38100</xdr:colOff>
      <xdr:row>63</xdr:row>
      <xdr:rowOff>9271</xdr:rowOff>
    </xdr:to>
    <xdr:sp macro="" textlink="">
      <xdr:nvSpPr>
        <xdr:cNvPr id="563" name="楕円 562">
          <a:extLst>
            <a:ext uri="{FF2B5EF4-FFF2-40B4-BE49-F238E27FC236}">
              <a16:creationId xmlns="" xmlns:a16="http://schemas.microsoft.com/office/drawing/2014/main" id="{00000000-0008-0000-0E00-000033020000}"/>
            </a:ext>
          </a:extLst>
        </xdr:cNvPr>
        <xdr:cNvSpPr/>
      </xdr:nvSpPr>
      <xdr:spPr>
        <a:xfrm>
          <a:off x="21272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125349</xdr:rowOff>
    </xdr:from>
    <xdr:to>
      <xdr:col>116</xdr:col>
      <xdr:colOff>63500</xdr:colOff>
      <xdr:row>62</xdr:row>
      <xdr:rowOff>129921</xdr:rowOff>
    </xdr:to>
    <xdr:cxnSp macro="">
      <xdr:nvCxnSpPr>
        <xdr:cNvPr id="564" name="直線コネクタ 563">
          <a:extLst>
            <a:ext uri="{FF2B5EF4-FFF2-40B4-BE49-F238E27FC236}">
              <a16:creationId xmlns="" xmlns:a16="http://schemas.microsoft.com/office/drawing/2014/main" id="{00000000-0008-0000-0E00-000034020000}"/>
            </a:ext>
          </a:extLst>
        </xdr:cNvPr>
        <xdr:cNvCxnSpPr/>
      </xdr:nvCxnSpPr>
      <xdr:spPr>
        <a:xfrm flipV="1">
          <a:off x="21323300" y="1075524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84836</xdr:rowOff>
    </xdr:from>
    <xdr:to>
      <xdr:col>107</xdr:col>
      <xdr:colOff>101600</xdr:colOff>
      <xdr:row>63</xdr:row>
      <xdr:rowOff>14986</xdr:rowOff>
    </xdr:to>
    <xdr:sp macro="" textlink="">
      <xdr:nvSpPr>
        <xdr:cNvPr id="565" name="楕円 564">
          <a:extLst>
            <a:ext uri="{FF2B5EF4-FFF2-40B4-BE49-F238E27FC236}">
              <a16:creationId xmlns="" xmlns:a16="http://schemas.microsoft.com/office/drawing/2014/main" id="{00000000-0008-0000-0E00-000035020000}"/>
            </a:ext>
          </a:extLst>
        </xdr:cNvPr>
        <xdr:cNvSpPr/>
      </xdr:nvSpPr>
      <xdr:spPr>
        <a:xfrm>
          <a:off x="203835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129921</xdr:rowOff>
    </xdr:from>
    <xdr:to>
      <xdr:col>111</xdr:col>
      <xdr:colOff>177800</xdr:colOff>
      <xdr:row>62</xdr:row>
      <xdr:rowOff>135636</xdr:rowOff>
    </xdr:to>
    <xdr:cxnSp macro="">
      <xdr:nvCxnSpPr>
        <xdr:cNvPr id="566" name="直線コネクタ 565">
          <a:extLst>
            <a:ext uri="{FF2B5EF4-FFF2-40B4-BE49-F238E27FC236}">
              <a16:creationId xmlns="" xmlns:a16="http://schemas.microsoft.com/office/drawing/2014/main" id="{00000000-0008-0000-0E00-000036020000}"/>
            </a:ext>
          </a:extLst>
        </xdr:cNvPr>
        <xdr:cNvCxnSpPr/>
      </xdr:nvCxnSpPr>
      <xdr:spPr>
        <a:xfrm flipV="1">
          <a:off x="20434300" y="1075982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87122</xdr:rowOff>
    </xdr:from>
    <xdr:to>
      <xdr:col>102</xdr:col>
      <xdr:colOff>165100</xdr:colOff>
      <xdr:row>63</xdr:row>
      <xdr:rowOff>17272</xdr:rowOff>
    </xdr:to>
    <xdr:sp macro="" textlink="">
      <xdr:nvSpPr>
        <xdr:cNvPr id="567" name="楕円 566">
          <a:extLst>
            <a:ext uri="{FF2B5EF4-FFF2-40B4-BE49-F238E27FC236}">
              <a16:creationId xmlns="" xmlns:a16="http://schemas.microsoft.com/office/drawing/2014/main" id="{00000000-0008-0000-0E00-000037020000}"/>
            </a:ext>
          </a:extLst>
        </xdr:cNvPr>
        <xdr:cNvSpPr/>
      </xdr:nvSpPr>
      <xdr:spPr>
        <a:xfrm>
          <a:off x="19494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135636</xdr:rowOff>
    </xdr:from>
    <xdr:to>
      <xdr:col>107</xdr:col>
      <xdr:colOff>50800</xdr:colOff>
      <xdr:row>62</xdr:row>
      <xdr:rowOff>137922</xdr:rowOff>
    </xdr:to>
    <xdr:cxnSp macro="">
      <xdr:nvCxnSpPr>
        <xdr:cNvPr id="568" name="直線コネクタ 567">
          <a:extLst>
            <a:ext uri="{FF2B5EF4-FFF2-40B4-BE49-F238E27FC236}">
              <a16:creationId xmlns="" xmlns:a16="http://schemas.microsoft.com/office/drawing/2014/main" id="{00000000-0008-0000-0E00-000038020000}"/>
            </a:ext>
          </a:extLst>
        </xdr:cNvPr>
        <xdr:cNvCxnSpPr/>
      </xdr:nvCxnSpPr>
      <xdr:spPr>
        <a:xfrm flipV="1">
          <a:off x="19545300" y="107655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a:extLst>
            <a:ext uri="{FF2B5EF4-FFF2-40B4-BE49-F238E27FC236}">
              <a16:creationId xmlns="" xmlns:a16="http://schemas.microsoft.com/office/drawing/2014/main" id="{00000000-0008-0000-0E00-000039020000}"/>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a:extLst>
            <a:ext uri="{FF2B5EF4-FFF2-40B4-BE49-F238E27FC236}">
              <a16:creationId xmlns="" xmlns:a16="http://schemas.microsoft.com/office/drawing/2014/main" id="{00000000-0008-0000-0E00-00003A020000}"/>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a:extLst>
            <a:ext uri="{FF2B5EF4-FFF2-40B4-BE49-F238E27FC236}">
              <a16:creationId xmlns="" xmlns:a16="http://schemas.microsoft.com/office/drawing/2014/main" id="{00000000-0008-0000-0E00-00003B020000}"/>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398</xdr:rowOff>
    </xdr:from>
    <xdr:ext cx="469744" cy="259045"/>
    <xdr:sp macro="" textlink="">
      <xdr:nvSpPr>
        <xdr:cNvPr id="572" name="n_1mainValue【学校施設】&#10;一人当たり面積">
          <a:extLst>
            <a:ext uri="{FF2B5EF4-FFF2-40B4-BE49-F238E27FC236}">
              <a16:creationId xmlns="" xmlns:a16="http://schemas.microsoft.com/office/drawing/2014/main" id="{00000000-0008-0000-0E00-00003C020000}"/>
            </a:ext>
          </a:extLst>
        </xdr:cNvPr>
        <xdr:cNvSpPr txBox="1"/>
      </xdr:nvSpPr>
      <xdr:spPr>
        <a:xfrm>
          <a:off x="21075727" y="108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6113</xdr:rowOff>
    </xdr:from>
    <xdr:ext cx="469744" cy="259045"/>
    <xdr:sp macro="" textlink="">
      <xdr:nvSpPr>
        <xdr:cNvPr id="573" name="n_2mainValue【学校施設】&#10;一人当たり面積">
          <a:extLst>
            <a:ext uri="{FF2B5EF4-FFF2-40B4-BE49-F238E27FC236}">
              <a16:creationId xmlns="" xmlns:a16="http://schemas.microsoft.com/office/drawing/2014/main" id="{00000000-0008-0000-0E00-00003D020000}"/>
            </a:ext>
          </a:extLst>
        </xdr:cNvPr>
        <xdr:cNvSpPr txBox="1"/>
      </xdr:nvSpPr>
      <xdr:spPr>
        <a:xfrm>
          <a:off x="20199427" y="108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8399</xdr:rowOff>
    </xdr:from>
    <xdr:ext cx="469744" cy="259045"/>
    <xdr:sp macro="" textlink="">
      <xdr:nvSpPr>
        <xdr:cNvPr id="574" name="n_3mainValue【学校施設】&#10;一人当たり面積">
          <a:extLst>
            <a:ext uri="{FF2B5EF4-FFF2-40B4-BE49-F238E27FC236}">
              <a16:creationId xmlns="" xmlns:a16="http://schemas.microsoft.com/office/drawing/2014/main" id="{00000000-0008-0000-0E00-00003E020000}"/>
            </a:ext>
          </a:extLst>
        </xdr:cNvPr>
        <xdr:cNvSpPr txBox="1"/>
      </xdr:nvSpPr>
      <xdr:spPr>
        <a:xfrm>
          <a:off x="193104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 xmlns:a16="http://schemas.microsoft.com/office/drawing/2014/main" id="{00000000-0008-0000-0E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 xmlns:a16="http://schemas.microsoft.com/office/drawing/2014/main" id="{00000000-0008-0000-0E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 xmlns:a16="http://schemas.microsoft.com/office/drawing/2014/main" id="{00000000-0008-0000-0E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 xmlns:a16="http://schemas.microsoft.com/office/drawing/2014/main" id="{00000000-0008-0000-0E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 xmlns:a16="http://schemas.microsoft.com/office/drawing/2014/main" id="{00000000-0008-0000-0E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 xmlns:a16="http://schemas.microsoft.com/office/drawing/2014/main" id="{00000000-0008-0000-0E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 xmlns:a16="http://schemas.microsoft.com/office/drawing/2014/main" id="{00000000-0008-0000-0E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 xmlns:a16="http://schemas.microsoft.com/office/drawing/2014/main" id="{00000000-0008-0000-0E00-00004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 xmlns:a16="http://schemas.microsoft.com/office/drawing/2014/main" id="{00000000-0008-0000-0E00-00004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 xmlns:a16="http://schemas.microsoft.com/office/drawing/2014/main"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 xmlns:a16="http://schemas.microsoft.com/office/drawing/2014/main"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 xmlns:a16="http://schemas.microsoft.com/office/drawing/2014/main"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 xmlns:a16="http://schemas.microsoft.com/office/drawing/2014/main"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 xmlns:a16="http://schemas.microsoft.com/office/drawing/2014/main"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 xmlns:a16="http://schemas.microsoft.com/office/drawing/2014/main"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 xmlns:a16="http://schemas.microsoft.com/office/drawing/2014/main"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 xmlns:a16="http://schemas.microsoft.com/office/drawing/2014/main"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 xmlns:a16="http://schemas.microsoft.com/office/drawing/2014/main"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 xmlns:a16="http://schemas.microsoft.com/office/drawing/2014/main"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 xmlns:a16="http://schemas.microsoft.com/office/drawing/2014/main" id="{00000000-0008-0000-0E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 xmlns:a16="http://schemas.microsoft.com/office/drawing/2014/main" id="{00000000-0008-0000-0E00-00005A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 xmlns:a16="http://schemas.microsoft.com/office/drawing/2014/main" id="{00000000-0008-0000-0E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 xmlns:a16="http://schemas.microsoft.com/office/drawing/2014/main" id="{00000000-0008-0000-0E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 xmlns:a16="http://schemas.microsoft.com/office/drawing/2014/main" id="{00000000-0008-0000-0E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 xmlns:a16="http://schemas.microsoft.com/office/drawing/2014/main" id="{00000000-0008-0000-0E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 xmlns:a16="http://schemas.microsoft.com/office/drawing/2014/main" id="{00000000-0008-0000-0E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 xmlns:a16="http://schemas.microsoft.com/office/drawing/2014/main" id="{00000000-0008-0000-0E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 xmlns:a16="http://schemas.microsoft.com/office/drawing/2014/main" id="{00000000-0008-0000-0E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 xmlns:a16="http://schemas.microsoft.com/office/drawing/2014/main" id="{00000000-0008-0000-0E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 xmlns:a16="http://schemas.microsoft.com/office/drawing/2014/main" id="{00000000-0008-0000-0E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 xmlns:a16="http://schemas.microsoft.com/office/drawing/2014/main" id="{00000000-0008-0000-0E00-000064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 xmlns:a16="http://schemas.microsoft.com/office/drawing/2014/main" id="{00000000-0008-0000-0E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 xmlns:a16="http://schemas.microsoft.com/office/drawing/2014/main" id="{00000000-0008-0000-0E00-00006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 xmlns:a16="http://schemas.microsoft.com/office/drawing/2014/main" id="{00000000-0008-0000-0E00-00006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 xmlns:a16="http://schemas.microsoft.com/office/drawing/2014/main" id="{00000000-0008-0000-0E00-000068020000}"/>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 xmlns:a16="http://schemas.microsoft.com/office/drawing/2014/main" id="{00000000-0008-0000-0E00-000069020000}"/>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 xmlns:a16="http://schemas.microsoft.com/office/drawing/2014/main" id="{00000000-0008-0000-0E00-00006A020000}"/>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 xmlns:a16="http://schemas.microsoft.com/office/drawing/2014/main" id="{00000000-0008-0000-0E00-00006B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 xmlns:a16="http://schemas.microsoft.com/office/drawing/2014/main" id="{00000000-0008-0000-0E00-00006C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a:extLst>
            <a:ext uri="{FF2B5EF4-FFF2-40B4-BE49-F238E27FC236}">
              <a16:creationId xmlns="" xmlns:a16="http://schemas.microsoft.com/office/drawing/2014/main" id="{00000000-0008-0000-0E00-00006D020000}"/>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 xmlns:a16="http://schemas.microsoft.com/office/drawing/2014/main" id="{00000000-0008-0000-0E00-00006E020000}"/>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 xmlns:a16="http://schemas.microsoft.com/office/drawing/2014/main" id="{00000000-0008-0000-0E00-00006F020000}"/>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 xmlns:a16="http://schemas.microsoft.com/office/drawing/2014/main" id="{00000000-0008-0000-0E00-00007002000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 xmlns:a16="http://schemas.microsoft.com/office/drawing/2014/main" id="{00000000-0008-0000-0E00-000071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00000000-0008-0000-0E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00000000-0008-0000-0E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00000000-0008-0000-0E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 xmlns:a16="http://schemas.microsoft.com/office/drawing/2014/main" id="{00000000-0008-0000-0E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00000000-0008-0000-0E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31" name="楕円 630">
          <a:extLst>
            <a:ext uri="{FF2B5EF4-FFF2-40B4-BE49-F238E27FC236}">
              <a16:creationId xmlns="" xmlns:a16="http://schemas.microsoft.com/office/drawing/2014/main" id="{00000000-0008-0000-0E00-000077020000}"/>
            </a:ext>
          </a:extLst>
        </xdr:cNvPr>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32" name="【公民館】&#10;有形固定資産減価償却率該当値テキスト">
          <a:extLst>
            <a:ext uri="{FF2B5EF4-FFF2-40B4-BE49-F238E27FC236}">
              <a16:creationId xmlns="" xmlns:a16="http://schemas.microsoft.com/office/drawing/2014/main" id="{00000000-0008-0000-0E00-000078020000}"/>
            </a:ext>
          </a:extLst>
        </xdr:cNvPr>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633" name="楕円 632">
          <a:extLst>
            <a:ext uri="{FF2B5EF4-FFF2-40B4-BE49-F238E27FC236}">
              <a16:creationId xmlns="" xmlns:a16="http://schemas.microsoft.com/office/drawing/2014/main" id="{00000000-0008-0000-0E00-000079020000}"/>
            </a:ext>
          </a:extLst>
        </xdr:cNvPr>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108857</xdr:rowOff>
    </xdr:to>
    <xdr:cxnSp macro="">
      <xdr:nvCxnSpPr>
        <xdr:cNvPr id="634" name="直線コネクタ 633">
          <a:extLst>
            <a:ext uri="{FF2B5EF4-FFF2-40B4-BE49-F238E27FC236}">
              <a16:creationId xmlns="" xmlns:a16="http://schemas.microsoft.com/office/drawing/2014/main" id="{00000000-0008-0000-0E00-00007A020000}"/>
            </a:ext>
          </a:extLst>
        </xdr:cNvPr>
        <xdr:cNvCxnSpPr/>
      </xdr:nvCxnSpPr>
      <xdr:spPr>
        <a:xfrm flipV="1">
          <a:off x="15481300" y="17564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635" name="楕円 634">
          <a:extLst>
            <a:ext uri="{FF2B5EF4-FFF2-40B4-BE49-F238E27FC236}">
              <a16:creationId xmlns="" xmlns:a16="http://schemas.microsoft.com/office/drawing/2014/main" id="{00000000-0008-0000-0E00-00007B020000}"/>
            </a:ext>
          </a:extLst>
        </xdr:cNvPr>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102</xdr:row>
      <xdr:rowOff>115388</xdr:rowOff>
    </xdr:to>
    <xdr:cxnSp macro="">
      <xdr:nvCxnSpPr>
        <xdr:cNvPr id="636" name="直線コネクタ 635">
          <a:extLst>
            <a:ext uri="{FF2B5EF4-FFF2-40B4-BE49-F238E27FC236}">
              <a16:creationId xmlns="" xmlns:a16="http://schemas.microsoft.com/office/drawing/2014/main" id="{00000000-0008-0000-0E00-00007C020000}"/>
            </a:ext>
          </a:extLst>
        </xdr:cNvPr>
        <xdr:cNvCxnSpPr/>
      </xdr:nvCxnSpPr>
      <xdr:spPr>
        <a:xfrm flipV="1">
          <a:off x="14592300" y="175967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141332</xdr:rowOff>
    </xdr:from>
    <xdr:to>
      <xdr:col>72</xdr:col>
      <xdr:colOff>38100</xdr:colOff>
      <xdr:row>103</xdr:row>
      <xdr:rowOff>71482</xdr:rowOff>
    </xdr:to>
    <xdr:sp macro="" textlink="">
      <xdr:nvSpPr>
        <xdr:cNvPr id="637" name="楕円 636">
          <a:extLst>
            <a:ext uri="{FF2B5EF4-FFF2-40B4-BE49-F238E27FC236}">
              <a16:creationId xmlns="" xmlns:a16="http://schemas.microsoft.com/office/drawing/2014/main" id="{00000000-0008-0000-0E00-00007D020000}"/>
            </a:ext>
          </a:extLst>
        </xdr:cNvPr>
        <xdr:cNvSpPr/>
      </xdr:nvSpPr>
      <xdr:spPr>
        <a:xfrm>
          <a:off x="13652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103</xdr:row>
      <xdr:rowOff>20682</xdr:rowOff>
    </xdr:to>
    <xdr:cxnSp macro="">
      <xdr:nvCxnSpPr>
        <xdr:cNvPr id="638" name="直線コネクタ 637">
          <a:extLst>
            <a:ext uri="{FF2B5EF4-FFF2-40B4-BE49-F238E27FC236}">
              <a16:creationId xmlns="" xmlns:a16="http://schemas.microsoft.com/office/drawing/2014/main" id="{00000000-0008-0000-0E00-00007E020000}"/>
            </a:ext>
          </a:extLst>
        </xdr:cNvPr>
        <xdr:cNvCxnSpPr/>
      </xdr:nvCxnSpPr>
      <xdr:spPr>
        <a:xfrm flipV="1">
          <a:off x="13703300" y="1760328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a:extLst>
            <a:ext uri="{FF2B5EF4-FFF2-40B4-BE49-F238E27FC236}">
              <a16:creationId xmlns="" xmlns:a16="http://schemas.microsoft.com/office/drawing/2014/main" id="{00000000-0008-0000-0E00-00007F020000}"/>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a:extLst>
            <a:ext uri="{FF2B5EF4-FFF2-40B4-BE49-F238E27FC236}">
              <a16:creationId xmlns="" xmlns:a16="http://schemas.microsoft.com/office/drawing/2014/main" id="{00000000-0008-0000-0E00-000080020000}"/>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a:extLst>
            <a:ext uri="{FF2B5EF4-FFF2-40B4-BE49-F238E27FC236}">
              <a16:creationId xmlns="" xmlns:a16="http://schemas.microsoft.com/office/drawing/2014/main" id="{00000000-0008-0000-0E00-000081020000}"/>
            </a:ext>
          </a:extLst>
        </xdr:cNvPr>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642" name="n_1mainValue【公民館】&#10;有形固定資産減価償却率">
          <a:extLst>
            <a:ext uri="{FF2B5EF4-FFF2-40B4-BE49-F238E27FC236}">
              <a16:creationId xmlns="" xmlns:a16="http://schemas.microsoft.com/office/drawing/2014/main" id="{00000000-0008-0000-0E00-000082020000}"/>
            </a:ext>
          </a:extLst>
        </xdr:cNvPr>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643" name="n_2mainValue【公民館】&#10;有形固定資産減価償却率">
          <a:extLst>
            <a:ext uri="{FF2B5EF4-FFF2-40B4-BE49-F238E27FC236}">
              <a16:creationId xmlns="" xmlns:a16="http://schemas.microsoft.com/office/drawing/2014/main" id="{00000000-0008-0000-0E00-000083020000}"/>
            </a:ext>
          </a:extLst>
        </xdr:cNvPr>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88009</xdr:rowOff>
    </xdr:from>
    <xdr:ext cx="405111" cy="259045"/>
    <xdr:sp macro="" textlink="">
      <xdr:nvSpPr>
        <xdr:cNvPr id="644" name="n_3mainValue【公民館】&#10;有形固定資産減価償却率">
          <a:extLst>
            <a:ext uri="{FF2B5EF4-FFF2-40B4-BE49-F238E27FC236}">
              <a16:creationId xmlns="" xmlns:a16="http://schemas.microsoft.com/office/drawing/2014/main" id="{00000000-0008-0000-0E00-000084020000}"/>
            </a:ext>
          </a:extLst>
        </xdr:cNvPr>
        <xdr:cNvSpPr txBox="1"/>
      </xdr:nvSpPr>
      <xdr:spPr>
        <a:xfrm>
          <a:off x="13500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 xmlns:a16="http://schemas.microsoft.com/office/drawing/2014/main" id="{00000000-0008-0000-0E00-00008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 xmlns:a16="http://schemas.microsoft.com/office/drawing/2014/main" id="{00000000-0008-0000-0E00-00008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 xmlns:a16="http://schemas.microsoft.com/office/drawing/2014/main" id="{00000000-0008-0000-0E00-00008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 xmlns:a16="http://schemas.microsoft.com/office/drawing/2014/main" id="{00000000-0008-0000-0E00-00008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 xmlns:a16="http://schemas.microsoft.com/office/drawing/2014/main" id="{00000000-0008-0000-0E00-00008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 xmlns:a16="http://schemas.microsoft.com/office/drawing/2014/main" id="{00000000-0008-0000-0E00-00008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 xmlns:a16="http://schemas.microsoft.com/office/drawing/2014/main" id="{00000000-0008-0000-0E00-00008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 xmlns:a16="http://schemas.microsoft.com/office/drawing/2014/main" id="{00000000-0008-0000-0E00-00008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 xmlns:a16="http://schemas.microsoft.com/office/drawing/2014/main" id="{00000000-0008-0000-0E00-00008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 xmlns:a16="http://schemas.microsoft.com/office/drawing/2014/main" id="{00000000-0008-0000-0E00-00008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 xmlns:a16="http://schemas.microsoft.com/office/drawing/2014/main" id="{00000000-0008-0000-0E00-00008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 xmlns:a16="http://schemas.microsoft.com/office/drawing/2014/main" id="{00000000-0008-0000-0E00-00009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 xmlns:a16="http://schemas.microsoft.com/office/drawing/2014/main" id="{00000000-0008-0000-0E00-00009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 xmlns:a16="http://schemas.microsoft.com/office/drawing/2014/main" id="{00000000-0008-0000-0E00-00009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 xmlns:a16="http://schemas.microsoft.com/office/drawing/2014/main" id="{00000000-0008-0000-0E00-00009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 xmlns:a16="http://schemas.microsoft.com/office/drawing/2014/main" id="{00000000-0008-0000-0E00-00009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 xmlns:a16="http://schemas.microsoft.com/office/drawing/2014/main" id="{00000000-0008-0000-0E00-00009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 xmlns:a16="http://schemas.microsoft.com/office/drawing/2014/main" id="{00000000-0008-0000-0E00-00009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 xmlns:a16="http://schemas.microsoft.com/office/drawing/2014/main" id="{00000000-0008-0000-0E00-00009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 xmlns:a16="http://schemas.microsoft.com/office/drawing/2014/main" id="{00000000-0008-0000-0E00-00009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 xmlns:a16="http://schemas.microsoft.com/office/drawing/2014/main" id="{00000000-0008-0000-0E00-00009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 xmlns:a16="http://schemas.microsoft.com/office/drawing/2014/main" id="{00000000-0008-0000-0E00-00009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 xmlns:a16="http://schemas.microsoft.com/office/drawing/2014/main" id="{00000000-0008-0000-0E00-00009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 xmlns:a16="http://schemas.microsoft.com/office/drawing/2014/main" id="{00000000-0008-0000-0E00-00009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 xmlns:a16="http://schemas.microsoft.com/office/drawing/2014/main" id="{00000000-0008-0000-0E00-00009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 xmlns:a16="http://schemas.microsoft.com/office/drawing/2014/main" id="{00000000-0008-0000-0E00-00009E020000}"/>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 xmlns:a16="http://schemas.microsoft.com/office/drawing/2014/main" id="{00000000-0008-0000-0E00-00009F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 xmlns:a16="http://schemas.microsoft.com/office/drawing/2014/main" id="{00000000-0008-0000-0E00-0000A0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 xmlns:a16="http://schemas.microsoft.com/office/drawing/2014/main" id="{00000000-0008-0000-0E00-0000A1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 xmlns:a16="http://schemas.microsoft.com/office/drawing/2014/main" id="{00000000-0008-0000-0E00-0000A2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a:extLst>
            <a:ext uri="{FF2B5EF4-FFF2-40B4-BE49-F238E27FC236}">
              <a16:creationId xmlns="" xmlns:a16="http://schemas.microsoft.com/office/drawing/2014/main" id="{00000000-0008-0000-0E00-0000A3020000}"/>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 xmlns:a16="http://schemas.microsoft.com/office/drawing/2014/main" id="{00000000-0008-0000-0E00-0000A4020000}"/>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 xmlns:a16="http://schemas.microsoft.com/office/drawing/2014/main" id="{00000000-0008-0000-0E00-0000A502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 xmlns:a16="http://schemas.microsoft.com/office/drawing/2014/main" id="{00000000-0008-0000-0E00-0000A6020000}"/>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 xmlns:a16="http://schemas.microsoft.com/office/drawing/2014/main" id="{00000000-0008-0000-0E00-0000A7020000}"/>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00000000-0008-0000-0E00-0000A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00000000-0008-0000-0E00-0000A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00000000-0008-0000-0E00-0000A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00000000-0008-0000-0E00-0000A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00000000-0008-0000-0E00-0000A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685" name="楕円 684">
          <a:extLst>
            <a:ext uri="{FF2B5EF4-FFF2-40B4-BE49-F238E27FC236}">
              <a16:creationId xmlns="" xmlns:a16="http://schemas.microsoft.com/office/drawing/2014/main" id="{00000000-0008-0000-0E00-0000AD020000}"/>
            </a:ext>
          </a:extLst>
        </xdr:cNvPr>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686" name="【公民館】&#10;一人当たり面積該当値テキスト">
          <a:extLst>
            <a:ext uri="{FF2B5EF4-FFF2-40B4-BE49-F238E27FC236}">
              <a16:creationId xmlns="" xmlns:a16="http://schemas.microsoft.com/office/drawing/2014/main" id="{00000000-0008-0000-0E00-0000AE020000}"/>
            </a:ext>
          </a:extLst>
        </xdr:cNvPr>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687" name="楕円 686">
          <a:extLst>
            <a:ext uri="{FF2B5EF4-FFF2-40B4-BE49-F238E27FC236}">
              <a16:creationId xmlns="" xmlns:a16="http://schemas.microsoft.com/office/drawing/2014/main" id="{00000000-0008-0000-0E00-0000AF020000}"/>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131718</xdr:rowOff>
    </xdr:to>
    <xdr:cxnSp macro="">
      <xdr:nvCxnSpPr>
        <xdr:cNvPr id="688" name="直線コネクタ 687">
          <a:extLst>
            <a:ext uri="{FF2B5EF4-FFF2-40B4-BE49-F238E27FC236}">
              <a16:creationId xmlns="" xmlns:a16="http://schemas.microsoft.com/office/drawing/2014/main" id="{00000000-0008-0000-0E00-0000B0020000}"/>
            </a:ext>
          </a:extLst>
        </xdr:cNvPr>
        <xdr:cNvCxnSpPr/>
      </xdr:nvCxnSpPr>
      <xdr:spPr>
        <a:xfrm flipV="1">
          <a:off x="21323300" y="184752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89" name="楕円 688">
          <a:extLst>
            <a:ext uri="{FF2B5EF4-FFF2-40B4-BE49-F238E27FC236}">
              <a16:creationId xmlns="" xmlns:a16="http://schemas.microsoft.com/office/drawing/2014/main" id="{00000000-0008-0000-0E00-0000B1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107</xdr:row>
      <xdr:rowOff>133350</xdr:rowOff>
    </xdr:to>
    <xdr:cxnSp macro="">
      <xdr:nvCxnSpPr>
        <xdr:cNvPr id="690" name="直線コネクタ 689">
          <a:extLst>
            <a:ext uri="{FF2B5EF4-FFF2-40B4-BE49-F238E27FC236}">
              <a16:creationId xmlns="" xmlns:a16="http://schemas.microsoft.com/office/drawing/2014/main" id="{00000000-0008-0000-0E00-0000B2020000}"/>
            </a:ext>
          </a:extLst>
        </xdr:cNvPr>
        <xdr:cNvCxnSpPr/>
      </xdr:nvCxnSpPr>
      <xdr:spPr>
        <a:xfrm flipV="1">
          <a:off x="20434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84182</xdr:rowOff>
    </xdr:from>
    <xdr:to>
      <xdr:col>102</xdr:col>
      <xdr:colOff>165100</xdr:colOff>
      <xdr:row>108</xdr:row>
      <xdr:rowOff>14332</xdr:rowOff>
    </xdr:to>
    <xdr:sp macro="" textlink="">
      <xdr:nvSpPr>
        <xdr:cNvPr id="691" name="楕円 690">
          <a:extLst>
            <a:ext uri="{FF2B5EF4-FFF2-40B4-BE49-F238E27FC236}">
              <a16:creationId xmlns="" xmlns:a16="http://schemas.microsoft.com/office/drawing/2014/main" id="{00000000-0008-0000-0E00-0000B3020000}"/>
            </a:ext>
          </a:extLst>
        </xdr:cNvPr>
        <xdr:cNvSpPr/>
      </xdr:nvSpPr>
      <xdr:spPr>
        <a:xfrm>
          <a:off x="19494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134982</xdr:rowOff>
    </xdr:to>
    <xdr:cxnSp macro="">
      <xdr:nvCxnSpPr>
        <xdr:cNvPr id="692" name="直線コネクタ 691">
          <a:extLst>
            <a:ext uri="{FF2B5EF4-FFF2-40B4-BE49-F238E27FC236}">
              <a16:creationId xmlns="" xmlns:a16="http://schemas.microsoft.com/office/drawing/2014/main" id="{00000000-0008-0000-0E00-0000B4020000}"/>
            </a:ext>
          </a:extLst>
        </xdr:cNvPr>
        <xdr:cNvCxnSpPr/>
      </xdr:nvCxnSpPr>
      <xdr:spPr>
        <a:xfrm flipV="1">
          <a:off x="19545300" y="184785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 xmlns:a16="http://schemas.microsoft.com/office/drawing/2014/main" id="{00000000-0008-0000-0E00-0000B5020000}"/>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a:extLst>
            <a:ext uri="{FF2B5EF4-FFF2-40B4-BE49-F238E27FC236}">
              <a16:creationId xmlns="" xmlns:a16="http://schemas.microsoft.com/office/drawing/2014/main" id="{00000000-0008-0000-0E00-0000B6020000}"/>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a:extLst>
            <a:ext uri="{FF2B5EF4-FFF2-40B4-BE49-F238E27FC236}">
              <a16:creationId xmlns="" xmlns:a16="http://schemas.microsoft.com/office/drawing/2014/main" id="{00000000-0008-0000-0E00-0000B7020000}"/>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696" name="n_1mainValue【公民館】&#10;一人当たり面積">
          <a:extLst>
            <a:ext uri="{FF2B5EF4-FFF2-40B4-BE49-F238E27FC236}">
              <a16:creationId xmlns="" xmlns:a16="http://schemas.microsoft.com/office/drawing/2014/main" id="{00000000-0008-0000-0E00-0000B8020000}"/>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97" name="n_2mainValue【公民館】&#10;一人当たり面積">
          <a:extLst>
            <a:ext uri="{FF2B5EF4-FFF2-40B4-BE49-F238E27FC236}">
              <a16:creationId xmlns="" xmlns:a16="http://schemas.microsoft.com/office/drawing/2014/main" id="{00000000-0008-0000-0E00-0000B9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5459</xdr:rowOff>
    </xdr:from>
    <xdr:ext cx="469744" cy="259045"/>
    <xdr:sp macro="" textlink="">
      <xdr:nvSpPr>
        <xdr:cNvPr id="698" name="n_3mainValue【公民館】&#10;一人当たり面積">
          <a:extLst>
            <a:ext uri="{FF2B5EF4-FFF2-40B4-BE49-F238E27FC236}">
              <a16:creationId xmlns="" xmlns:a16="http://schemas.microsoft.com/office/drawing/2014/main" id="{00000000-0008-0000-0E00-0000BA020000}"/>
            </a:ext>
          </a:extLst>
        </xdr:cNvPr>
        <xdr:cNvSpPr txBox="1"/>
      </xdr:nvSpPr>
      <xdr:spPr>
        <a:xfrm>
          <a:off x="19310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 xmlns:a16="http://schemas.microsoft.com/office/drawing/2014/main" id="{00000000-0008-0000-0E00-0000B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 xmlns:a16="http://schemas.microsoft.com/office/drawing/2014/main" id="{00000000-0008-0000-0E00-0000B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 xmlns:a16="http://schemas.microsoft.com/office/drawing/2014/main" id="{00000000-0008-0000-0E00-0000B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類似団体と比較すると、有形固定資産減価償却率は平均並みである施設が多いが、公営住宅</a:t>
          </a:r>
          <a:r>
            <a:rPr kumimoji="1" lang="ja-JP" altLang="en-US" sz="1100" b="0" i="0" baseline="0">
              <a:solidFill>
                <a:sysClr val="windowText" lastClr="000000"/>
              </a:solidFill>
              <a:effectLst/>
              <a:latin typeface="+mn-lt"/>
              <a:ea typeface="+mn-ea"/>
              <a:cs typeface="+mn-cs"/>
            </a:rPr>
            <a:t>及び保育園</a:t>
          </a:r>
          <a:r>
            <a:rPr kumimoji="1" lang="ja-JP" altLang="ja-JP" sz="1100" b="0" i="0" baseline="0">
              <a:solidFill>
                <a:sysClr val="windowText" lastClr="000000"/>
              </a:solidFill>
              <a:effectLst/>
              <a:latin typeface="+mn-lt"/>
              <a:ea typeface="+mn-ea"/>
              <a:cs typeface="+mn-cs"/>
            </a:rPr>
            <a:t>については類似団体平均を大きく上回っている。これは、公営住宅が昭和</a:t>
          </a:r>
          <a:r>
            <a:rPr kumimoji="1" lang="en-US" altLang="ja-JP" sz="1100" b="0" i="0" baseline="0">
              <a:solidFill>
                <a:sysClr val="windowText" lastClr="000000"/>
              </a:solidFill>
              <a:effectLst/>
              <a:latin typeface="+mn-lt"/>
              <a:ea typeface="+mn-ea"/>
              <a:cs typeface="+mn-cs"/>
            </a:rPr>
            <a:t>40</a:t>
          </a:r>
          <a:r>
            <a:rPr kumimoji="1" lang="ja-JP" altLang="en-US" sz="1100" b="0" i="0" baseline="0">
              <a:solidFill>
                <a:sysClr val="windowText" lastClr="000000"/>
              </a:solidFill>
              <a:effectLst/>
              <a:latin typeface="+mn-lt"/>
              <a:ea typeface="+mn-ea"/>
              <a:cs typeface="+mn-cs"/>
            </a:rPr>
            <a:t>～</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年代に整備され</a:t>
          </a:r>
          <a:r>
            <a:rPr kumimoji="1" lang="ja-JP" altLang="en-US" sz="1100" b="0" i="0" baseline="0">
              <a:solidFill>
                <a:sysClr val="windowText" lastClr="000000"/>
              </a:solidFill>
              <a:effectLst/>
              <a:latin typeface="+mn-lt"/>
              <a:ea typeface="+mn-ea"/>
              <a:cs typeface="+mn-cs"/>
            </a:rPr>
            <a:t>、また保育園も昭和</a:t>
          </a:r>
          <a:r>
            <a:rPr kumimoji="1" lang="en-US" altLang="ja-JP" sz="1100" b="0" i="0" baseline="0">
              <a:solidFill>
                <a:sysClr val="windowText" lastClr="000000"/>
              </a:solidFill>
              <a:effectLst/>
              <a:latin typeface="+mn-lt"/>
              <a:ea typeface="+mn-ea"/>
              <a:cs typeface="+mn-cs"/>
            </a:rPr>
            <a:t>50</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60</a:t>
          </a:r>
          <a:r>
            <a:rPr kumimoji="1" lang="ja-JP" altLang="en-US" sz="1100" b="0" i="0" baseline="0">
              <a:solidFill>
                <a:sysClr val="windowText" lastClr="000000"/>
              </a:solidFill>
              <a:effectLst/>
              <a:latin typeface="+mn-lt"/>
              <a:ea typeface="+mn-ea"/>
              <a:cs typeface="+mn-cs"/>
            </a:rPr>
            <a:t>年代に整備されており</a:t>
          </a:r>
          <a:r>
            <a:rPr kumimoji="1" lang="ja-JP" altLang="ja-JP" sz="1100" b="0" i="0" baseline="0">
              <a:solidFill>
                <a:sysClr val="windowText" lastClr="000000"/>
              </a:solidFill>
              <a:effectLst/>
              <a:latin typeface="+mn-lt"/>
              <a:ea typeface="+mn-ea"/>
              <a:cs typeface="+mn-cs"/>
            </a:rPr>
            <a:t>耐用年数が近づいているためである。</a:t>
          </a:r>
          <a:r>
            <a:rPr kumimoji="1" lang="ja-JP" altLang="en-US" sz="1100" b="0" i="0" baseline="0">
              <a:solidFill>
                <a:sysClr val="windowText" lastClr="000000"/>
              </a:solidFill>
              <a:effectLst/>
              <a:latin typeface="+mn-lt"/>
              <a:ea typeface="+mn-ea"/>
              <a:cs typeface="+mn-cs"/>
            </a:rPr>
            <a:t>保育園については、老朽化、園児数の増加及び保育環境の変化等に対応するため、現在建替え事業が進んでおり、</a:t>
          </a:r>
          <a:r>
            <a:rPr kumimoji="1" lang="ja-JP" altLang="ja-JP" sz="1100" b="0" i="0" baseline="0">
              <a:solidFill>
                <a:sysClr val="windowText" lastClr="000000"/>
              </a:solidFill>
              <a:effectLst/>
              <a:latin typeface="+mn-lt"/>
              <a:ea typeface="+mn-ea"/>
              <a:cs typeface="+mn-cs"/>
            </a:rPr>
            <a:t>今後の修繕・更新等に多額の費用を要する</a:t>
          </a:r>
          <a:r>
            <a:rPr kumimoji="1" lang="ja-JP" altLang="en-US" sz="1100" b="0" i="0" baseline="0">
              <a:solidFill>
                <a:sysClr val="windowText" lastClr="000000"/>
              </a:solidFill>
              <a:effectLst/>
              <a:latin typeface="+mn-lt"/>
              <a:ea typeface="+mn-ea"/>
              <a:cs typeface="+mn-cs"/>
            </a:rPr>
            <a:t>ことが見込まれている</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建替え後、使用しなくなった施設については、処分を含めた検討が必要である。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いずれの施設も、今後の維持管理にかかる経費の増加に留意しつつ、老朽化対策に取り組む必要がある。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岡山県勝央町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11,111
11,069
54.05
6,269,732
5,577,954
510,591
3,959,829
6,118,650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89.5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 xmlns:a16="http://schemas.microsoft.com/office/drawing/2014/main" id="{00000000-0008-0000-0F00-000039000000}"/>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00000000-0008-0000-0F00-00003A000000}"/>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 xmlns:a16="http://schemas.microsoft.com/office/drawing/2014/main" id="{00000000-0008-0000-0F00-00003B000000}"/>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 xmlns:a16="http://schemas.microsoft.com/office/drawing/2014/main" id="{00000000-0008-0000-0F00-00003C000000}"/>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 xmlns:a16="http://schemas.microsoft.com/office/drawing/2014/main" id="{00000000-0008-0000-0F00-00003D000000}"/>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00000000-0008-0000-0F00-00003E000000}"/>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 xmlns:a16="http://schemas.microsoft.com/office/drawing/2014/main" id="{00000000-0008-0000-0F00-00003F000000}"/>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 xmlns:a16="http://schemas.microsoft.com/office/drawing/2014/main" id="{00000000-0008-0000-0F00-000040000000}"/>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 xmlns:a16="http://schemas.microsoft.com/office/drawing/2014/main" id="{00000000-0008-0000-0F00-000041000000}"/>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 xmlns:a16="http://schemas.microsoft.com/office/drawing/2014/main" id="{00000000-0008-0000-0F00-000042000000}"/>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2" name="楕円 71">
          <a:extLst>
            <a:ext uri="{FF2B5EF4-FFF2-40B4-BE49-F238E27FC236}">
              <a16:creationId xmlns="" xmlns:a16="http://schemas.microsoft.com/office/drawing/2014/main" id="{00000000-0008-0000-0F00-000048000000}"/>
            </a:ext>
          </a:extLst>
        </xdr:cNvPr>
        <xdr:cNvSpPr/>
      </xdr:nvSpPr>
      <xdr:spPr>
        <a:xfrm>
          <a:off x="4584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00000000-0008-0000-0F00-000049000000}"/>
            </a:ext>
          </a:extLst>
        </xdr:cNvPr>
        <xdr:cNvSpPr txBox="1"/>
      </xdr:nvSpPr>
      <xdr:spPr>
        <a:xfrm>
          <a:off x="4673600"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41728</xdr:rowOff>
    </xdr:from>
    <xdr:to>
      <xdr:col>20</xdr:col>
      <xdr:colOff>38100</xdr:colOff>
      <xdr:row>36</xdr:row>
      <xdr:rowOff>143328</xdr:rowOff>
    </xdr:to>
    <xdr:sp macro="" textlink="">
      <xdr:nvSpPr>
        <xdr:cNvPr id="74" name="楕円 73">
          <a:extLst>
            <a:ext uri="{FF2B5EF4-FFF2-40B4-BE49-F238E27FC236}">
              <a16:creationId xmlns="" xmlns:a16="http://schemas.microsoft.com/office/drawing/2014/main" id="{00000000-0008-0000-0F00-00004A000000}"/>
            </a:ext>
          </a:extLst>
        </xdr:cNvPr>
        <xdr:cNvSpPr/>
      </xdr:nvSpPr>
      <xdr:spPr>
        <a:xfrm>
          <a:off x="3746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23949</xdr:rowOff>
    </xdr:from>
    <xdr:to>
      <xdr:col>24</xdr:col>
      <xdr:colOff>63500</xdr:colOff>
      <xdr:row>36</xdr:row>
      <xdr:rowOff>92528</xdr:rowOff>
    </xdr:to>
    <xdr:cxnSp macro="">
      <xdr:nvCxnSpPr>
        <xdr:cNvPr id="75" name="直線コネクタ 74">
          <a:extLst>
            <a:ext uri="{FF2B5EF4-FFF2-40B4-BE49-F238E27FC236}">
              <a16:creationId xmlns="" xmlns:a16="http://schemas.microsoft.com/office/drawing/2014/main" id="{00000000-0008-0000-0F00-00004B000000}"/>
            </a:ext>
          </a:extLst>
        </xdr:cNvPr>
        <xdr:cNvCxnSpPr/>
      </xdr:nvCxnSpPr>
      <xdr:spPr>
        <a:xfrm flipV="1">
          <a:off x="3797300" y="619614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110308</xdr:rowOff>
    </xdr:from>
    <xdr:to>
      <xdr:col>15</xdr:col>
      <xdr:colOff>101600</xdr:colOff>
      <xdr:row>37</xdr:row>
      <xdr:rowOff>40458</xdr:rowOff>
    </xdr:to>
    <xdr:sp macro="" textlink="">
      <xdr:nvSpPr>
        <xdr:cNvPr id="76" name="楕円 75">
          <a:extLst>
            <a:ext uri="{FF2B5EF4-FFF2-40B4-BE49-F238E27FC236}">
              <a16:creationId xmlns="" xmlns:a16="http://schemas.microsoft.com/office/drawing/2014/main" id="{00000000-0008-0000-0F00-00004C000000}"/>
            </a:ext>
          </a:extLst>
        </xdr:cNvPr>
        <xdr:cNvSpPr/>
      </xdr:nvSpPr>
      <xdr:spPr>
        <a:xfrm>
          <a:off x="2857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92528</xdr:rowOff>
    </xdr:from>
    <xdr:to>
      <xdr:col>19</xdr:col>
      <xdr:colOff>177800</xdr:colOff>
      <xdr:row>36</xdr:row>
      <xdr:rowOff>161108</xdr:rowOff>
    </xdr:to>
    <xdr:cxnSp macro="">
      <xdr:nvCxnSpPr>
        <xdr:cNvPr id="77" name="直線コネクタ 76">
          <a:extLst>
            <a:ext uri="{FF2B5EF4-FFF2-40B4-BE49-F238E27FC236}">
              <a16:creationId xmlns="" xmlns:a16="http://schemas.microsoft.com/office/drawing/2014/main" id="{00000000-0008-0000-0F00-00004D000000}"/>
            </a:ext>
          </a:extLst>
        </xdr:cNvPr>
        <xdr:cNvCxnSpPr/>
      </xdr:nvCxnSpPr>
      <xdr:spPr>
        <a:xfrm flipV="1">
          <a:off x="2908300" y="6264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78" name="楕円 77">
          <a:extLst>
            <a:ext uri="{FF2B5EF4-FFF2-40B4-BE49-F238E27FC236}">
              <a16:creationId xmlns="" xmlns:a16="http://schemas.microsoft.com/office/drawing/2014/main" id="{00000000-0008-0000-0F00-00004E000000}"/>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161108</xdr:rowOff>
    </xdr:from>
    <xdr:to>
      <xdr:col>15</xdr:col>
      <xdr:colOff>50800</xdr:colOff>
      <xdr:row>37</xdr:row>
      <xdr:rowOff>126819</xdr:rowOff>
    </xdr:to>
    <xdr:cxnSp macro="">
      <xdr:nvCxnSpPr>
        <xdr:cNvPr id="79" name="直線コネクタ 78">
          <a:extLst>
            <a:ext uri="{FF2B5EF4-FFF2-40B4-BE49-F238E27FC236}">
              <a16:creationId xmlns="" xmlns:a16="http://schemas.microsoft.com/office/drawing/2014/main" id="{00000000-0008-0000-0F00-00004F000000}"/>
            </a:ext>
          </a:extLst>
        </xdr:cNvPr>
        <xdr:cNvCxnSpPr/>
      </xdr:nvCxnSpPr>
      <xdr:spPr>
        <a:xfrm flipV="1">
          <a:off x="2019300" y="633330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80" name="n_1aveValue【図書館】&#10;有形固定資産減価償却率">
          <a:extLst>
            <a:ext uri="{FF2B5EF4-FFF2-40B4-BE49-F238E27FC236}">
              <a16:creationId xmlns="" xmlns:a16="http://schemas.microsoft.com/office/drawing/2014/main" id="{00000000-0008-0000-0F00-000050000000}"/>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81" name="n_2aveValue【図書館】&#10;有形固定資産減価償却率">
          <a:extLst>
            <a:ext uri="{FF2B5EF4-FFF2-40B4-BE49-F238E27FC236}">
              <a16:creationId xmlns="" xmlns:a16="http://schemas.microsoft.com/office/drawing/2014/main" id="{00000000-0008-0000-0F00-000051000000}"/>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2" name="n_3aveValue【図書館】&#10;有形固定資産減価償却率">
          <a:extLst>
            <a:ext uri="{FF2B5EF4-FFF2-40B4-BE49-F238E27FC236}">
              <a16:creationId xmlns="" xmlns:a16="http://schemas.microsoft.com/office/drawing/2014/main" id="{00000000-0008-0000-0F00-000052000000}"/>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159855</xdr:rowOff>
    </xdr:from>
    <xdr:ext cx="405111" cy="259045"/>
    <xdr:sp macro="" textlink="">
      <xdr:nvSpPr>
        <xdr:cNvPr id="83" name="n_1mainValue【図書館】&#10;有形固定資産減価償却率">
          <a:extLst>
            <a:ext uri="{FF2B5EF4-FFF2-40B4-BE49-F238E27FC236}">
              <a16:creationId xmlns="" xmlns:a16="http://schemas.microsoft.com/office/drawing/2014/main" id="{00000000-0008-0000-0F00-000053000000}"/>
            </a:ext>
          </a:extLst>
        </xdr:cNvPr>
        <xdr:cNvSpPr txBox="1"/>
      </xdr:nvSpPr>
      <xdr:spPr>
        <a:xfrm>
          <a:off x="35820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4" name="n_2mainValue【図書館】&#10;有形固定資産減価償却率">
          <a:extLst>
            <a:ext uri="{FF2B5EF4-FFF2-40B4-BE49-F238E27FC236}">
              <a16:creationId xmlns="" xmlns:a16="http://schemas.microsoft.com/office/drawing/2014/main" id="{00000000-0008-0000-0F00-000054000000}"/>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22696</xdr:rowOff>
    </xdr:from>
    <xdr:ext cx="405111" cy="259045"/>
    <xdr:sp macro="" textlink="">
      <xdr:nvSpPr>
        <xdr:cNvPr id="85" name="n_3mainValue【図書館】&#10;有形固定資産減価償却率">
          <a:extLst>
            <a:ext uri="{FF2B5EF4-FFF2-40B4-BE49-F238E27FC236}">
              <a16:creationId xmlns="" xmlns:a16="http://schemas.microsoft.com/office/drawing/2014/main" id="{00000000-0008-0000-0F00-000055000000}"/>
            </a:ext>
          </a:extLst>
        </xdr:cNvPr>
        <xdr:cNvSpPr txBox="1"/>
      </xdr:nvSpPr>
      <xdr:spPr>
        <a:xfrm>
          <a:off x="1816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a:extLst>
            <a:ext uri="{FF2B5EF4-FFF2-40B4-BE49-F238E27FC236}">
              <a16:creationId xmlns="" xmlns:a16="http://schemas.microsoft.com/office/drawing/2014/main" id="{00000000-0008-0000-0F00-00006F000000}"/>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a:extLst>
            <a:ext uri="{FF2B5EF4-FFF2-40B4-BE49-F238E27FC236}">
              <a16:creationId xmlns="" xmlns:a16="http://schemas.microsoft.com/office/drawing/2014/main" id="{00000000-0008-0000-0F00-000070000000}"/>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a:extLst>
            <a:ext uri="{FF2B5EF4-FFF2-40B4-BE49-F238E27FC236}">
              <a16:creationId xmlns="" xmlns:a16="http://schemas.microsoft.com/office/drawing/2014/main" id="{00000000-0008-0000-0F00-000071000000}"/>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a:extLst>
            <a:ext uri="{FF2B5EF4-FFF2-40B4-BE49-F238E27FC236}">
              <a16:creationId xmlns="" xmlns:a16="http://schemas.microsoft.com/office/drawing/2014/main" id="{00000000-0008-0000-0F00-000072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a:extLst>
            <a:ext uri="{FF2B5EF4-FFF2-40B4-BE49-F238E27FC236}">
              <a16:creationId xmlns="" xmlns:a16="http://schemas.microsoft.com/office/drawing/2014/main" id="{00000000-0008-0000-0F00-000073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6" name="【図書館】&#10;一人当たり面積平均値テキスト">
          <a:extLst>
            <a:ext uri="{FF2B5EF4-FFF2-40B4-BE49-F238E27FC236}">
              <a16:creationId xmlns="" xmlns:a16="http://schemas.microsoft.com/office/drawing/2014/main" id="{00000000-0008-0000-0F00-000074000000}"/>
            </a:ext>
          </a:extLst>
        </xdr:cNvPr>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a:extLst>
            <a:ext uri="{FF2B5EF4-FFF2-40B4-BE49-F238E27FC236}">
              <a16:creationId xmlns="" xmlns:a16="http://schemas.microsoft.com/office/drawing/2014/main" id="{00000000-0008-0000-0F00-000075000000}"/>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a:extLst>
            <a:ext uri="{FF2B5EF4-FFF2-40B4-BE49-F238E27FC236}">
              <a16:creationId xmlns="" xmlns:a16="http://schemas.microsoft.com/office/drawing/2014/main" id="{00000000-0008-0000-0F00-000076000000}"/>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a:extLst>
            <a:ext uri="{FF2B5EF4-FFF2-40B4-BE49-F238E27FC236}">
              <a16:creationId xmlns="" xmlns:a16="http://schemas.microsoft.com/office/drawing/2014/main" id="{00000000-0008-0000-0F00-000077000000}"/>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a:extLst>
            <a:ext uri="{FF2B5EF4-FFF2-40B4-BE49-F238E27FC236}">
              <a16:creationId xmlns="" xmlns:a16="http://schemas.microsoft.com/office/drawing/2014/main" id="{00000000-0008-0000-0F00-000078000000}"/>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907</xdr:rowOff>
    </xdr:from>
    <xdr:to>
      <xdr:col>55</xdr:col>
      <xdr:colOff>50800</xdr:colOff>
      <xdr:row>41</xdr:row>
      <xdr:rowOff>102507</xdr:rowOff>
    </xdr:to>
    <xdr:sp macro="" textlink="">
      <xdr:nvSpPr>
        <xdr:cNvPr id="126" name="楕円 125">
          <a:extLst>
            <a:ext uri="{FF2B5EF4-FFF2-40B4-BE49-F238E27FC236}">
              <a16:creationId xmlns="" xmlns:a16="http://schemas.microsoft.com/office/drawing/2014/main" id="{00000000-0008-0000-0F00-00007E000000}"/>
            </a:ext>
          </a:extLst>
        </xdr:cNvPr>
        <xdr:cNvSpPr/>
      </xdr:nvSpPr>
      <xdr:spPr>
        <a:xfrm>
          <a:off x="10426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150784</xdr:rowOff>
    </xdr:from>
    <xdr:ext cx="469744" cy="259045"/>
    <xdr:sp macro="" textlink="">
      <xdr:nvSpPr>
        <xdr:cNvPr id="127" name="【図書館】&#10;一人当たり面積該当値テキスト">
          <a:extLst>
            <a:ext uri="{FF2B5EF4-FFF2-40B4-BE49-F238E27FC236}">
              <a16:creationId xmlns="" xmlns:a16="http://schemas.microsoft.com/office/drawing/2014/main" id="{00000000-0008-0000-0F00-00007F000000}"/>
            </a:ext>
          </a:extLst>
        </xdr:cNvPr>
        <xdr:cNvSpPr txBox="1"/>
      </xdr:nvSpPr>
      <xdr:spPr>
        <a:xfrm>
          <a:off x="10515600"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4173</xdr:rowOff>
    </xdr:from>
    <xdr:to>
      <xdr:col>50</xdr:col>
      <xdr:colOff>165100</xdr:colOff>
      <xdr:row>41</xdr:row>
      <xdr:rowOff>105773</xdr:rowOff>
    </xdr:to>
    <xdr:sp macro="" textlink="">
      <xdr:nvSpPr>
        <xdr:cNvPr id="128" name="楕円 127">
          <a:extLst>
            <a:ext uri="{FF2B5EF4-FFF2-40B4-BE49-F238E27FC236}">
              <a16:creationId xmlns="" xmlns:a16="http://schemas.microsoft.com/office/drawing/2014/main" id="{00000000-0008-0000-0F00-000080000000}"/>
            </a:ext>
          </a:extLst>
        </xdr:cNvPr>
        <xdr:cNvSpPr/>
      </xdr:nvSpPr>
      <xdr:spPr>
        <a:xfrm>
          <a:off x="9588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51707</xdr:rowOff>
    </xdr:from>
    <xdr:to>
      <xdr:col>55</xdr:col>
      <xdr:colOff>0</xdr:colOff>
      <xdr:row>41</xdr:row>
      <xdr:rowOff>54973</xdr:rowOff>
    </xdr:to>
    <xdr:cxnSp macro="">
      <xdr:nvCxnSpPr>
        <xdr:cNvPr id="129" name="直線コネクタ 128">
          <a:extLst>
            <a:ext uri="{FF2B5EF4-FFF2-40B4-BE49-F238E27FC236}">
              <a16:creationId xmlns="" xmlns:a16="http://schemas.microsoft.com/office/drawing/2014/main" id="{00000000-0008-0000-0F00-000081000000}"/>
            </a:ext>
          </a:extLst>
        </xdr:cNvPr>
        <xdr:cNvCxnSpPr/>
      </xdr:nvCxnSpPr>
      <xdr:spPr>
        <a:xfrm flipV="1">
          <a:off x="9639300" y="708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4173</xdr:rowOff>
    </xdr:from>
    <xdr:to>
      <xdr:col>46</xdr:col>
      <xdr:colOff>38100</xdr:colOff>
      <xdr:row>41</xdr:row>
      <xdr:rowOff>105773</xdr:rowOff>
    </xdr:to>
    <xdr:sp macro="" textlink="">
      <xdr:nvSpPr>
        <xdr:cNvPr id="130" name="楕円 129">
          <a:extLst>
            <a:ext uri="{FF2B5EF4-FFF2-40B4-BE49-F238E27FC236}">
              <a16:creationId xmlns="" xmlns:a16="http://schemas.microsoft.com/office/drawing/2014/main" id="{00000000-0008-0000-0F00-000082000000}"/>
            </a:ext>
          </a:extLst>
        </xdr:cNvPr>
        <xdr:cNvSpPr/>
      </xdr:nvSpPr>
      <xdr:spPr>
        <a:xfrm>
          <a:off x="8699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54973</xdr:rowOff>
    </xdr:from>
    <xdr:to>
      <xdr:col>50</xdr:col>
      <xdr:colOff>114300</xdr:colOff>
      <xdr:row>41</xdr:row>
      <xdr:rowOff>54973</xdr:rowOff>
    </xdr:to>
    <xdr:cxnSp macro="">
      <xdr:nvCxnSpPr>
        <xdr:cNvPr id="131" name="直線コネクタ 130">
          <a:extLst>
            <a:ext uri="{FF2B5EF4-FFF2-40B4-BE49-F238E27FC236}">
              <a16:creationId xmlns="" xmlns:a16="http://schemas.microsoft.com/office/drawing/2014/main" id="{00000000-0008-0000-0F00-000083000000}"/>
            </a:ext>
          </a:extLst>
        </xdr:cNvPr>
        <xdr:cNvCxnSpPr/>
      </xdr:nvCxnSpPr>
      <xdr:spPr>
        <a:xfrm>
          <a:off x="8750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4173</xdr:rowOff>
    </xdr:from>
    <xdr:to>
      <xdr:col>41</xdr:col>
      <xdr:colOff>101600</xdr:colOff>
      <xdr:row>41</xdr:row>
      <xdr:rowOff>105773</xdr:rowOff>
    </xdr:to>
    <xdr:sp macro="" textlink="">
      <xdr:nvSpPr>
        <xdr:cNvPr id="132" name="楕円 131">
          <a:extLst>
            <a:ext uri="{FF2B5EF4-FFF2-40B4-BE49-F238E27FC236}">
              <a16:creationId xmlns="" xmlns:a16="http://schemas.microsoft.com/office/drawing/2014/main" id="{00000000-0008-0000-0F00-000084000000}"/>
            </a:ext>
          </a:extLst>
        </xdr:cNvPr>
        <xdr:cNvSpPr/>
      </xdr:nvSpPr>
      <xdr:spPr>
        <a:xfrm>
          <a:off x="781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54973</xdr:rowOff>
    </xdr:from>
    <xdr:to>
      <xdr:col>45</xdr:col>
      <xdr:colOff>177800</xdr:colOff>
      <xdr:row>41</xdr:row>
      <xdr:rowOff>54973</xdr:rowOff>
    </xdr:to>
    <xdr:cxnSp macro="">
      <xdr:nvCxnSpPr>
        <xdr:cNvPr id="133" name="直線コネクタ 132">
          <a:extLst>
            <a:ext uri="{FF2B5EF4-FFF2-40B4-BE49-F238E27FC236}">
              <a16:creationId xmlns="" xmlns:a16="http://schemas.microsoft.com/office/drawing/2014/main" id="{00000000-0008-0000-0F00-000085000000}"/>
            </a:ext>
          </a:extLst>
        </xdr:cNvPr>
        <xdr:cNvCxnSpPr/>
      </xdr:nvCxnSpPr>
      <xdr:spPr>
        <a:xfrm>
          <a:off x="7861300" y="708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136996</xdr:rowOff>
    </xdr:from>
    <xdr:ext cx="469744" cy="259045"/>
    <xdr:sp macro="" textlink="">
      <xdr:nvSpPr>
        <xdr:cNvPr id="134" name="n_1aveValue【図書館】&#10;一人当たり面積">
          <a:extLst>
            <a:ext uri="{FF2B5EF4-FFF2-40B4-BE49-F238E27FC236}">
              <a16:creationId xmlns="" xmlns:a16="http://schemas.microsoft.com/office/drawing/2014/main" id="{00000000-0008-0000-0F00-000086000000}"/>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5" name="n_2aveValue【図書館】&#10;一人当たり面積">
          <a:extLst>
            <a:ext uri="{FF2B5EF4-FFF2-40B4-BE49-F238E27FC236}">
              <a16:creationId xmlns="" xmlns:a16="http://schemas.microsoft.com/office/drawing/2014/main" id="{00000000-0008-0000-0F00-000087000000}"/>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6" name="n_3aveValue【図書館】&#10;一人当たり面積">
          <a:extLst>
            <a:ext uri="{FF2B5EF4-FFF2-40B4-BE49-F238E27FC236}">
              <a16:creationId xmlns="" xmlns:a16="http://schemas.microsoft.com/office/drawing/2014/main" id="{00000000-0008-0000-0F00-000088000000}"/>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96900</xdr:rowOff>
    </xdr:from>
    <xdr:ext cx="469744" cy="259045"/>
    <xdr:sp macro="" textlink="">
      <xdr:nvSpPr>
        <xdr:cNvPr id="137" name="n_1mainValue【図書館】&#10;一人当たり面積">
          <a:extLst>
            <a:ext uri="{FF2B5EF4-FFF2-40B4-BE49-F238E27FC236}">
              <a16:creationId xmlns="" xmlns:a16="http://schemas.microsoft.com/office/drawing/2014/main" id="{00000000-0008-0000-0F00-000089000000}"/>
            </a:ext>
          </a:extLst>
        </xdr:cNvPr>
        <xdr:cNvSpPr txBox="1"/>
      </xdr:nvSpPr>
      <xdr:spPr>
        <a:xfrm>
          <a:off x="93917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96900</xdr:rowOff>
    </xdr:from>
    <xdr:ext cx="469744" cy="259045"/>
    <xdr:sp macro="" textlink="">
      <xdr:nvSpPr>
        <xdr:cNvPr id="138" name="n_2mainValue【図書館】&#10;一人当たり面積">
          <a:extLst>
            <a:ext uri="{FF2B5EF4-FFF2-40B4-BE49-F238E27FC236}">
              <a16:creationId xmlns="" xmlns:a16="http://schemas.microsoft.com/office/drawing/2014/main" id="{00000000-0008-0000-0F00-00008A000000}"/>
            </a:ext>
          </a:extLst>
        </xdr:cNvPr>
        <xdr:cNvSpPr txBox="1"/>
      </xdr:nvSpPr>
      <xdr:spPr>
        <a:xfrm>
          <a:off x="8515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96900</xdr:rowOff>
    </xdr:from>
    <xdr:ext cx="469744" cy="259045"/>
    <xdr:sp macro="" textlink="">
      <xdr:nvSpPr>
        <xdr:cNvPr id="139" name="n_3mainValue【図書館】&#10;一人当たり面積">
          <a:extLst>
            <a:ext uri="{FF2B5EF4-FFF2-40B4-BE49-F238E27FC236}">
              <a16:creationId xmlns="" xmlns:a16="http://schemas.microsoft.com/office/drawing/2014/main" id="{00000000-0008-0000-0F00-00008B000000}"/>
            </a:ext>
          </a:extLst>
        </xdr:cNvPr>
        <xdr:cNvSpPr txBox="1"/>
      </xdr:nvSpPr>
      <xdr:spPr>
        <a:xfrm>
          <a:off x="76264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 xmlns:a16="http://schemas.microsoft.com/office/drawing/2014/main" id="{00000000-0008-0000-0F00-00009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 xmlns:a16="http://schemas.microsoft.com/office/drawing/2014/main" id="{00000000-0008-0000-0F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 xmlns:a16="http://schemas.microsoft.com/office/drawing/2014/main" id="{00000000-0008-0000-0F00-0000A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 xmlns:a16="http://schemas.microsoft.com/office/drawing/2014/main" id="{00000000-0008-0000-0F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a:extLst>
            <a:ext uri="{FF2B5EF4-FFF2-40B4-BE49-F238E27FC236}">
              <a16:creationId xmlns="" xmlns:a16="http://schemas.microsoft.com/office/drawing/2014/main" id="{00000000-0008-0000-0F00-0000A4000000}"/>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a:extLst>
            <a:ext uri="{FF2B5EF4-FFF2-40B4-BE49-F238E27FC236}">
              <a16:creationId xmlns="" xmlns:a16="http://schemas.microsoft.com/office/drawing/2014/main" id="{00000000-0008-0000-0F00-0000A5000000}"/>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a:extLst>
            <a:ext uri="{FF2B5EF4-FFF2-40B4-BE49-F238E27FC236}">
              <a16:creationId xmlns="" xmlns:a16="http://schemas.microsoft.com/office/drawing/2014/main" id="{00000000-0008-0000-0F00-0000A600000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 xmlns:a16="http://schemas.microsoft.com/office/drawing/2014/main" id="{00000000-0008-0000-0F00-0000A7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 xmlns:a16="http://schemas.microsoft.com/office/drawing/2014/main" id="{00000000-0008-0000-0F00-0000A8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169" name="【体育館・プール】&#10;有形固定資産減価償却率平均値テキスト">
          <a:extLst>
            <a:ext uri="{FF2B5EF4-FFF2-40B4-BE49-F238E27FC236}">
              <a16:creationId xmlns="" xmlns:a16="http://schemas.microsoft.com/office/drawing/2014/main" id="{00000000-0008-0000-0F00-0000A9000000}"/>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a:extLst>
            <a:ext uri="{FF2B5EF4-FFF2-40B4-BE49-F238E27FC236}">
              <a16:creationId xmlns="" xmlns:a16="http://schemas.microsoft.com/office/drawing/2014/main" id="{00000000-0008-0000-0F00-0000AA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 xmlns:a16="http://schemas.microsoft.com/office/drawing/2014/main" id="{00000000-0008-0000-0F00-0000AB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a:extLst>
            <a:ext uri="{FF2B5EF4-FFF2-40B4-BE49-F238E27FC236}">
              <a16:creationId xmlns="" xmlns:a16="http://schemas.microsoft.com/office/drawing/2014/main" id="{00000000-0008-0000-0F00-0000AC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 xmlns:a16="http://schemas.microsoft.com/office/drawing/2014/main" id="{00000000-0008-0000-0F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9" name="楕円 178">
          <a:extLst>
            <a:ext uri="{FF2B5EF4-FFF2-40B4-BE49-F238E27FC236}">
              <a16:creationId xmlns="" xmlns:a16="http://schemas.microsoft.com/office/drawing/2014/main" id="{00000000-0008-0000-0F00-0000B3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0" name="【体育館・プール】&#10;有形固定資産減価償却率該当値テキスト">
          <a:extLst>
            <a:ext uri="{FF2B5EF4-FFF2-40B4-BE49-F238E27FC236}">
              <a16:creationId xmlns="" xmlns:a16="http://schemas.microsoft.com/office/drawing/2014/main" id="{00000000-0008-0000-0F00-0000B4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81" name="楕円 180">
          <a:extLst>
            <a:ext uri="{FF2B5EF4-FFF2-40B4-BE49-F238E27FC236}">
              <a16:creationId xmlns="" xmlns:a16="http://schemas.microsoft.com/office/drawing/2014/main" id="{00000000-0008-0000-0F00-0000B5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62</xdr:row>
      <xdr:rowOff>1905</xdr:rowOff>
    </xdr:to>
    <xdr:cxnSp macro="">
      <xdr:nvCxnSpPr>
        <xdr:cNvPr id="182" name="直線コネクタ 181">
          <a:extLst>
            <a:ext uri="{FF2B5EF4-FFF2-40B4-BE49-F238E27FC236}">
              <a16:creationId xmlns="" xmlns:a16="http://schemas.microsoft.com/office/drawing/2014/main" id="{00000000-0008-0000-0F00-0000B6000000}"/>
            </a:ext>
          </a:extLst>
        </xdr:cNvPr>
        <xdr:cNvCxnSpPr/>
      </xdr:nvCxnSpPr>
      <xdr:spPr>
        <a:xfrm flipV="1">
          <a:off x="3797300" y="10589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83" name="楕円 182">
          <a:extLst>
            <a:ext uri="{FF2B5EF4-FFF2-40B4-BE49-F238E27FC236}">
              <a16:creationId xmlns="" xmlns:a16="http://schemas.microsoft.com/office/drawing/2014/main" id="{00000000-0008-0000-0F00-0000B7000000}"/>
            </a:ext>
          </a:extLst>
        </xdr:cNvPr>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43815</xdr:rowOff>
    </xdr:to>
    <xdr:cxnSp macro="">
      <xdr:nvCxnSpPr>
        <xdr:cNvPr id="184" name="直線コネクタ 183">
          <a:extLst>
            <a:ext uri="{FF2B5EF4-FFF2-40B4-BE49-F238E27FC236}">
              <a16:creationId xmlns="" xmlns:a16="http://schemas.microsoft.com/office/drawing/2014/main" id="{00000000-0008-0000-0F00-0000B8000000}"/>
            </a:ext>
          </a:extLst>
        </xdr:cNvPr>
        <xdr:cNvCxnSpPr/>
      </xdr:nvCxnSpPr>
      <xdr:spPr>
        <a:xfrm flipV="1">
          <a:off x="2908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xdr:rowOff>
    </xdr:from>
    <xdr:to>
      <xdr:col>10</xdr:col>
      <xdr:colOff>165100</xdr:colOff>
      <xdr:row>63</xdr:row>
      <xdr:rowOff>106045</xdr:rowOff>
    </xdr:to>
    <xdr:sp macro="" textlink="">
      <xdr:nvSpPr>
        <xdr:cNvPr id="185" name="楕円 184">
          <a:extLst>
            <a:ext uri="{FF2B5EF4-FFF2-40B4-BE49-F238E27FC236}">
              <a16:creationId xmlns="" xmlns:a16="http://schemas.microsoft.com/office/drawing/2014/main" id="{00000000-0008-0000-0F00-0000B9000000}"/>
            </a:ext>
          </a:extLst>
        </xdr:cNvPr>
        <xdr:cNvSpPr/>
      </xdr:nvSpPr>
      <xdr:spPr>
        <a:xfrm>
          <a:off x="1968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63</xdr:row>
      <xdr:rowOff>55245</xdr:rowOff>
    </xdr:to>
    <xdr:cxnSp macro="">
      <xdr:nvCxnSpPr>
        <xdr:cNvPr id="186" name="直線コネクタ 185">
          <a:extLst>
            <a:ext uri="{FF2B5EF4-FFF2-40B4-BE49-F238E27FC236}">
              <a16:creationId xmlns="" xmlns:a16="http://schemas.microsoft.com/office/drawing/2014/main" id="{00000000-0008-0000-0F00-0000BA000000}"/>
            </a:ext>
          </a:extLst>
        </xdr:cNvPr>
        <xdr:cNvCxnSpPr/>
      </xdr:nvCxnSpPr>
      <xdr:spPr>
        <a:xfrm flipV="1">
          <a:off x="2019300" y="106737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7" name="n_1aveValue【体育館・プール】&#10;有形固定資産減価償却率">
          <a:extLst>
            <a:ext uri="{FF2B5EF4-FFF2-40B4-BE49-F238E27FC236}">
              <a16:creationId xmlns="" xmlns:a16="http://schemas.microsoft.com/office/drawing/2014/main" id="{00000000-0008-0000-0F00-0000BB000000}"/>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8" name="n_2aveValue【体育館・プール】&#10;有形固定資産減価償却率">
          <a:extLst>
            <a:ext uri="{FF2B5EF4-FFF2-40B4-BE49-F238E27FC236}">
              <a16:creationId xmlns="" xmlns:a16="http://schemas.microsoft.com/office/drawing/2014/main" id="{00000000-0008-0000-0F00-0000BC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体育館・プール】&#10;有形固定資産減価償却率">
          <a:extLst>
            <a:ext uri="{FF2B5EF4-FFF2-40B4-BE49-F238E27FC236}">
              <a16:creationId xmlns="" xmlns:a16="http://schemas.microsoft.com/office/drawing/2014/main" id="{00000000-0008-0000-0F00-0000BD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190" name="n_1mainValue【体育館・プール】&#10;有形固定資産減価償却率">
          <a:extLst>
            <a:ext uri="{FF2B5EF4-FFF2-40B4-BE49-F238E27FC236}">
              <a16:creationId xmlns="" xmlns:a16="http://schemas.microsoft.com/office/drawing/2014/main" id="{00000000-0008-0000-0F00-0000BE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191" name="n_2mainValue【体育館・プール】&#10;有形固定資産減価償却率">
          <a:extLst>
            <a:ext uri="{FF2B5EF4-FFF2-40B4-BE49-F238E27FC236}">
              <a16:creationId xmlns="" xmlns:a16="http://schemas.microsoft.com/office/drawing/2014/main" id="{00000000-0008-0000-0F00-0000BF000000}"/>
            </a:ext>
          </a:extLst>
        </xdr:cNvPr>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97172</xdr:rowOff>
    </xdr:from>
    <xdr:ext cx="405111" cy="259045"/>
    <xdr:sp macro="" textlink="">
      <xdr:nvSpPr>
        <xdr:cNvPr id="192" name="n_3mainValue【体育館・プール】&#10;有形固定資産減価償却率">
          <a:extLst>
            <a:ext uri="{FF2B5EF4-FFF2-40B4-BE49-F238E27FC236}">
              <a16:creationId xmlns="" xmlns:a16="http://schemas.microsoft.com/office/drawing/2014/main" id="{00000000-0008-0000-0F00-0000C0000000}"/>
            </a:ext>
          </a:extLst>
        </xdr:cNvPr>
        <xdr:cNvSpPr txBox="1"/>
      </xdr:nvSpPr>
      <xdr:spPr>
        <a:xfrm>
          <a:off x="1816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 xmlns:a16="http://schemas.microsoft.com/office/drawing/2014/main" id="{00000000-0008-0000-0F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 xmlns:a16="http://schemas.microsoft.com/office/drawing/2014/main" id="{00000000-0008-0000-0F00-0000C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 xmlns:a16="http://schemas.microsoft.com/office/drawing/2014/main" id="{00000000-0008-0000-0F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 xmlns:a16="http://schemas.microsoft.com/office/drawing/2014/main" id="{00000000-0008-0000-0F00-0000C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 xmlns:a16="http://schemas.microsoft.com/office/drawing/2014/main" id="{00000000-0008-0000-0F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 xmlns:a16="http://schemas.microsoft.com/office/drawing/2014/main" id="{00000000-0008-0000-0F00-0000D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 xmlns:a16="http://schemas.microsoft.com/office/drawing/2014/main" id="{00000000-0008-0000-0F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 xmlns:a16="http://schemas.microsoft.com/office/drawing/2014/main" id="{00000000-0008-0000-0F00-0000D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 xmlns:a16="http://schemas.microsoft.com/office/drawing/2014/main" id="{00000000-0008-0000-0F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 xmlns:a16="http://schemas.microsoft.com/office/drawing/2014/main" id="{00000000-0008-0000-0F00-0000D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 xmlns:a16="http://schemas.microsoft.com/office/drawing/2014/main" id="{00000000-0008-0000-0F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 xmlns:a16="http://schemas.microsoft.com/office/drawing/2014/main" id="{00000000-0008-0000-0F00-0000D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a:extLst>
            <a:ext uri="{FF2B5EF4-FFF2-40B4-BE49-F238E27FC236}">
              <a16:creationId xmlns="" xmlns:a16="http://schemas.microsoft.com/office/drawing/2014/main" id="{00000000-0008-0000-0F00-0000DA000000}"/>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a:extLst>
            <a:ext uri="{FF2B5EF4-FFF2-40B4-BE49-F238E27FC236}">
              <a16:creationId xmlns="" xmlns:a16="http://schemas.microsoft.com/office/drawing/2014/main" id="{00000000-0008-0000-0F00-0000DB000000}"/>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a:extLst>
            <a:ext uri="{FF2B5EF4-FFF2-40B4-BE49-F238E27FC236}">
              <a16:creationId xmlns="" xmlns:a16="http://schemas.microsoft.com/office/drawing/2014/main" id="{00000000-0008-0000-0F00-0000DC000000}"/>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a:extLst>
            <a:ext uri="{FF2B5EF4-FFF2-40B4-BE49-F238E27FC236}">
              <a16:creationId xmlns="" xmlns:a16="http://schemas.microsoft.com/office/drawing/2014/main" id="{00000000-0008-0000-0F00-0000DD00000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a:extLst>
            <a:ext uri="{FF2B5EF4-FFF2-40B4-BE49-F238E27FC236}">
              <a16:creationId xmlns="" xmlns:a16="http://schemas.microsoft.com/office/drawing/2014/main" id="{00000000-0008-0000-0F00-0000DE000000}"/>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a:extLst>
            <a:ext uri="{FF2B5EF4-FFF2-40B4-BE49-F238E27FC236}">
              <a16:creationId xmlns="" xmlns:a16="http://schemas.microsoft.com/office/drawing/2014/main" id="{00000000-0008-0000-0F00-0000DF000000}"/>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a:extLst>
            <a:ext uri="{FF2B5EF4-FFF2-40B4-BE49-F238E27FC236}">
              <a16:creationId xmlns="" xmlns:a16="http://schemas.microsoft.com/office/drawing/2014/main" id="{00000000-0008-0000-0F00-0000E0000000}"/>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a:extLst>
            <a:ext uri="{FF2B5EF4-FFF2-40B4-BE49-F238E27FC236}">
              <a16:creationId xmlns="" xmlns:a16="http://schemas.microsoft.com/office/drawing/2014/main" id="{00000000-0008-0000-0F00-0000E1000000}"/>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a:extLst>
            <a:ext uri="{FF2B5EF4-FFF2-40B4-BE49-F238E27FC236}">
              <a16:creationId xmlns="" xmlns:a16="http://schemas.microsoft.com/office/drawing/2014/main" id="{00000000-0008-0000-0F00-0000E2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a:extLst>
            <a:ext uri="{FF2B5EF4-FFF2-40B4-BE49-F238E27FC236}">
              <a16:creationId xmlns="" xmlns:a16="http://schemas.microsoft.com/office/drawing/2014/main" id="{00000000-0008-0000-0F00-0000E3000000}"/>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00000000-0008-0000-0F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 xmlns:a16="http://schemas.microsoft.com/office/drawing/2014/main" id="{00000000-0008-0000-0F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 xmlns:a16="http://schemas.microsoft.com/office/drawing/2014/main" id="{00000000-0008-0000-0F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 xmlns:a16="http://schemas.microsoft.com/office/drawing/2014/main" id="{00000000-0008-0000-0F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 xmlns:a16="http://schemas.microsoft.com/office/drawing/2014/main" id="{00000000-0008-0000-0F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95613</xdr:rowOff>
    </xdr:from>
    <xdr:to>
      <xdr:col>55</xdr:col>
      <xdr:colOff>50800</xdr:colOff>
      <xdr:row>64</xdr:row>
      <xdr:rowOff>25763</xdr:rowOff>
    </xdr:to>
    <xdr:sp macro="" textlink="">
      <xdr:nvSpPr>
        <xdr:cNvPr id="233" name="楕円 232">
          <a:extLst>
            <a:ext uri="{FF2B5EF4-FFF2-40B4-BE49-F238E27FC236}">
              <a16:creationId xmlns="" xmlns:a16="http://schemas.microsoft.com/office/drawing/2014/main" id="{00000000-0008-0000-0F00-0000E9000000}"/>
            </a:ext>
          </a:extLst>
        </xdr:cNvPr>
        <xdr:cNvSpPr/>
      </xdr:nvSpPr>
      <xdr:spPr>
        <a:xfrm>
          <a:off x="104267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10540</xdr:rowOff>
    </xdr:from>
    <xdr:ext cx="469744" cy="259045"/>
    <xdr:sp macro="" textlink="">
      <xdr:nvSpPr>
        <xdr:cNvPr id="234" name="【体育館・プール】&#10;一人当たり面積該当値テキスト">
          <a:extLst>
            <a:ext uri="{FF2B5EF4-FFF2-40B4-BE49-F238E27FC236}">
              <a16:creationId xmlns="" xmlns:a16="http://schemas.microsoft.com/office/drawing/2014/main" id="{00000000-0008-0000-0F00-0000EA000000}"/>
            </a:ext>
          </a:extLst>
        </xdr:cNvPr>
        <xdr:cNvSpPr txBox="1"/>
      </xdr:nvSpPr>
      <xdr:spPr>
        <a:xfrm>
          <a:off x="10515600" y="108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96701</xdr:rowOff>
    </xdr:from>
    <xdr:to>
      <xdr:col>50</xdr:col>
      <xdr:colOff>165100</xdr:colOff>
      <xdr:row>64</xdr:row>
      <xdr:rowOff>26851</xdr:rowOff>
    </xdr:to>
    <xdr:sp macro="" textlink="">
      <xdr:nvSpPr>
        <xdr:cNvPr id="235" name="楕円 234">
          <a:extLst>
            <a:ext uri="{FF2B5EF4-FFF2-40B4-BE49-F238E27FC236}">
              <a16:creationId xmlns="" xmlns:a16="http://schemas.microsoft.com/office/drawing/2014/main" id="{00000000-0008-0000-0F00-0000EB000000}"/>
            </a:ext>
          </a:extLst>
        </xdr:cNvPr>
        <xdr:cNvSpPr/>
      </xdr:nvSpPr>
      <xdr:spPr>
        <a:xfrm>
          <a:off x="9588500" y="10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146413</xdr:rowOff>
    </xdr:from>
    <xdr:to>
      <xdr:col>55</xdr:col>
      <xdr:colOff>0</xdr:colOff>
      <xdr:row>63</xdr:row>
      <xdr:rowOff>147501</xdr:rowOff>
    </xdr:to>
    <xdr:cxnSp macro="">
      <xdr:nvCxnSpPr>
        <xdr:cNvPr id="236" name="直線コネクタ 235">
          <a:extLst>
            <a:ext uri="{FF2B5EF4-FFF2-40B4-BE49-F238E27FC236}">
              <a16:creationId xmlns="" xmlns:a16="http://schemas.microsoft.com/office/drawing/2014/main" id="{00000000-0008-0000-0F00-0000EC000000}"/>
            </a:ext>
          </a:extLst>
        </xdr:cNvPr>
        <xdr:cNvCxnSpPr/>
      </xdr:nvCxnSpPr>
      <xdr:spPr>
        <a:xfrm flipV="1">
          <a:off x="9639300" y="109477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7" name="楕円 236">
          <a:extLst>
            <a:ext uri="{FF2B5EF4-FFF2-40B4-BE49-F238E27FC236}">
              <a16:creationId xmlns="" xmlns:a16="http://schemas.microsoft.com/office/drawing/2014/main" id="{00000000-0008-0000-0F00-0000ED000000}"/>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147501</xdr:rowOff>
    </xdr:from>
    <xdr:to>
      <xdr:col>50</xdr:col>
      <xdr:colOff>114300</xdr:colOff>
      <xdr:row>63</xdr:row>
      <xdr:rowOff>148590</xdr:rowOff>
    </xdr:to>
    <xdr:cxnSp macro="">
      <xdr:nvCxnSpPr>
        <xdr:cNvPr id="238" name="直線コネクタ 237">
          <a:extLst>
            <a:ext uri="{FF2B5EF4-FFF2-40B4-BE49-F238E27FC236}">
              <a16:creationId xmlns="" xmlns:a16="http://schemas.microsoft.com/office/drawing/2014/main" id="{00000000-0008-0000-0F00-0000EE000000}"/>
            </a:ext>
          </a:extLst>
        </xdr:cNvPr>
        <xdr:cNvCxnSpPr/>
      </xdr:nvCxnSpPr>
      <xdr:spPr>
        <a:xfrm flipV="1">
          <a:off x="8750300" y="109488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98878</xdr:rowOff>
    </xdr:from>
    <xdr:to>
      <xdr:col>41</xdr:col>
      <xdr:colOff>101600</xdr:colOff>
      <xdr:row>64</xdr:row>
      <xdr:rowOff>29028</xdr:rowOff>
    </xdr:to>
    <xdr:sp macro="" textlink="">
      <xdr:nvSpPr>
        <xdr:cNvPr id="239" name="楕円 238">
          <a:extLst>
            <a:ext uri="{FF2B5EF4-FFF2-40B4-BE49-F238E27FC236}">
              <a16:creationId xmlns="" xmlns:a16="http://schemas.microsoft.com/office/drawing/2014/main" id="{00000000-0008-0000-0F00-0000EF000000}"/>
            </a:ext>
          </a:extLst>
        </xdr:cNvPr>
        <xdr:cNvSpPr/>
      </xdr:nvSpPr>
      <xdr:spPr>
        <a:xfrm>
          <a:off x="7810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149678</xdr:rowOff>
    </xdr:to>
    <xdr:cxnSp macro="">
      <xdr:nvCxnSpPr>
        <xdr:cNvPr id="240" name="直線コネクタ 239">
          <a:extLst>
            <a:ext uri="{FF2B5EF4-FFF2-40B4-BE49-F238E27FC236}">
              <a16:creationId xmlns="" xmlns:a16="http://schemas.microsoft.com/office/drawing/2014/main" id="{00000000-0008-0000-0F00-0000F0000000}"/>
            </a:ext>
          </a:extLst>
        </xdr:cNvPr>
        <xdr:cNvCxnSpPr/>
      </xdr:nvCxnSpPr>
      <xdr:spPr>
        <a:xfrm flipV="1">
          <a:off x="7861300" y="109499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a:extLst>
            <a:ext uri="{FF2B5EF4-FFF2-40B4-BE49-F238E27FC236}">
              <a16:creationId xmlns="" xmlns:a16="http://schemas.microsoft.com/office/drawing/2014/main" id="{00000000-0008-0000-0F00-0000F1000000}"/>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42" name="n_2aveValue【体育館・プール】&#10;一人当たり面積">
          <a:extLst>
            <a:ext uri="{FF2B5EF4-FFF2-40B4-BE49-F238E27FC236}">
              <a16:creationId xmlns="" xmlns:a16="http://schemas.microsoft.com/office/drawing/2014/main" id="{00000000-0008-0000-0F00-0000F2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43" name="n_3aveValue【体育館・プール】&#10;一人当たり面積">
          <a:extLst>
            <a:ext uri="{FF2B5EF4-FFF2-40B4-BE49-F238E27FC236}">
              <a16:creationId xmlns="" xmlns:a16="http://schemas.microsoft.com/office/drawing/2014/main" id="{00000000-0008-0000-0F00-0000F300000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17978</xdr:rowOff>
    </xdr:from>
    <xdr:ext cx="469744" cy="259045"/>
    <xdr:sp macro="" textlink="">
      <xdr:nvSpPr>
        <xdr:cNvPr id="244" name="n_1mainValue【体育館・プール】&#10;一人当たり面積">
          <a:extLst>
            <a:ext uri="{FF2B5EF4-FFF2-40B4-BE49-F238E27FC236}">
              <a16:creationId xmlns="" xmlns:a16="http://schemas.microsoft.com/office/drawing/2014/main" id="{00000000-0008-0000-0F00-0000F4000000}"/>
            </a:ext>
          </a:extLst>
        </xdr:cNvPr>
        <xdr:cNvSpPr txBox="1"/>
      </xdr:nvSpPr>
      <xdr:spPr>
        <a:xfrm>
          <a:off x="9391727" y="109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45" name="n_2mainValue【体育館・プール】&#10;一人当たり面積">
          <a:extLst>
            <a:ext uri="{FF2B5EF4-FFF2-40B4-BE49-F238E27FC236}">
              <a16:creationId xmlns="" xmlns:a16="http://schemas.microsoft.com/office/drawing/2014/main" id="{00000000-0008-0000-0F00-0000F5000000}"/>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20155</xdr:rowOff>
    </xdr:from>
    <xdr:ext cx="469744" cy="259045"/>
    <xdr:sp macro="" textlink="">
      <xdr:nvSpPr>
        <xdr:cNvPr id="246" name="n_3mainValue【体育館・プール】&#10;一人当たり面積">
          <a:extLst>
            <a:ext uri="{FF2B5EF4-FFF2-40B4-BE49-F238E27FC236}">
              <a16:creationId xmlns="" xmlns:a16="http://schemas.microsoft.com/office/drawing/2014/main" id="{00000000-0008-0000-0F00-0000F6000000}"/>
            </a:ext>
          </a:extLst>
        </xdr:cNvPr>
        <xdr:cNvSpPr txBox="1"/>
      </xdr:nvSpPr>
      <xdr:spPr>
        <a:xfrm>
          <a:off x="7626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a:extLst>
            <a:ext uri="{FF2B5EF4-FFF2-40B4-BE49-F238E27FC236}">
              <a16:creationId xmlns="" xmlns:a16="http://schemas.microsoft.com/office/drawing/2014/main" id="{00000000-0008-0000-0F00-00000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8" name="テキスト ボックス 257">
          <a:extLst>
            <a:ext uri="{FF2B5EF4-FFF2-40B4-BE49-F238E27FC236}">
              <a16:creationId xmlns="" xmlns:a16="http://schemas.microsoft.com/office/drawing/2014/main" id="{00000000-0008-0000-0F00-00000201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a:extLst>
            <a:ext uri="{FF2B5EF4-FFF2-40B4-BE49-F238E27FC236}">
              <a16:creationId xmlns="" xmlns:a16="http://schemas.microsoft.com/office/drawing/2014/main" id="{00000000-0008-0000-0F00-00000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a:extLst>
            <a:ext uri="{FF2B5EF4-FFF2-40B4-BE49-F238E27FC236}">
              <a16:creationId xmlns="" xmlns:a16="http://schemas.microsoft.com/office/drawing/2014/main" id="{00000000-0008-0000-0F00-00000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a:extLst>
            <a:ext uri="{FF2B5EF4-FFF2-40B4-BE49-F238E27FC236}">
              <a16:creationId xmlns="" xmlns:a16="http://schemas.microsoft.com/office/drawing/2014/main" id="{00000000-0008-0000-0F00-00000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a:extLst>
            <a:ext uri="{FF2B5EF4-FFF2-40B4-BE49-F238E27FC236}">
              <a16:creationId xmlns="" xmlns:a16="http://schemas.microsoft.com/office/drawing/2014/main" id="{00000000-0008-0000-0F00-00000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a:extLst>
            <a:ext uri="{FF2B5EF4-FFF2-40B4-BE49-F238E27FC236}">
              <a16:creationId xmlns="" xmlns:a16="http://schemas.microsoft.com/office/drawing/2014/main" id="{00000000-0008-0000-0F00-00000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a:extLst>
            <a:ext uri="{FF2B5EF4-FFF2-40B4-BE49-F238E27FC236}">
              <a16:creationId xmlns="" xmlns:a16="http://schemas.microsoft.com/office/drawing/2014/main" id="{00000000-0008-0000-0F00-00000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a:extLst>
            <a:ext uri="{FF2B5EF4-FFF2-40B4-BE49-F238E27FC236}">
              <a16:creationId xmlns="" xmlns:a16="http://schemas.microsoft.com/office/drawing/2014/main" id="{00000000-0008-0000-0F00-00000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a:extLst>
            <a:ext uri="{FF2B5EF4-FFF2-40B4-BE49-F238E27FC236}">
              <a16:creationId xmlns="" xmlns:a16="http://schemas.microsoft.com/office/drawing/2014/main" id="{00000000-0008-0000-0F00-00000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a:extLst>
            <a:ext uri="{FF2B5EF4-FFF2-40B4-BE49-F238E27FC236}">
              <a16:creationId xmlns="" xmlns:a16="http://schemas.microsoft.com/office/drawing/2014/main" id="{00000000-0008-0000-0F00-00000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8" name="テキスト ボックス 267">
          <a:extLst>
            <a:ext uri="{FF2B5EF4-FFF2-40B4-BE49-F238E27FC236}">
              <a16:creationId xmlns="" xmlns:a16="http://schemas.microsoft.com/office/drawing/2014/main" id="{00000000-0008-0000-0F00-00000C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 xmlns:a16="http://schemas.microsoft.com/office/drawing/2014/main" id="{00000000-0008-0000-0F00-00000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70" name="テキスト ボックス 269">
          <a:extLst>
            <a:ext uri="{FF2B5EF4-FFF2-40B4-BE49-F238E27FC236}">
              <a16:creationId xmlns="" xmlns:a16="http://schemas.microsoft.com/office/drawing/2014/main" id="{00000000-0008-0000-0F00-00000E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272" name="直線コネクタ 271">
          <a:extLst>
            <a:ext uri="{FF2B5EF4-FFF2-40B4-BE49-F238E27FC236}">
              <a16:creationId xmlns="" xmlns:a16="http://schemas.microsoft.com/office/drawing/2014/main" id="{00000000-0008-0000-0F00-000010010000}"/>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273" name="【福祉施設】&#10;有形固定資産減価償却率最小値テキスト">
          <a:extLst>
            <a:ext uri="{FF2B5EF4-FFF2-40B4-BE49-F238E27FC236}">
              <a16:creationId xmlns="" xmlns:a16="http://schemas.microsoft.com/office/drawing/2014/main" id="{00000000-0008-0000-0F00-000011010000}"/>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274" name="直線コネクタ 273">
          <a:extLst>
            <a:ext uri="{FF2B5EF4-FFF2-40B4-BE49-F238E27FC236}">
              <a16:creationId xmlns="" xmlns:a16="http://schemas.microsoft.com/office/drawing/2014/main" id="{00000000-0008-0000-0F00-000012010000}"/>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5" name="【福祉施設】&#10;有形固定資産減価償却率最大値テキスト">
          <a:extLst>
            <a:ext uri="{FF2B5EF4-FFF2-40B4-BE49-F238E27FC236}">
              <a16:creationId xmlns="" xmlns:a16="http://schemas.microsoft.com/office/drawing/2014/main" id="{00000000-0008-0000-0F00-000013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6" name="直線コネクタ 275">
          <a:extLst>
            <a:ext uri="{FF2B5EF4-FFF2-40B4-BE49-F238E27FC236}">
              <a16:creationId xmlns="" xmlns:a16="http://schemas.microsoft.com/office/drawing/2014/main" id="{00000000-0008-0000-0F00-00001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277" name="【福祉施設】&#10;有形固定資産減価償却率平均値テキスト">
          <a:extLst>
            <a:ext uri="{FF2B5EF4-FFF2-40B4-BE49-F238E27FC236}">
              <a16:creationId xmlns="" xmlns:a16="http://schemas.microsoft.com/office/drawing/2014/main" id="{00000000-0008-0000-0F00-000015010000}"/>
            </a:ext>
          </a:extLst>
        </xdr:cNvPr>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78" name="フローチャート: 判断 277">
          <a:extLst>
            <a:ext uri="{FF2B5EF4-FFF2-40B4-BE49-F238E27FC236}">
              <a16:creationId xmlns="" xmlns:a16="http://schemas.microsoft.com/office/drawing/2014/main" id="{00000000-0008-0000-0F00-000016010000}"/>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279" name="フローチャート: 判断 278">
          <a:extLst>
            <a:ext uri="{FF2B5EF4-FFF2-40B4-BE49-F238E27FC236}">
              <a16:creationId xmlns="" xmlns:a16="http://schemas.microsoft.com/office/drawing/2014/main" id="{00000000-0008-0000-0F00-000017010000}"/>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280" name="フローチャート: 判断 279">
          <a:extLst>
            <a:ext uri="{FF2B5EF4-FFF2-40B4-BE49-F238E27FC236}">
              <a16:creationId xmlns="" xmlns:a16="http://schemas.microsoft.com/office/drawing/2014/main" id="{00000000-0008-0000-0F00-000018010000}"/>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81" name="フローチャート: 判断 280">
          <a:extLst>
            <a:ext uri="{FF2B5EF4-FFF2-40B4-BE49-F238E27FC236}">
              <a16:creationId xmlns="" xmlns:a16="http://schemas.microsoft.com/office/drawing/2014/main" id="{00000000-0008-0000-0F00-00001901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 xmlns:a16="http://schemas.microsoft.com/office/drawing/2014/main" id="{00000000-0008-0000-0F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 xmlns:a16="http://schemas.microsoft.com/office/drawing/2014/main" id="{00000000-0008-0000-0F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 xmlns:a16="http://schemas.microsoft.com/office/drawing/2014/main" id="{00000000-0008-0000-0F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 xmlns:a16="http://schemas.microsoft.com/office/drawing/2014/main" id="{00000000-0008-0000-0F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 xmlns:a16="http://schemas.microsoft.com/office/drawing/2014/main" id="{00000000-0008-0000-0F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11793</xdr:rowOff>
    </xdr:from>
    <xdr:to>
      <xdr:col>24</xdr:col>
      <xdr:colOff>114300</xdr:colOff>
      <xdr:row>79</xdr:row>
      <xdr:rowOff>113393</xdr:rowOff>
    </xdr:to>
    <xdr:sp macro="" textlink="">
      <xdr:nvSpPr>
        <xdr:cNvPr id="287" name="楕円 286">
          <a:extLst>
            <a:ext uri="{FF2B5EF4-FFF2-40B4-BE49-F238E27FC236}">
              <a16:creationId xmlns="" xmlns:a16="http://schemas.microsoft.com/office/drawing/2014/main" id="{00000000-0008-0000-0F00-00001F010000}"/>
            </a:ext>
          </a:extLst>
        </xdr:cNvPr>
        <xdr:cNvSpPr/>
      </xdr:nvSpPr>
      <xdr:spPr>
        <a:xfrm>
          <a:off x="4584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34670</xdr:rowOff>
    </xdr:from>
    <xdr:ext cx="405111" cy="259045"/>
    <xdr:sp macro="" textlink="">
      <xdr:nvSpPr>
        <xdr:cNvPr id="288" name="【福祉施設】&#10;有形固定資産減価償却率該当値テキスト">
          <a:extLst>
            <a:ext uri="{FF2B5EF4-FFF2-40B4-BE49-F238E27FC236}">
              <a16:creationId xmlns="" xmlns:a16="http://schemas.microsoft.com/office/drawing/2014/main" id="{00000000-0008-0000-0F00-000020010000}"/>
            </a:ext>
          </a:extLst>
        </xdr:cNvPr>
        <xdr:cNvSpPr txBox="1"/>
      </xdr:nvSpPr>
      <xdr:spPr>
        <a:xfrm>
          <a:off x="4673600" y="134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89" name="楕円 288">
          <a:extLst>
            <a:ext uri="{FF2B5EF4-FFF2-40B4-BE49-F238E27FC236}">
              <a16:creationId xmlns="" xmlns:a16="http://schemas.microsoft.com/office/drawing/2014/main" id="{00000000-0008-0000-0F00-000021010000}"/>
            </a:ext>
          </a:extLst>
        </xdr:cNvPr>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62593</xdr:rowOff>
    </xdr:from>
    <xdr:to>
      <xdr:col>24</xdr:col>
      <xdr:colOff>63500</xdr:colOff>
      <xdr:row>79</xdr:row>
      <xdr:rowOff>95250</xdr:rowOff>
    </xdr:to>
    <xdr:cxnSp macro="">
      <xdr:nvCxnSpPr>
        <xdr:cNvPr id="290" name="直線コネクタ 289">
          <a:extLst>
            <a:ext uri="{FF2B5EF4-FFF2-40B4-BE49-F238E27FC236}">
              <a16:creationId xmlns="" xmlns:a16="http://schemas.microsoft.com/office/drawing/2014/main" id="{00000000-0008-0000-0F00-000022010000}"/>
            </a:ext>
          </a:extLst>
        </xdr:cNvPr>
        <xdr:cNvCxnSpPr/>
      </xdr:nvCxnSpPr>
      <xdr:spPr>
        <a:xfrm flipV="1">
          <a:off x="3797300" y="1360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77107</xdr:rowOff>
    </xdr:from>
    <xdr:to>
      <xdr:col>15</xdr:col>
      <xdr:colOff>101600</xdr:colOff>
      <xdr:row>80</xdr:row>
      <xdr:rowOff>7257</xdr:rowOff>
    </xdr:to>
    <xdr:sp macro="" textlink="">
      <xdr:nvSpPr>
        <xdr:cNvPr id="291" name="楕円 290">
          <a:extLst>
            <a:ext uri="{FF2B5EF4-FFF2-40B4-BE49-F238E27FC236}">
              <a16:creationId xmlns="" xmlns:a16="http://schemas.microsoft.com/office/drawing/2014/main" id="{00000000-0008-0000-0F00-000023010000}"/>
            </a:ext>
          </a:extLst>
        </xdr:cNvPr>
        <xdr:cNvSpPr/>
      </xdr:nvSpPr>
      <xdr:spPr>
        <a:xfrm>
          <a:off x="2857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127907</xdr:rowOff>
    </xdr:to>
    <xdr:cxnSp macro="">
      <xdr:nvCxnSpPr>
        <xdr:cNvPr id="292" name="直線コネクタ 291">
          <a:extLst>
            <a:ext uri="{FF2B5EF4-FFF2-40B4-BE49-F238E27FC236}">
              <a16:creationId xmlns="" xmlns:a16="http://schemas.microsoft.com/office/drawing/2014/main" id="{00000000-0008-0000-0F00-000024010000}"/>
            </a:ext>
          </a:extLst>
        </xdr:cNvPr>
        <xdr:cNvCxnSpPr/>
      </xdr:nvCxnSpPr>
      <xdr:spPr>
        <a:xfrm flipV="1">
          <a:off x="2908300" y="1363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50635</xdr:rowOff>
    </xdr:from>
    <xdr:ext cx="405111" cy="259045"/>
    <xdr:sp macro="" textlink="">
      <xdr:nvSpPr>
        <xdr:cNvPr id="293" name="n_1aveValue【福祉施設】&#10;有形固定資産減価償却率">
          <a:extLst>
            <a:ext uri="{FF2B5EF4-FFF2-40B4-BE49-F238E27FC236}">
              <a16:creationId xmlns="" xmlns:a16="http://schemas.microsoft.com/office/drawing/2014/main" id="{00000000-0008-0000-0F00-000025010000}"/>
            </a:ext>
          </a:extLst>
        </xdr:cNvPr>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294" name="n_2aveValue【福祉施設】&#10;有形固定資産減価償却率">
          <a:extLst>
            <a:ext uri="{FF2B5EF4-FFF2-40B4-BE49-F238E27FC236}">
              <a16:creationId xmlns="" xmlns:a16="http://schemas.microsoft.com/office/drawing/2014/main" id="{00000000-0008-0000-0F00-000026010000}"/>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95" name="n_3aveValue【福祉施設】&#10;有形固定資産減価償却率">
          <a:extLst>
            <a:ext uri="{FF2B5EF4-FFF2-40B4-BE49-F238E27FC236}">
              <a16:creationId xmlns="" xmlns:a16="http://schemas.microsoft.com/office/drawing/2014/main" id="{00000000-0008-0000-0F00-000027010000}"/>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96" name="n_1mainValue【福祉施設】&#10;有形固定資産減価償却率">
          <a:extLst>
            <a:ext uri="{FF2B5EF4-FFF2-40B4-BE49-F238E27FC236}">
              <a16:creationId xmlns="" xmlns:a16="http://schemas.microsoft.com/office/drawing/2014/main" id="{00000000-0008-0000-0F00-000028010000}"/>
            </a:ext>
          </a:extLst>
        </xdr:cNvPr>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23784</xdr:rowOff>
    </xdr:from>
    <xdr:ext cx="405111" cy="259045"/>
    <xdr:sp macro="" textlink="">
      <xdr:nvSpPr>
        <xdr:cNvPr id="297" name="n_2mainValue【福祉施設】&#10;有形固定資産減価償却率">
          <a:extLst>
            <a:ext uri="{FF2B5EF4-FFF2-40B4-BE49-F238E27FC236}">
              <a16:creationId xmlns="" xmlns:a16="http://schemas.microsoft.com/office/drawing/2014/main" id="{00000000-0008-0000-0F00-000029010000}"/>
            </a:ext>
          </a:extLst>
        </xdr:cNvPr>
        <xdr:cNvSpPr txBox="1"/>
      </xdr:nvSpPr>
      <xdr:spPr>
        <a:xfrm>
          <a:off x="2705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 xmlns:a16="http://schemas.microsoft.com/office/drawing/2014/main" id="{00000000-0008-0000-0F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 xmlns:a16="http://schemas.microsoft.com/office/drawing/2014/main" id="{00000000-0008-0000-0F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 xmlns:a16="http://schemas.microsoft.com/office/drawing/2014/main" id="{00000000-0008-0000-0F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 xmlns:a16="http://schemas.microsoft.com/office/drawing/2014/main" id="{00000000-0008-0000-0F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 xmlns:a16="http://schemas.microsoft.com/office/drawing/2014/main" id="{00000000-0008-0000-0F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 xmlns:a16="http://schemas.microsoft.com/office/drawing/2014/main" id="{00000000-0008-0000-0F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 xmlns:a16="http://schemas.microsoft.com/office/drawing/2014/main" id="{00000000-0008-0000-0F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 xmlns:a16="http://schemas.microsoft.com/office/drawing/2014/main" id="{00000000-0008-0000-0F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 xmlns:a16="http://schemas.microsoft.com/office/drawing/2014/main" id="{00000000-0008-0000-0F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 xmlns:a16="http://schemas.microsoft.com/office/drawing/2014/main" id="{00000000-0008-0000-0F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 xmlns:a16="http://schemas.microsoft.com/office/drawing/2014/main" id="{00000000-0008-0000-0F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 xmlns:a16="http://schemas.microsoft.com/office/drawing/2014/main" id="{00000000-0008-0000-0F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 xmlns:a16="http://schemas.microsoft.com/office/drawing/2014/main" id="{00000000-0008-0000-0F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 xmlns:a16="http://schemas.microsoft.com/office/drawing/2014/main" id="{00000000-0008-0000-0F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 xmlns:a16="http://schemas.microsoft.com/office/drawing/2014/main" id="{00000000-0008-0000-0F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 xmlns:a16="http://schemas.microsoft.com/office/drawing/2014/main" id="{00000000-0008-0000-0F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 xmlns:a16="http://schemas.microsoft.com/office/drawing/2014/main" id="{00000000-0008-0000-0F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 xmlns:a16="http://schemas.microsoft.com/office/drawing/2014/main" id="{00000000-0008-0000-0F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 xmlns:a16="http://schemas.microsoft.com/office/drawing/2014/main" id="{00000000-0008-0000-0F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 xmlns:a16="http://schemas.microsoft.com/office/drawing/2014/main" id="{00000000-0008-0000-0F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 xmlns:a16="http://schemas.microsoft.com/office/drawing/2014/main" id="{00000000-0008-0000-0F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 xmlns:a16="http://schemas.microsoft.com/office/drawing/2014/main" id="{00000000-0008-0000-0F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 xmlns:a16="http://schemas.microsoft.com/office/drawing/2014/main" id="{00000000-0008-0000-0F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21" name="直線コネクタ 320">
          <a:extLst>
            <a:ext uri="{FF2B5EF4-FFF2-40B4-BE49-F238E27FC236}">
              <a16:creationId xmlns="" xmlns:a16="http://schemas.microsoft.com/office/drawing/2014/main" id="{00000000-0008-0000-0F00-000041010000}"/>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22" name="【福祉施設】&#10;一人当たり面積最小値テキスト">
          <a:extLst>
            <a:ext uri="{FF2B5EF4-FFF2-40B4-BE49-F238E27FC236}">
              <a16:creationId xmlns="" xmlns:a16="http://schemas.microsoft.com/office/drawing/2014/main" id="{00000000-0008-0000-0F00-000042010000}"/>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23" name="直線コネクタ 322">
          <a:extLst>
            <a:ext uri="{FF2B5EF4-FFF2-40B4-BE49-F238E27FC236}">
              <a16:creationId xmlns="" xmlns:a16="http://schemas.microsoft.com/office/drawing/2014/main" id="{00000000-0008-0000-0F00-000043010000}"/>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324" name="【福祉施設】&#10;一人当たり面積最大値テキスト">
          <a:extLst>
            <a:ext uri="{FF2B5EF4-FFF2-40B4-BE49-F238E27FC236}">
              <a16:creationId xmlns="" xmlns:a16="http://schemas.microsoft.com/office/drawing/2014/main" id="{00000000-0008-0000-0F00-000044010000}"/>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25" name="直線コネクタ 324">
          <a:extLst>
            <a:ext uri="{FF2B5EF4-FFF2-40B4-BE49-F238E27FC236}">
              <a16:creationId xmlns="" xmlns:a16="http://schemas.microsoft.com/office/drawing/2014/main" id="{00000000-0008-0000-0F00-000045010000}"/>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a:extLst>
            <a:ext uri="{FF2B5EF4-FFF2-40B4-BE49-F238E27FC236}">
              <a16:creationId xmlns="" xmlns:a16="http://schemas.microsoft.com/office/drawing/2014/main" id="{00000000-0008-0000-0F00-000046010000}"/>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 xmlns:a16="http://schemas.microsoft.com/office/drawing/2014/main" id="{00000000-0008-0000-0F00-000047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28" name="フローチャート: 判断 327">
          <a:extLst>
            <a:ext uri="{FF2B5EF4-FFF2-40B4-BE49-F238E27FC236}">
              <a16:creationId xmlns="" xmlns:a16="http://schemas.microsoft.com/office/drawing/2014/main" id="{00000000-0008-0000-0F00-000048010000}"/>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29" name="フローチャート: 判断 328">
          <a:extLst>
            <a:ext uri="{FF2B5EF4-FFF2-40B4-BE49-F238E27FC236}">
              <a16:creationId xmlns="" xmlns:a16="http://schemas.microsoft.com/office/drawing/2014/main" id="{00000000-0008-0000-0F00-000049010000}"/>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30" name="フローチャート: 判断 329">
          <a:extLst>
            <a:ext uri="{FF2B5EF4-FFF2-40B4-BE49-F238E27FC236}">
              <a16:creationId xmlns="" xmlns:a16="http://schemas.microsoft.com/office/drawing/2014/main" id="{00000000-0008-0000-0F00-00004A01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F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00000000-0008-0000-0F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 xmlns:a16="http://schemas.microsoft.com/office/drawing/2014/main" id="{00000000-0008-0000-0F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 xmlns:a16="http://schemas.microsoft.com/office/drawing/2014/main" id="{00000000-0008-0000-0F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 xmlns:a16="http://schemas.microsoft.com/office/drawing/2014/main" id="{00000000-0008-0000-0F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19686</xdr:rowOff>
    </xdr:from>
    <xdr:to>
      <xdr:col>55</xdr:col>
      <xdr:colOff>50800</xdr:colOff>
      <xdr:row>86</xdr:row>
      <xdr:rowOff>121286</xdr:rowOff>
    </xdr:to>
    <xdr:sp macro="" textlink="">
      <xdr:nvSpPr>
        <xdr:cNvPr id="336" name="楕円 335">
          <a:extLst>
            <a:ext uri="{FF2B5EF4-FFF2-40B4-BE49-F238E27FC236}">
              <a16:creationId xmlns="" xmlns:a16="http://schemas.microsoft.com/office/drawing/2014/main" id="{00000000-0008-0000-0F00-000050010000}"/>
            </a:ext>
          </a:extLst>
        </xdr:cNvPr>
        <xdr:cNvSpPr/>
      </xdr:nvSpPr>
      <xdr:spPr>
        <a:xfrm>
          <a:off x="10426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106063</xdr:rowOff>
    </xdr:from>
    <xdr:ext cx="469744" cy="259045"/>
    <xdr:sp macro="" textlink="">
      <xdr:nvSpPr>
        <xdr:cNvPr id="337" name="【福祉施設】&#10;一人当たり面積該当値テキスト">
          <a:extLst>
            <a:ext uri="{FF2B5EF4-FFF2-40B4-BE49-F238E27FC236}">
              <a16:creationId xmlns="" xmlns:a16="http://schemas.microsoft.com/office/drawing/2014/main" id="{00000000-0008-0000-0F00-000051010000}"/>
            </a:ext>
          </a:extLst>
        </xdr:cNvPr>
        <xdr:cNvSpPr txBox="1"/>
      </xdr:nvSpPr>
      <xdr:spPr>
        <a:xfrm>
          <a:off x="10515600" y="146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38" name="楕円 337">
          <a:extLst>
            <a:ext uri="{FF2B5EF4-FFF2-40B4-BE49-F238E27FC236}">
              <a16:creationId xmlns="" xmlns:a16="http://schemas.microsoft.com/office/drawing/2014/main" id="{00000000-0008-0000-0F00-000052010000}"/>
            </a:ext>
          </a:extLst>
        </xdr:cNvPr>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70486</xdr:rowOff>
    </xdr:from>
    <xdr:to>
      <xdr:col>55</xdr:col>
      <xdr:colOff>0</xdr:colOff>
      <xdr:row>86</xdr:row>
      <xdr:rowOff>72389</xdr:rowOff>
    </xdr:to>
    <xdr:cxnSp macro="">
      <xdr:nvCxnSpPr>
        <xdr:cNvPr id="339" name="直線コネクタ 338">
          <a:extLst>
            <a:ext uri="{FF2B5EF4-FFF2-40B4-BE49-F238E27FC236}">
              <a16:creationId xmlns="" xmlns:a16="http://schemas.microsoft.com/office/drawing/2014/main" id="{00000000-0008-0000-0F00-000053010000}"/>
            </a:ext>
          </a:extLst>
        </xdr:cNvPr>
        <xdr:cNvCxnSpPr/>
      </xdr:nvCxnSpPr>
      <xdr:spPr>
        <a:xfrm flipV="1">
          <a:off x="9639300" y="148151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21589</xdr:rowOff>
    </xdr:from>
    <xdr:to>
      <xdr:col>46</xdr:col>
      <xdr:colOff>38100</xdr:colOff>
      <xdr:row>86</xdr:row>
      <xdr:rowOff>123189</xdr:rowOff>
    </xdr:to>
    <xdr:sp macro="" textlink="">
      <xdr:nvSpPr>
        <xdr:cNvPr id="340" name="楕円 339">
          <a:extLst>
            <a:ext uri="{FF2B5EF4-FFF2-40B4-BE49-F238E27FC236}">
              <a16:creationId xmlns="" xmlns:a16="http://schemas.microsoft.com/office/drawing/2014/main" id="{00000000-0008-0000-0F00-000054010000}"/>
            </a:ext>
          </a:extLst>
        </xdr:cNvPr>
        <xdr:cNvSpPr/>
      </xdr:nvSpPr>
      <xdr:spPr>
        <a:xfrm>
          <a:off x="8699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72389</xdr:rowOff>
    </xdr:to>
    <xdr:cxnSp macro="">
      <xdr:nvCxnSpPr>
        <xdr:cNvPr id="341" name="直線コネクタ 340">
          <a:extLst>
            <a:ext uri="{FF2B5EF4-FFF2-40B4-BE49-F238E27FC236}">
              <a16:creationId xmlns="" xmlns:a16="http://schemas.microsoft.com/office/drawing/2014/main" id="{00000000-0008-0000-0F00-000055010000}"/>
            </a:ext>
          </a:extLst>
        </xdr:cNvPr>
        <xdr:cNvCxnSpPr/>
      </xdr:nvCxnSpPr>
      <xdr:spPr>
        <a:xfrm>
          <a:off x="8750300" y="1481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65422</xdr:rowOff>
    </xdr:from>
    <xdr:ext cx="469744" cy="259045"/>
    <xdr:sp macro="" textlink="">
      <xdr:nvSpPr>
        <xdr:cNvPr id="342" name="n_1aveValue【福祉施設】&#10;一人当たり面積">
          <a:extLst>
            <a:ext uri="{FF2B5EF4-FFF2-40B4-BE49-F238E27FC236}">
              <a16:creationId xmlns="" xmlns:a16="http://schemas.microsoft.com/office/drawing/2014/main" id="{00000000-0008-0000-0F00-000056010000}"/>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43" name="n_2aveValue【福祉施設】&#10;一人当たり面積">
          <a:extLst>
            <a:ext uri="{FF2B5EF4-FFF2-40B4-BE49-F238E27FC236}">
              <a16:creationId xmlns="" xmlns:a16="http://schemas.microsoft.com/office/drawing/2014/main" id="{00000000-0008-0000-0F00-00005701000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44" name="n_3aveValue【福祉施設】&#10;一人当たり面積">
          <a:extLst>
            <a:ext uri="{FF2B5EF4-FFF2-40B4-BE49-F238E27FC236}">
              <a16:creationId xmlns="" xmlns:a16="http://schemas.microsoft.com/office/drawing/2014/main" id="{00000000-0008-0000-0F00-00005801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45" name="n_1mainValue【福祉施設】&#10;一人当たり面積">
          <a:extLst>
            <a:ext uri="{FF2B5EF4-FFF2-40B4-BE49-F238E27FC236}">
              <a16:creationId xmlns="" xmlns:a16="http://schemas.microsoft.com/office/drawing/2014/main" id="{00000000-0008-0000-0F00-000059010000}"/>
            </a:ext>
          </a:extLst>
        </xdr:cNvPr>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114316</xdr:rowOff>
    </xdr:from>
    <xdr:ext cx="469744" cy="259045"/>
    <xdr:sp macro="" textlink="">
      <xdr:nvSpPr>
        <xdr:cNvPr id="346" name="n_2mainValue【福祉施設】&#10;一人当たり面積">
          <a:extLst>
            <a:ext uri="{FF2B5EF4-FFF2-40B4-BE49-F238E27FC236}">
              <a16:creationId xmlns="" xmlns:a16="http://schemas.microsoft.com/office/drawing/2014/main" id="{00000000-0008-0000-0F00-00005A010000}"/>
            </a:ext>
          </a:extLst>
        </xdr:cNvPr>
        <xdr:cNvSpPr txBox="1"/>
      </xdr:nvSpPr>
      <xdr:spPr>
        <a:xfrm>
          <a:off x="8515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 xmlns:a16="http://schemas.microsoft.com/office/drawing/2014/main"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 xmlns:a16="http://schemas.microsoft.com/office/drawing/2014/main"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 xmlns:a16="http://schemas.microsoft.com/office/drawing/2014/main" id="{00000000-0008-0000-0F00-00006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 xmlns:a16="http://schemas.microsoft.com/office/drawing/2014/main" id="{00000000-0008-0000-0F00-00006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 xmlns:a16="http://schemas.microsoft.com/office/drawing/2014/main" id="{00000000-0008-0000-0F00-00006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 xmlns:a16="http://schemas.microsoft.com/office/drawing/2014/main" id="{00000000-0008-0000-0F00-00006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 xmlns:a16="http://schemas.microsoft.com/office/drawing/2014/main" id="{00000000-0008-0000-0F00-00006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 xmlns:a16="http://schemas.microsoft.com/office/drawing/2014/main" id="{00000000-0008-0000-0F00-00006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 xmlns:a16="http://schemas.microsoft.com/office/drawing/2014/main" id="{00000000-0008-0000-0F00-00006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 xmlns:a16="http://schemas.microsoft.com/office/drawing/2014/main" id="{00000000-0008-0000-0F00-00006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 xmlns:a16="http://schemas.microsoft.com/office/drawing/2014/main" id="{00000000-0008-0000-0F00-00006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 xmlns:a16="http://schemas.microsoft.com/office/drawing/2014/main" id="{00000000-0008-0000-0F00-00006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 xmlns:a16="http://schemas.microsoft.com/office/drawing/2014/main" id="{00000000-0008-0000-0F00-00006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 xmlns:a16="http://schemas.microsoft.com/office/drawing/2014/main"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 xmlns:a16="http://schemas.microsoft.com/office/drawing/2014/main"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 xmlns:a16="http://schemas.microsoft.com/office/drawing/2014/main"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371" name="直線コネクタ 370">
          <a:extLst>
            <a:ext uri="{FF2B5EF4-FFF2-40B4-BE49-F238E27FC236}">
              <a16:creationId xmlns="" xmlns:a16="http://schemas.microsoft.com/office/drawing/2014/main" id="{00000000-0008-0000-0F00-000073010000}"/>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372" name="【市民会館】&#10;有形固定資産減価償却率最小値テキスト">
          <a:extLst>
            <a:ext uri="{FF2B5EF4-FFF2-40B4-BE49-F238E27FC236}">
              <a16:creationId xmlns="" xmlns:a16="http://schemas.microsoft.com/office/drawing/2014/main" id="{00000000-0008-0000-0F00-000074010000}"/>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373" name="直線コネクタ 372">
          <a:extLst>
            <a:ext uri="{FF2B5EF4-FFF2-40B4-BE49-F238E27FC236}">
              <a16:creationId xmlns="" xmlns:a16="http://schemas.microsoft.com/office/drawing/2014/main" id="{00000000-0008-0000-0F00-000075010000}"/>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374" name="【市民会館】&#10;有形固定資産減価償却率最大値テキスト">
          <a:extLst>
            <a:ext uri="{FF2B5EF4-FFF2-40B4-BE49-F238E27FC236}">
              <a16:creationId xmlns="" xmlns:a16="http://schemas.microsoft.com/office/drawing/2014/main" id="{00000000-0008-0000-0F00-000076010000}"/>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75" name="直線コネクタ 374">
          <a:extLst>
            <a:ext uri="{FF2B5EF4-FFF2-40B4-BE49-F238E27FC236}">
              <a16:creationId xmlns="" xmlns:a16="http://schemas.microsoft.com/office/drawing/2014/main" id="{00000000-0008-0000-0F00-000077010000}"/>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376" name="【市民会館】&#10;有形固定資産減価償却率平均値テキスト">
          <a:extLst>
            <a:ext uri="{FF2B5EF4-FFF2-40B4-BE49-F238E27FC236}">
              <a16:creationId xmlns="" xmlns:a16="http://schemas.microsoft.com/office/drawing/2014/main" id="{00000000-0008-0000-0F00-000078010000}"/>
            </a:ext>
          </a:extLst>
        </xdr:cNvPr>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77" name="フローチャート: 判断 376">
          <a:extLst>
            <a:ext uri="{FF2B5EF4-FFF2-40B4-BE49-F238E27FC236}">
              <a16:creationId xmlns="" xmlns:a16="http://schemas.microsoft.com/office/drawing/2014/main" id="{00000000-0008-0000-0F00-000079010000}"/>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78" name="フローチャート: 判断 377">
          <a:extLst>
            <a:ext uri="{FF2B5EF4-FFF2-40B4-BE49-F238E27FC236}">
              <a16:creationId xmlns="" xmlns:a16="http://schemas.microsoft.com/office/drawing/2014/main" id="{00000000-0008-0000-0F00-00007A01000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79" name="フローチャート: 判断 378">
          <a:extLst>
            <a:ext uri="{FF2B5EF4-FFF2-40B4-BE49-F238E27FC236}">
              <a16:creationId xmlns="" xmlns:a16="http://schemas.microsoft.com/office/drawing/2014/main" id="{00000000-0008-0000-0F00-00007B010000}"/>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0" name="フローチャート: 判断 379">
          <a:extLst>
            <a:ext uri="{FF2B5EF4-FFF2-40B4-BE49-F238E27FC236}">
              <a16:creationId xmlns="" xmlns:a16="http://schemas.microsoft.com/office/drawing/2014/main" id="{00000000-0008-0000-0F00-00007C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 xmlns:a16="http://schemas.microsoft.com/office/drawing/2014/main"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386" name="楕円 385">
          <a:extLst>
            <a:ext uri="{FF2B5EF4-FFF2-40B4-BE49-F238E27FC236}">
              <a16:creationId xmlns="" xmlns:a16="http://schemas.microsoft.com/office/drawing/2014/main" id="{00000000-0008-0000-0F00-000082010000}"/>
            </a:ext>
          </a:extLst>
        </xdr:cNvPr>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153688</xdr:rowOff>
    </xdr:from>
    <xdr:ext cx="405111" cy="259045"/>
    <xdr:sp macro="" textlink="">
      <xdr:nvSpPr>
        <xdr:cNvPr id="387" name="【市民会館】&#10;有形固定資産減価償却率該当値テキスト">
          <a:extLst>
            <a:ext uri="{FF2B5EF4-FFF2-40B4-BE49-F238E27FC236}">
              <a16:creationId xmlns="" xmlns:a16="http://schemas.microsoft.com/office/drawing/2014/main" id="{00000000-0008-0000-0F00-000083010000}"/>
            </a:ext>
          </a:extLst>
        </xdr:cNvPr>
        <xdr:cNvSpPr txBox="1"/>
      </xdr:nvSpPr>
      <xdr:spPr>
        <a:xfrm>
          <a:off x="4673600"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109220</xdr:rowOff>
    </xdr:from>
    <xdr:to>
      <xdr:col>20</xdr:col>
      <xdr:colOff>38100</xdr:colOff>
      <xdr:row>108</xdr:row>
      <xdr:rowOff>39370</xdr:rowOff>
    </xdr:to>
    <xdr:sp macro="" textlink="">
      <xdr:nvSpPr>
        <xdr:cNvPr id="388" name="楕円 387">
          <a:extLst>
            <a:ext uri="{FF2B5EF4-FFF2-40B4-BE49-F238E27FC236}">
              <a16:creationId xmlns="" xmlns:a16="http://schemas.microsoft.com/office/drawing/2014/main" id="{00000000-0008-0000-0F00-000084010000}"/>
            </a:ext>
          </a:extLst>
        </xdr:cNvPr>
        <xdr:cNvSpPr/>
      </xdr:nvSpPr>
      <xdr:spPr>
        <a:xfrm>
          <a:off x="3746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160020</xdr:rowOff>
    </xdr:to>
    <xdr:cxnSp macro="">
      <xdr:nvCxnSpPr>
        <xdr:cNvPr id="389" name="直線コネクタ 388">
          <a:extLst>
            <a:ext uri="{FF2B5EF4-FFF2-40B4-BE49-F238E27FC236}">
              <a16:creationId xmlns="" xmlns:a16="http://schemas.microsoft.com/office/drawing/2014/main" id="{00000000-0008-0000-0F00-000085010000}"/>
            </a:ext>
          </a:extLst>
        </xdr:cNvPr>
        <xdr:cNvCxnSpPr/>
      </xdr:nvCxnSpPr>
      <xdr:spPr>
        <a:xfrm flipV="1">
          <a:off x="3797300" y="18463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151130</xdr:rowOff>
    </xdr:from>
    <xdr:to>
      <xdr:col>15</xdr:col>
      <xdr:colOff>101600</xdr:colOff>
      <xdr:row>108</xdr:row>
      <xdr:rowOff>81280</xdr:rowOff>
    </xdr:to>
    <xdr:sp macro="" textlink="">
      <xdr:nvSpPr>
        <xdr:cNvPr id="390" name="楕円 389">
          <a:extLst>
            <a:ext uri="{FF2B5EF4-FFF2-40B4-BE49-F238E27FC236}">
              <a16:creationId xmlns="" xmlns:a16="http://schemas.microsoft.com/office/drawing/2014/main" id="{00000000-0008-0000-0F00-000086010000}"/>
            </a:ext>
          </a:extLst>
        </xdr:cNvPr>
        <xdr:cNvSpPr/>
      </xdr:nvSpPr>
      <xdr:spPr>
        <a:xfrm>
          <a:off x="2857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160020</xdr:rowOff>
    </xdr:from>
    <xdr:to>
      <xdr:col>19</xdr:col>
      <xdr:colOff>177800</xdr:colOff>
      <xdr:row>108</xdr:row>
      <xdr:rowOff>30480</xdr:rowOff>
    </xdr:to>
    <xdr:cxnSp macro="">
      <xdr:nvCxnSpPr>
        <xdr:cNvPr id="391" name="直線コネクタ 390">
          <a:extLst>
            <a:ext uri="{FF2B5EF4-FFF2-40B4-BE49-F238E27FC236}">
              <a16:creationId xmlns="" xmlns:a16="http://schemas.microsoft.com/office/drawing/2014/main" id="{00000000-0008-0000-0F00-000087010000}"/>
            </a:ext>
          </a:extLst>
        </xdr:cNvPr>
        <xdr:cNvCxnSpPr/>
      </xdr:nvCxnSpPr>
      <xdr:spPr>
        <a:xfrm flipV="1">
          <a:off x="2908300" y="18505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392" name="楕円 391">
          <a:extLst>
            <a:ext uri="{FF2B5EF4-FFF2-40B4-BE49-F238E27FC236}">
              <a16:creationId xmlns="" xmlns:a16="http://schemas.microsoft.com/office/drawing/2014/main" id="{00000000-0008-0000-0F00-000088010000}"/>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108</xdr:row>
      <xdr:rowOff>30480</xdr:rowOff>
    </xdr:to>
    <xdr:cxnSp macro="">
      <xdr:nvCxnSpPr>
        <xdr:cNvPr id="393" name="直線コネクタ 392">
          <a:extLst>
            <a:ext uri="{FF2B5EF4-FFF2-40B4-BE49-F238E27FC236}">
              <a16:creationId xmlns="" xmlns:a16="http://schemas.microsoft.com/office/drawing/2014/main" id="{00000000-0008-0000-0F00-000089010000}"/>
            </a:ext>
          </a:extLst>
        </xdr:cNvPr>
        <xdr:cNvCxnSpPr/>
      </xdr:nvCxnSpPr>
      <xdr:spPr>
        <a:xfrm>
          <a:off x="2019300" y="18114645"/>
          <a:ext cx="8890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94" name="n_1aveValue【市民会館】&#10;有形固定資産減価償却率">
          <a:extLst>
            <a:ext uri="{FF2B5EF4-FFF2-40B4-BE49-F238E27FC236}">
              <a16:creationId xmlns="" xmlns:a16="http://schemas.microsoft.com/office/drawing/2014/main" id="{00000000-0008-0000-0F00-00008A010000}"/>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395" name="n_2aveValue【市民会館】&#10;有形固定資産減価償却率">
          <a:extLst>
            <a:ext uri="{FF2B5EF4-FFF2-40B4-BE49-F238E27FC236}">
              <a16:creationId xmlns="" xmlns:a16="http://schemas.microsoft.com/office/drawing/2014/main" id="{00000000-0008-0000-0F00-00008B010000}"/>
            </a:ext>
          </a:extLst>
        </xdr:cNvPr>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96" name="n_3aveValue【市民会館】&#10;有形固定資産減価償却率">
          <a:extLst>
            <a:ext uri="{FF2B5EF4-FFF2-40B4-BE49-F238E27FC236}">
              <a16:creationId xmlns="" xmlns:a16="http://schemas.microsoft.com/office/drawing/2014/main" id="{00000000-0008-0000-0F00-00008C010000}"/>
            </a:ext>
          </a:extLst>
        </xdr:cNvPr>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30497</xdr:rowOff>
    </xdr:from>
    <xdr:ext cx="405111" cy="259045"/>
    <xdr:sp macro="" textlink="">
      <xdr:nvSpPr>
        <xdr:cNvPr id="397" name="n_1mainValue【市民会館】&#10;有形固定資産減価償却率">
          <a:extLst>
            <a:ext uri="{FF2B5EF4-FFF2-40B4-BE49-F238E27FC236}">
              <a16:creationId xmlns="" xmlns:a16="http://schemas.microsoft.com/office/drawing/2014/main" id="{00000000-0008-0000-0F00-00008D010000}"/>
            </a:ext>
          </a:extLst>
        </xdr:cNvPr>
        <xdr:cNvSpPr txBox="1"/>
      </xdr:nvSpPr>
      <xdr:spPr>
        <a:xfrm>
          <a:off x="35820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72407</xdr:rowOff>
    </xdr:from>
    <xdr:ext cx="405111" cy="259045"/>
    <xdr:sp macro="" textlink="">
      <xdr:nvSpPr>
        <xdr:cNvPr id="398" name="n_2mainValue【市民会館】&#10;有形固定資産減価償却率">
          <a:extLst>
            <a:ext uri="{FF2B5EF4-FFF2-40B4-BE49-F238E27FC236}">
              <a16:creationId xmlns="" xmlns:a16="http://schemas.microsoft.com/office/drawing/2014/main" id="{00000000-0008-0000-0F00-00008E010000}"/>
            </a:ext>
          </a:extLst>
        </xdr:cNvPr>
        <xdr:cNvSpPr txBox="1"/>
      </xdr:nvSpPr>
      <xdr:spPr>
        <a:xfrm>
          <a:off x="2705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8272</xdr:rowOff>
    </xdr:from>
    <xdr:ext cx="405111" cy="259045"/>
    <xdr:sp macro="" textlink="">
      <xdr:nvSpPr>
        <xdr:cNvPr id="399" name="n_3mainValue【市民会館】&#10;有形固定資産減価償却率">
          <a:extLst>
            <a:ext uri="{FF2B5EF4-FFF2-40B4-BE49-F238E27FC236}">
              <a16:creationId xmlns="" xmlns:a16="http://schemas.microsoft.com/office/drawing/2014/main" id="{00000000-0008-0000-0F00-00008F010000}"/>
            </a:ext>
          </a:extLst>
        </xdr:cNvPr>
        <xdr:cNvSpPr txBox="1"/>
      </xdr:nvSpPr>
      <xdr:spPr>
        <a:xfrm>
          <a:off x="1816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 xmlns:a16="http://schemas.microsoft.com/office/drawing/2014/main"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 xmlns:a16="http://schemas.microsoft.com/office/drawing/2014/main"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 xmlns:a16="http://schemas.microsoft.com/office/drawing/2014/main"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 xmlns:a16="http://schemas.microsoft.com/office/drawing/2014/main"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 xmlns:a16="http://schemas.microsoft.com/office/drawing/2014/main"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 xmlns:a16="http://schemas.microsoft.com/office/drawing/2014/main"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 xmlns:a16="http://schemas.microsoft.com/office/drawing/2014/main"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 xmlns:a16="http://schemas.microsoft.com/office/drawing/2014/main"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 xmlns:a16="http://schemas.microsoft.com/office/drawing/2014/main"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 xmlns:a16="http://schemas.microsoft.com/office/drawing/2014/main"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 xmlns:a16="http://schemas.microsoft.com/office/drawing/2014/main"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 xmlns:a16="http://schemas.microsoft.com/office/drawing/2014/main"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 xmlns:a16="http://schemas.microsoft.com/office/drawing/2014/main"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 xmlns:a16="http://schemas.microsoft.com/office/drawing/2014/main"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 xmlns:a16="http://schemas.microsoft.com/office/drawing/2014/main"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 xmlns:a16="http://schemas.microsoft.com/office/drawing/2014/main"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 xmlns:a16="http://schemas.microsoft.com/office/drawing/2014/main"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 xmlns:a16="http://schemas.microsoft.com/office/drawing/2014/main"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 xmlns:a16="http://schemas.microsoft.com/office/drawing/2014/main"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 xmlns:a16="http://schemas.microsoft.com/office/drawing/2014/main"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 xmlns:a16="http://schemas.microsoft.com/office/drawing/2014/main"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 xmlns:a16="http://schemas.microsoft.com/office/drawing/2014/main"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425" name="直線コネクタ 424">
          <a:extLst>
            <a:ext uri="{FF2B5EF4-FFF2-40B4-BE49-F238E27FC236}">
              <a16:creationId xmlns="" xmlns:a16="http://schemas.microsoft.com/office/drawing/2014/main" id="{00000000-0008-0000-0F00-0000A9010000}"/>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26" name="【市民会館】&#10;一人当たり面積最小値テキスト">
          <a:extLst>
            <a:ext uri="{FF2B5EF4-FFF2-40B4-BE49-F238E27FC236}">
              <a16:creationId xmlns="" xmlns:a16="http://schemas.microsoft.com/office/drawing/2014/main" id="{00000000-0008-0000-0F00-0000AA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27" name="直線コネクタ 426">
          <a:extLst>
            <a:ext uri="{FF2B5EF4-FFF2-40B4-BE49-F238E27FC236}">
              <a16:creationId xmlns="" xmlns:a16="http://schemas.microsoft.com/office/drawing/2014/main" id="{00000000-0008-0000-0F00-0000AB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428" name="【市民会館】&#10;一人当たり面積最大値テキスト">
          <a:extLst>
            <a:ext uri="{FF2B5EF4-FFF2-40B4-BE49-F238E27FC236}">
              <a16:creationId xmlns="" xmlns:a16="http://schemas.microsoft.com/office/drawing/2014/main" id="{00000000-0008-0000-0F00-0000AC010000}"/>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429" name="直線コネクタ 428">
          <a:extLst>
            <a:ext uri="{FF2B5EF4-FFF2-40B4-BE49-F238E27FC236}">
              <a16:creationId xmlns="" xmlns:a16="http://schemas.microsoft.com/office/drawing/2014/main" id="{00000000-0008-0000-0F00-0000AD010000}"/>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30" name="【市民会館】&#10;一人当たり面積平均値テキスト">
          <a:extLst>
            <a:ext uri="{FF2B5EF4-FFF2-40B4-BE49-F238E27FC236}">
              <a16:creationId xmlns="" xmlns:a16="http://schemas.microsoft.com/office/drawing/2014/main" id="{00000000-0008-0000-0F00-0000AE010000}"/>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31" name="フローチャート: 判断 430">
          <a:extLst>
            <a:ext uri="{FF2B5EF4-FFF2-40B4-BE49-F238E27FC236}">
              <a16:creationId xmlns="" xmlns:a16="http://schemas.microsoft.com/office/drawing/2014/main" id="{00000000-0008-0000-0F00-0000AF01000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432" name="フローチャート: 判断 431">
          <a:extLst>
            <a:ext uri="{FF2B5EF4-FFF2-40B4-BE49-F238E27FC236}">
              <a16:creationId xmlns="" xmlns:a16="http://schemas.microsoft.com/office/drawing/2014/main" id="{00000000-0008-0000-0F00-0000B0010000}"/>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433" name="フローチャート: 判断 432">
          <a:extLst>
            <a:ext uri="{FF2B5EF4-FFF2-40B4-BE49-F238E27FC236}">
              <a16:creationId xmlns="" xmlns:a16="http://schemas.microsoft.com/office/drawing/2014/main" id="{00000000-0008-0000-0F00-0000B1010000}"/>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434" name="フローチャート: 判断 433">
          <a:extLst>
            <a:ext uri="{FF2B5EF4-FFF2-40B4-BE49-F238E27FC236}">
              <a16:creationId xmlns="" xmlns:a16="http://schemas.microsoft.com/office/drawing/2014/main" id="{00000000-0008-0000-0F00-0000B2010000}"/>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76019</xdr:rowOff>
    </xdr:from>
    <xdr:to>
      <xdr:col>55</xdr:col>
      <xdr:colOff>50800</xdr:colOff>
      <xdr:row>108</xdr:row>
      <xdr:rowOff>6169</xdr:rowOff>
    </xdr:to>
    <xdr:sp macro="" textlink="">
      <xdr:nvSpPr>
        <xdr:cNvPr id="440" name="楕円 439">
          <a:extLst>
            <a:ext uri="{FF2B5EF4-FFF2-40B4-BE49-F238E27FC236}">
              <a16:creationId xmlns="" xmlns:a16="http://schemas.microsoft.com/office/drawing/2014/main" id="{00000000-0008-0000-0F00-0000B8010000}"/>
            </a:ext>
          </a:extLst>
        </xdr:cNvPr>
        <xdr:cNvSpPr/>
      </xdr:nvSpPr>
      <xdr:spPr>
        <a:xfrm>
          <a:off x="10426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54446</xdr:rowOff>
    </xdr:from>
    <xdr:ext cx="469744" cy="259045"/>
    <xdr:sp macro="" textlink="">
      <xdr:nvSpPr>
        <xdr:cNvPr id="441" name="【市民会館】&#10;一人当たり面積該当値テキスト">
          <a:extLst>
            <a:ext uri="{FF2B5EF4-FFF2-40B4-BE49-F238E27FC236}">
              <a16:creationId xmlns="" xmlns:a16="http://schemas.microsoft.com/office/drawing/2014/main" id="{00000000-0008-0000-0F00-0000B9010000}"/>
            </a:ext>
          </a:extLst>
        </xdr:cNvPr>
        <xdr:cNvSpPr txBox="1"/>
      </xdr:nvSpPr>
      <xdr:spPr>
        <a:xfrm>
          <a:off x="10515600"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78195</xdr:rowOff>
    </xdr:from>
    <xdr:to>
      <xdr:col>50</xdr:col>
      <xdr:colOff>165100</xdr:colOff>
      <xdr:row>108</xdr:row>
      <xdr:rowOff>8345</xdr:rowOff>
    </xdr:to>
    <xdr:sp macro="" textlink="">
      <xdr:nvSpPr>
        <xdr:cNvPr id="442" name="楕円 441">
          <a:extLst>
            <a:ext uri="{FF2B5EF4-FFF2-40B4-BE49-F238E27FC236}">
              <a16:creationId xmlns="" xmlns:a16="http://schemas.microsoft.com/office/drawing/2014/main" id="{00000000-0008-0000-0F00-0000BA010000}"/>
            </a:ext>
          </a:extLst>
        </xdr:cNvPr>
        <xdr:cNvSpPr/>
      </xdr:nvSpPr>
      <xdr:spPr>
        <a:xfrm>
          <a:off x="9588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126819</xdr:rowOff>
    </xdr:from>
    <xdr:to>
      <xdr:col>55</xdr:col>
      <xdr:colOff>0</xdr:colOff>
      <xdr:row>107</xdr:row>
      <xdr:rowOff>128995</xdr:rowOff>
    </xdr:to>
    <xdr:cxnSp macro="">
      <xdr:nvCxnSpPr>
        <xdr:cNvPr id="443" name="直線コネクタ 442">
          <a:extLst>
            <a:ext uri="{FF2B5EF4-FFF2-40B4-BE49-F238E27FC236}">
              <a16:creationId xmlns="" xmlns:a16="http://schemas.microsoft.com/office/drawing/2014/main" id="{00000000-0008-0000-0F00-0000BB010000}"/>
            </a:ext>
          </a:extLst>
        </xdr:cNvPr>
        <xdr:cNvCxnSpPr/>
      </xdr:nvCxnSpPr>
      <xdr:spPr>
        <a:xfrm flipV="1">
          <a:off x="9639300" y="18471969"/>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80373</xdr:rowOff>
    </xdr:from>
    <xdr:to>
      <xdr:col>46</xdr:col>
      <xdr:colOff>38100</xdr:colOff>
      <xdr:row>108</xdr:row>
      <xdr:rowOff>10523</xdr:rowOff>
    </xdr:to>
    <xdr:sp macro="" textlink="">
      <xdr:nvSpPr>
        <xdr:cNvPr id="444" name="楕円 443">
          <a:extLst>
            <a:ext uri="{FF2B5EF4-FFF2-40B4-BE49-F238E27FC236}">
              <a16:creationId xmlns="" xmlns:a16="http://schemas.microsoft.com/office/drawing/2014/main" id="{00000000-0008-0000-0F00-0000BC010000}"/>
            </a:ext>
          </a:extLst>
        </xdr:cNvPr>
        <xdr:cNvSpPr/>
      </xdr:nvSpPr>
      <xdr:spPr>
        <a:xfrm>
          <a:off x="8699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128995</xdr:rowOff>
    </xdr:from>
    <xdr:to>
      <xdr:col>50</xdr:col>
      <xdr:colOff>114300</xdr:colOff>
      <xdr:row>107</xdr:row>
      <xdr:rowOff>131173</xdr:rowOff>
    </xdr:to>
    <xdr:cxnSp macro="">
      <xdr:nvCxnSpPr>
        <xdr:cNvPr id="445" name="直線コネクタ 444">
          <a:extLst>
            <a:ext uri="{FF2B5EF4-FFF2-40B4-BE49-F238E27FC236}">
              <a16:creationId xmlns="" xmlns:a16="http://schemas.microsoft.com/office/drawing/2014/main" id="{00000000-0008-0000-0F00-0000BD010000}"/>
            </a:ext>
          </a:extLst>
        </xdr:cNvPr>
        <xdr:cNvCxnSpPr/>
      </xdr:nvCxnSpPr>
      <xdr:spPr>
        <a:xfrm flipV="1">
          <a:off x="8750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80373</xdr:rowOff>
    </xdr:from>
    <xdr:to>
      <xdr:col>41</xdr:col>
      <xdr:colOff>101600</xdr:colOff>
      <xdr:row>108</xdr:row>
      <xdr:rowOff>10523</xdr:rowOff>
    </xdr:to>
    <xdr:sp macro="" textlink="">
      <xdr:nvSpPr>
        <xdr:cNvPr id="446" name="楕円 445">
          <a:extLst>
            <a:ext uri="{FF2B5EF4-FFF2-40B4-BE49-F238E27FC236}">
              <a16:creationId xmlns="" xmlns:a16="http://schemas.microsoft.com/office/drawing/2014/main" id="{00000000-0008-0000-0F00-0000BE010000}"/>
            </a:ext>
          </a:extLst>
        </xdr:cNvPr>
        <xdr:cNvSpPr/>
      </xdr:nvSpPr>
      <xdr:spPr>
        <a:xfrm>
          <a:off x="7810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131173</xdr:rowOff>
    </xdr:from>
    <xdr:to>
      <xdr:col>45</xdr:col>
      <xdr:colOff>177800</xdr:colOff>
      <xdr:row>107</xdr:row>
      <xdr:rowOff>131173</xdr:rowOff>
    </xdr:to>
    <xdr:cxnSp macro="">
      <xdr:nvCxnSpPr>
        <xdr:cNvPr id="447" name="直線コネクタ 446">
          <a:extLst>
            <a:ext uri="{FF2B5EF4-FFF2-40B4-BE49-F238E27FC236}">
              <a16:creationId xmlns="" xmlns:a16="http://schemas.microsoft.com/office/drawing/2014/main" id="{00000000-0008-0000-0F00-0000BF010000}"/>
            </a:ext>
          </a:extLst>
        </xdr:cNvPr>
        <xdr:cNvCxnSpPr/>
      </xdr:nvCxnSpPr>
      <xdr:spPr>
        <a:xfrm>
          <a:off x="7861300" y="18476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448" name="n_1aveValue【市民会館】&#10;一人当たり面積">
          <a:extLst>
            <a:ext uri="{FF2B5EF4-FFF2-40B4-BE49-F238E27FC236}">
              <a16:creationId xmlns="" xmlns:a16="http://schemas.microsoft.com/office/drawing/2014/main" id="{00000000-0008-0000-0F00-0000C0010000}"/>
            </a:ext>
          </a:extLst>
        </xdr:cNvPr>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449" name="n_2aveValue【市民会館】&#10;一人当たり面積">
          <a:extLst>
            <a:ext uri="{FF2B5EF4-FFF2-40B4-BE49-F238E27FC236}">
              <a16:creationId xmlns="" xmlns:a16="http://schemas.microsoft.com/office/drawing/2014/main" id="{00000000-0008-0000-0F00-0000C1010000}"/>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450" name="n_3aveValue【市民会館】&#10;一人当たり面積">
          <a:extLst>
            <a:ext uri="{FF2B5EF4-FFF2-40B4-BE49-F238E27FC236}">
              <a16:creationId xmlns="" xmlns:a16="http://schemas.microsoft.com/office/drawing/2014/main" id="{00000000-0008-0000-0F00-0000C2010000}"/>
            </a:ext>
          </a:extLst>
        </xdr:cNvPr>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170922</xdr:rowOff>
    </xdr:from>
    <xdr:ext cx="469744" cy="259045"/>
    <xdr:sp macro="" textlink="">
      <xdr:nvSpPr>
        <xdr:cNvPr id="451" name="n_1mainValue【市民会館】&#10;一人当たり面積">
          <a:extLst>
            <a:ext uri="{FF2B5EF4-FFF2-40B4-BE49-F238E27FC236}">
              <a16:creationId xmlns="" xmlns:a16="http://schemas.microsoft.com/office/drawing/2014/main" id="{00000000-0008-0000-0F00-0000C3010000}"/>
            </a:ext>
          </a:extLst>
        </xdr:cNvPr>
        <xdr:cNvSpPr txBox="1"/>
      </xdr:nvSpPr>
      <xdr:spPr>
        <a:xfrm>
          <a:off x="93917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1650</xdr:rowOff>
    </xdr:from>
    <xdr:ext cx="469744" cy="259045"/>
    <xdr:sp macro="" textlink="">
      <xdr:nvSpPr>
        <xdr:cNvPr id="452" name="n_2mainValue【市民会館】&#10;一人当たり面積">
          <a:extLst>
            <a:ext uri="{FF2B5EF4-FFF2-40B4-BE49-F238E27FC236}">
              <a16:creationId xmlns="" xmlns:a16="http://schemas.microsoft.com/office/drawing/2014/main" id="{00000000-0008-0000-0F00-0000C4010000}"/>
            </a:ext>
          </a:extLst>
        </xdr:cNvPr>
        <xdr:cNvSpPr txBox="1"/>
      </xdr:nvSpPr>
      <xdr:spPr>
        <a:xfrm>
          <a:off x="8515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1650</xdr:rowOff>
    </xdr:from>
    <xdr:ext cx="469744" cy="259045"/>
    <xdr:sp macro="" textlink="">
      <xdr:nvSpPr>
        <xdr:cNvPr id="453" name="n_3mainValue【市民会館】&#10;一人当たり面積">
          <a:extLst>
            <a:ext uri="{FF2B5EF4-FFF2-40B4-BE49-F238E27FC236}">
              <a16:creationId xmlns="" xmlns:a16="http://schemas.microsoft.com/office/drawing/2014/main" id="{00000000-0008-0000-0F00-0000C5010000}"/>
            </a:ext>
          </a:extLst>
        </xdr:cNvPr>
        <xdr:cNvSpPr txBox="1"/>
      </xdr:nvSpPr>
      <xdr:spPr>
        <a:xfrm>
          <a:off x="7626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 xmlns:a16="http://schemas.microsoft.com/office/drawing/2014/main" id="{00000000-0008-0000-0F00-0000D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 xmlns:a16="http://schemas.microsoft.com/office/drawing/2014/main" id="{00000000-0008-0000-0F00-0000D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 xmlns:a16="http://schemas.microsoft.com/office/drawing/2014/main" id="{00000000-0008-0000-0F00-0000D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 xmlns:a16="http://schemas.microsoft.com/office/drawing/2014/main" id="{00000000-0008-0000-0F00-0000D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 xmlns:a16="http://schemas.microsoft.com/office/drawing/2014/main" id="{00000000-0008-0000-0F00-0000D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 xmlns:a16="http://schemas.microsoft.com/office/drawing/2014/main" id="{00000000-0008-0000-0F00-0000D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 xmlns:a16="http://schemas.microsoft.com/office/drawing/2014/main" id="{00000000-0008-0000-0F00-0000D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 xmlns:a16="http://schemas.microsoft.com/office/drawing/2014/main" id="{00000000-0008-0000-0F00-0000D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 xmlns:a16="http://schemas.microsoft.com/office/drawing/2014/main" id="{00000000-0008-0000-0F00-0000D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 xmlns:a16="http://schemas.microsoft.com/office/drawing/2014/main" id="{00000000-0008-0000-0F00-0000D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 xmlns:a16="http://schemas.microsoft.com/office/drawing/2014/main" id="{00000000-0008-0000-0F00-0000D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 xmlns:a16="http://schemas.microsoft.com/office/drawing/2014/main" id="{00000000-0008-0000-0F00-0000D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479" name="直線コネクタ 478">
          <a:extLst>
            <a:ext uri="{FF2B5EF4-FFF2-40B4-BE49-F238E27FC236}">
              <a16:creationId xmlns="" xmlns:a16="http://schemas.microsoft.com/office/drawing/2014/main" id="{00000000-0008-0000-0F00-0000DF01000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480" name="【一般廃棄物処理施設】&#10;有形固定資産減価償却率最小値テキスト">
          <a:extLst>
            <a:ext uri="{FF2B5EF4-FFF2-40B4-BE49-F238E27FC236}">
              <a16:creationId xmlns="" xmlns:a16="http://schemas.microsoft.com/office/drawing/2014/main" id="{00000000-0008-0000-0F00-0000E0010000}"/>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481" name="直線コネクタ 480">
          <a:extLst>
            <a:ext uri="{FF2B5EF4-FFF2-40B4-BE49-F238E27FC236}">
              <a16:creationId xmlns="" xmlns:a16="http://schemas.microsoft.com/office/drawing/2014/main" id="{00000000-0008-0000-0F00-0000E1010000}"/>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482" name="【一般廃棄物処理施設】&#10;有形固定資産減価償却率最大値テキスト">
          <a:extLst>
            <a:ext uri="{FF2B5EF4-FFF2-40B4-BE49-F238E27FC236}">
              <a16:creationId xmlns="" xmlns:a16="http://schemas.microsoft.com/office/drawing/2014/main" id="{00000000-0008-0000-0F00-0000E2010000}"/>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483" name="直線コネクタ 482">
          <a:extLst>
            <a:ext uri="{FF2B5EF4-FFF2-40B4-BE49-F238E27FC236}">
              <a16:creationId xmlns="" xmlns:a16="http://schemas.microsoft.com/office/drawing/2014/main" id="{00000000-0008-0000-0F00-0000E3010000}"/>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484" name="【一般廃棄物処理施設】&#10;有形固定資産減価償却率平均値テキスト">
          <a:extLst>
            <a:ext uri="{FF2B5EF4-FFF2-40B4-BE49-F238E27FC236}">
              <a16:creationId xmlns="" xmlns:a16="http://schemas.microsoft.com/office/drawing/2014/main" id="{00000000-0008-0000-0F00-0000E4010000}"/>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85" name="フローチャート: 判断 484">
          <a:extLst>
            <a:ext uri="{FF2B5EF4-FFF2-40B4-BE49-F238E27FC236}">
              <a16:creationId xmlns="" xmlns:a16="http://schemas.microsoft.com/office/drawing/2014/main" id="{00000000-0008-0000-0F00-0000E5010000}"/>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86" name="フローチャート: 判断 485">
          <a:extLst>
            <a:ext uri="{FF2B5EF4-FFF2-40B4-BE49-F238E27FC236}">
              <a16:creationId xmlns="" xmlns:a16="http://schemas.microsoft.com/office/drawing/2014/main" id="{00000000-0008-0000-0F00-0000E6010000}"/>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87" name="フローチャート: 判断 486">
          <a:extLst>
            <a:ext uri="{FF2B5EF4-FFF2-40B4-BE49-F238E27FC236}">
              <a16:creationId xmlns="" xmlns:a16="http://schemas.microsoft.com/office/drawing/2014/main" id="{00000000-0008-0000-0F00-0000E7010000}"/>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88" name="フローチャート: 判断 487">
          <a:extLst>
            <a:ext uri="{FF2B5EF4-FFF2-40B4-BE49-F238E27FC236}">
              <a16:creationId xmlns="" xmlns:a16="http://schemas.microsoft.com/office/drawing/2014/main" id="{00000000-0008-0000-0F00-0000E8010000}"/>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5806</xdr:rowOff>
    </xdr:from>
    <xdr:to>
      <xdr:col>85</xdr:col>
      <xdr:colOff>177800</xdr:colOff>
      <xdr:row>41</xdr:row>
      <xdr:rowOff>107406</xdr:rowOff>
    </xdr:to>
    <xdr:sp macro="" textlink="">
      <xdr:nvSpPr>
        <xdr:cNvPr id="494" name="楕円 493">
          <a:extLst>
            <a:ext uri="{FF2B5EF4-FFF2-40B4-BE49-F238E27FC236}">
              <a16:creationId xmlns="" xmlns:a16="http://schemas.microsoft.com/office/drawing/2014/main" id="{00000000-0008-0000-0F00-0000EE010000}"/>
            </a:ext>
          </a:extLst>
        </xdr:cNvPr>
        <xdr:cNvSpPr/>
      </xdr:nvSpPr>
      <xdr:spPr>
        <a:xfrm>
          <a:off x="162687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92183</xdr:rowOff>
    </xdr:from>
    <xdr:ext cx="405111" cy="259045"/>
    <xdr:sp macro="" textlink="">
      <xdr:nvSpPr>
        <xdr:cNvPr id="495" name="【一般廃棄物処理施設】&#10;有形固定資産減価償却率該当値テキスト">
          <a:extLst>
            <a:ext uri="{FF2B5EF4-FFF2-40B4-BE49-F238E27FC236}">
              <a16:creationId xmlns="" xmlns:a16="http://schemas.microsoft.com/office/drawing/2014/main" id="{00000000-0008-0000-0F00-0000EF010000}"/>
            </a:ext>
          </a:extLst>
        </xdr:cNvPr>
        <xdr:cNvSpPr txBox="1"/>
      </xdr:nvSpPr>
      <xdr:spPr>
        <a:xfrm>
          <a:off x="16357600" y="695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496" name="楕円 495">
          <a:extLst>
            <a:ext uri="{FF2B5EF4-FFF2-40B4-BE49-F238E27FC236}">
              <a16:creationId xmlns="" xmlns:a16="http://schemas.microsoft.com/office/drawing/2014/main" id="{00000000-0008-0000-0F00-0000F0010000}"/>
            </a:ext>
          </a:extLst>
        </xdr:cNvPr>
        <xdr:cNvSpPr/>
      </xdr:nvSpPr>
      <xdr:spPr>
        <a:xfrm>
          <a:off x="15430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56606</xdr:rowOff>
    </xdr:from>
    <xdr:to>
      <xdr:col>85</xdr:col>
      <xdr:colOff>127000</xdr:colOff>
      <xdr:row>41</xdr:row>
      <xdr:rowOff>56606</xdr:rowOff>
    </xdr:to>
    <xdr:cxnSp macro="">
      <xdr:nvCxnSpPr>
        <xdr:cNvPr id="497" name="直線コネクタ 496">
          <a:extLst>
            <a:ext uri="{FF2B5EF4-FFF2-40B4-BE49-F238E27FC236}">
              <a16:creationId xmlns="" xmlns:a16="http://schemas.microsoft.com/office/drawing/2014/main" id="{00000000-0008-0000-0F00-0000F1010000}"/>
            </a:ext>
          </a:extLst>
        </xdr:cNvPr>
        <xdr:cNvCxnSpPr/>
      </xdr:nvCxnSpPr>
      <xdr:spPr>
        <a:xfrm>
          <a:off x="15481300" y="7086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56424</xdr:rowOff>
    </xdr:from>
    <xdr:to>
      <xdr:col>76</xdr:col>
      <xdr:colOff>165100</xdr:colOff>
      <xdr:row>41</xdr:row>
      <xdr:rowOff>158024</xdr:rowOff>
    </xdr:to>
    <xdr:sp macro="" textlink="">
      <xdr:nvSpPr>
        <xdr:cNvPr id="498" name="楕円 497">
          <a:extLst>
            <a:ext uri="{FF2B5EF4-FFF2-40B4-BE49-F238E27FC236}">
              <a16:creationId xmlns="" xmlns:a16="http://schemas.microsoft.com/office/drawing/2014/main" id="{00000000-0008-0000-0F00-0000F2010000}"/>
            </a:ext>
          </a:extLst>
        </xdr:cNvPr>
        <xdr:cNvSpPr/>
      </xdr:nvSpPr>
      <xdr:spPr>
        <a:xfrm>
          <a:off x="14541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107224</xdr:rowOff>
    </xdr:to>
    <xdr:cxnSp macro="">
      <xdr:nvCxnSpPr>
        <xdr:cNvPr id="499" name="直線コネクタ 498">
          <a:extLst>
            <a:ext uri="{FF2B5EF4-FFF2-40B4-BE49-F238E27FC236}">
              <a16:creationId xmlns="" xmlns:a16="http://schemas.microsoft.com/office/drawing/2014/main" id="{00000000-0008-0000-0F00-0000F3010000}"/>
            </a:ext>
          </a:extLst>
        </xdr:cNvPr>
        <xdr:cNvCxnSpPr/>
      </xdr:nvCxnSpPr>
      <xdr:spPr>
        <a:xfrm flipV="1">
          <a:off x="14592300" y="70860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35758</xdr:rowOff>
    </xdr:from>
    <xdr:ext cx="405111" cy="259045"/>
    <xdr:sp macro="" textlink="">
      <xdr:nvSpPr>
        <xdr:cNvPr id="500" name="n_1aveValue【一般廃棄物処理施設】&#10;有形固定資産減価償却率">
          <a:extLst>
            <a:ext uri="{FF2B5EF4-FFF2-40B4-BE49-F238E27FC236}">
              <a16:creationId xmlns="" xmlns:a16="http://schemas.microsoft.com/office/drawing/2014/main" id="{00000000-0008-0000-0F00-0000F4010000}"/>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501" name="n_2aveValue【一般廃棄物処理施設】&#10;有形固定資産減価償却率">
          <a:extLst>
            <a:ext uri="{FF2B5EF4-FFF2-40B4-BE49-F238E27FC236}">
              <a16:creationId xmlns="" xmlns:a16="http://schemas.microsoft.com/office/drawing/2014/main" id="{00000000-0008-0000-0F00-0000F5010000}"/>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502" name="n_3aveValue【一般廃棄物処理施設】&#10;有形固定資産減価償却率">
          <a:extLst>
            <a:ext uri="{FF2B5EF4-FFF2-40B4-BE49-F238E27FC236}">
              <a16:creationId xmlns="" xmlns:a16="http://schemas.microsoft.com/office/drawing/2014/main" id="{00000000-0008-0000-0F00-0000F6010000}"/>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503" name="n_1mainValue【一般廃棄物処理施設】&#10;有形固定資産減価償却率">
          <a:extLst>
            <a:ext uri="{FF2B5EF4-FFF2-40B4-BE49-F238E27FC236}">
              <a16:creationId xmlns="" xmlns:a16="http://schemas.microsoft.com/office/drawing/2014/main" id="{00000000-0008-0000-0F00-0000F7010000}"/>
            </a:ext>
          </a:extLst>
        </xdr:cNvPr>
        <xdr:cNvSpPr txBox="1"/>
      </xdr:nvSpPr>
      <xdr:spPr>
        <a:xfrm>
          <a:off x="15266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41</xdr:row>
      <xdr:rowOff>149151</xdr:rowOff>
    </xdr:from>
    <xdr:ext cx="340478" cy="259045"/>
    <xdr:sp macro="" textlink="">
      <xdr:nvSpPr>
        <xdr:cNvPr id="504" name="n_2mainValue【一般廃棄物処理施設】&#10;有形固定資産減価償却率">
          <a:extLst>
            <a:ext uri="{FF2B5EF4-FFF2-40B4-BE49-F238E27FC236}">
              <a16:creationId xmlns="" xmlns:a16="http://schemas.microsoft.com/office/drawing/2014/main" id="{00000000-0008-0000-0F00-0000F8010000}"/>
            </a:ext>
          </a:extLst>
        </xdr:cNvPr>
        <xdr:cNvSpPr txBox="1"/>
      </xdr:nvSpPr>
      <xdr:spPr>
        <a:xfrm>
          <a:off x="14422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 xmlns:a16="http://schemas.microsoft.com/office/drawing/2014/main" id="{00000000-0008-0000-0F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 xmlns:a16="http://schemas.microsoft.com/office/drawing/2014/main" id="{00000000-0008-0000-0F00-0000F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 xmlns:a16="http://schemas.microsoft.com/office/drawing/2014/main" id="{00000000-0008-0000-0F00-0000F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 xmlns:a16="http://schemas.microsoft.com/office/drawing/2014/main" id="{00000000-0008-0000-0F00-0000F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 xmlns:a16="http://schemas.microsoft.com/office/drawing/2014/main" id="{00000000-0008-0000-0F00-0000F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 xmlns:a16="http://schemas.microsoft.com/office/drawing/2014/main" id="{00000000-0008-0000-0F00-0000F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 xmlns:a16="http://schemas.microsoft.com/office/drawing/2014/main" id="{00000000-0008-0000-0F00-0000F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 xmlns:a16="http://schemas.microsoft.com/office/drawing/2014/main" id="{00000000-0008-0000-0F00-00000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 xmlns:a16="http://schemas.microsoft.com/office/drawing/2014/main" id="{00000000-0008-0000-0F00-00000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 xmlns:a16="http://schemas.microsoft.com/office/drawing/2014/main" id="{00000000-0008-0000-0F00-00000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 xmlns:a16="http://schemas.microsoft.com/office/drawing/2014/main" id="{00000000-0008-0000-0F00-00000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a:extLst>
            <a:ext uri="{FF2B5EF4-FFF2-40B4-BE49-F238E27FC236}">
              <a16:creationId xmlns="" xmlns:a16="http://schemas.microsoft.com/office/drawing/2014/main" id="{00000000-0008-0000-0F00-00000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 xmlns:a16="http://schemas.microsoft.com/office/drawing/2014/main" id="{00000000-0008-0000-0F00-00000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a:extLst>
            <a:ext uri="{FF2B5EF4-FFF2-40B4-BE49-F238E27FC236}">
              <a16:creationId xmlns="" xmlns:a16="http://schemas.microsoft.com/office/drawing/2014/main" id="{00000000-0008-0000-0F00-00000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 xmlns:a16="http://schemas.microsoft.com/office/drawing/2014/main" id="{00000000-0008-0000-0F00-00000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a:extLst>
            <a:ext uri="{FF2B5EF4-FFF2-40B4-BE49-F238E27FC236}">
              <a16:creationId xmlns="" xmlns:a16="http://schemas.microsoft.com/office/drawing/2014/main" id="{00000000-0008-0000-0F00-00000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 xmlns:a16="http://schemas.microsoft.com/office/drawing/2014/main" id="{00000000-0008-0000-0F00-00000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a:extLst>
            <a:ext uri="{FF2B5EF4-FFF2-40B4-BE49-F238E27FC236}">
              <a16:creationId xmlns="" xmlns:a16="http://schemas.microsoft.com/office/drawing/2014/main" id="{00000000-0008-0000-0F00-00000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 xmlns:a16="http://schemas.microsoft.com/office/drawing/2014/main" id="{00000000-0008-0000-0F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526" name="直線コネクタ 525">
          <a:extLst>
            <a:ext uri="{FF2B5EF4-FFF2-40B4-BE49-F238E27FC236}">
              <a16:creationId xmlns="" xmlns:a16="http://schemas.microsoft.com/office/drawing/2014/main" id="{00000000-0008-0000-0F00-00000E020000}"/>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527" name="【一般廃棄物処理施設】&#10;一人当たり有形固定資産（償却資産）額最小値テキスト">
          <a:extLst>
            <a:ext uri="{FF2B5EF4-FFF2-40B4-BE49-F238E27FC236}">
              <a16:creationId xmlns="" xmlns:a16="http://schemas.microsoft.com/office/drawing/2014/main" id="{00000000-0008-0000-0F00-00000F020000}"/>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528" name="直線コネクタ 527">
          <a:extLst>
            <a:ext uri="{FF2B5EF4-FFF2-40B4-BE49-F238E27FC236}">
              <a16:creationId xmlns="" xmlns:a16="http://schemas.microsoft.com/office/drawing/2014/main" id="{00000000-0008-0000-0F00-000010020000}"/>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529" name="【一般廃棄物処理施設】&#10;一人当たり有形固定資産（償却資産）額最大値テキスト">
          <a:extLst>
            <a:ext uri="{FF2B5EF4-FFF2-40B4-BE49-F238E27FC236}">
              <a16:creationId xmlns="" xmlns:a16="http://schemas.microsoft.com/office/drawing/2014/main" id="{00000000-0008-0000-0F00-000011020000}"/>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530" name="直線コネクタ 529">
          <a:extLst>
            <a:ext uri="{FF2B5EF4-FFF2-40B4-BE49-F238E27FC236}">
              <a16:creationId xmlns="" xmlns:a16="http://schemas.microsoft.com/office/drawing/2014/main" id="{00000000-0008-0000-0F00-000012020000}"/>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531" name="【一般廃棄物処理施設】&#10;一人当たり有形固定資産（償却資産）額平均値テキスト">
          <a:extLst>
            <a:ext uri="{FF2B5EF4-FFF2-40B4-BE49-F238E27FC236}">
              <a16:creationId xmlns="" xmlns:a16="http://schemas.microsoft.com/office/drawing/2014/main" id="{00000000-0008-0000-0F00-000013020000}"/>
            </a:ext>
          </a:extLst>
        </xdr:cNvPr>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532" name="フローチャート: 判断 531">
          <a:extLst>
            <a:ext uri="{FF2B5EF4-FFF2-40B4-BE49-F238E27FC236}">
              <a16:creationId xmlns="" xmlns:a16="http://schemas.microsoft.com/office/drawing/2014/main" id="{00000000-0008-0000-0F00-000014020000}"/>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533" name="フローチャート: 判断 532">
          <a:extLst>
            <a:ext uri="{FF2B5EF4-FFF2-40B4-BE49-F238E27FC236}">
              <a16:creationId xmlns="" xmlns:a16="http://schemas.microsoft.com/office/drawing/2014/main" id="{00000000-0008-0000-0F00-00001502000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534" name="フローチャート: 判断 533">
          <a:extLst>
            <a:ext uri="{FF2B5EF4-FFF2-40B4-BE49-F238E27FC236}">
              <a16:creationId xmlns="" xmlns:a16="http://schemas.microsoft.com/office/drawing/2014/main" id="{00000000-0008-0000-0F00-000016020000}"/>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535" name="フローチャート: 判断 534">
          <a:extLst>
            <a:ext uri="{FF2B5EF4-FFF2-40B4-BE49-F238E27FC236}">
              <a16:creationId xmlns="" xmlns:a16="http://schemas.microsoft.com/office/drawing/2014/main" id="{00000000-0008-0000-0F00-000017020000}"/>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 xmlns:a16="http://schemas.microsoft.com/office/drawing/2014/main" id="{00000000-0008-0000-0F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 xmlns:a16="http://schemas.microsoft.com/office/drawing/2014/main" id="{00000000-0008-0000-0F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 xmlns:a16="http://schemas.microsoft.com/office/drawing/2014/main" id="{00000000-0008-0000-0F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 xmlns:a16="http://schemas.microsoft.com/office/drawing/2014/main" id="{00000000-0008-0000-0F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 xmlns:a16="http://schemas.microsoft.com/office/drawing/2014/main" id="{00000000-0008-0000-0F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116671</xdr:rowOff>
    </xdr:from>
    <xdr:to>
      <xdr:col>116</xdr:col>
      <xdr:colOff>114300</xdr:colOff>
      <xdr:row>41</xdr:row>
      <xdr:rowOff>46821</xdr:rowOff>
    </xdr:to>
    <xdr:sp macro="" textlink="">
      <xdr:nvSpPr>
        <xdr:cNvPr id="541" name="楕円 540">
          <a:extLst>
            <a:ext uri="{FF2B5EF4-FFF2-40B4-BE49-F238E27FC236}">
              <a16:creationId xmlns="" xmlns:a16="http://schemas.microsoft.com/office/drawing/2014/main" id="{00000000-0008-0000-0F00-00001D020000}"/>
            </a:ext>
          </a:extLst>
        </xdr:cNvPr>
        <xdr:cNvSpPr/>
      </xdr:nvSpPr>
      <xdr:spPr>
        <a:xfrm>
          <a:off x="22110700" y="69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31598</xdr:rowOff>
    </xdr:from>
    <xdr:ext cx="534377" cy="259045"/>
    <xdr:sp macro="" textlink="">
      <xdr:nvSpPr>
        <xdr:cNvPr id="542" name="【一般廃棄物処理施設】&#10;一人当たり有形固定資産（償却資産）額該当値テキスト">
          <a:extLst>
            <a:ext uri="{FF2B5EF4-FFF2-40B4-BE49-F238E27FC236}">
              <a16:creationId xmlns="" xmlns:a16="http://schemas.microsoft.com/office/drawing/2014/main" id="{00000000-0008-0000-0F00-00001E020000}"/>
            </a:ext>
          </a:extLst>
        </xdr:cNvPr>
        <xdr:cNvSpPr txBox="1"/>
      </xdr:nvSpPr>
      <xdr:spPr>
        <a:xfrm>
          <a:off x="22199600" y="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138644</xdr:rowOff>
    </xdr:from>
    <xdr:to>
      <xdr:col>112</xdr:col>
      <xdr:colOff>38100</xdr:colOff>
      <xdr:row>41</xdr:row>
      <xdr:rowOff>68794</xdr:rowOff>
    </xdr:to>
    <xdr:sp macro="" textlink="">
      <xdr:nvSpPr>
        <xdr:cNvPr id="543" name="楕円 542">
          <a:extLst>
            <a:ext uri="{FF2B5EF4-FFF2-40B4-BE49-F238E27FC236}">
              <a16:creationId xmlns="" xmlns:a16="http://schemas.microsoft.com/office/drawing/2014/main" id="{00000000-0008-0000-0F00-00001F020000}"/>
            </a:ext>
          </a:extLst>
        </xdr:cNvPr>
        <xdr:cNvSpPr/>
      </xdr:nvSpPr>
      <xdr:spPr>
        <a:xfrm>
          <a:off x="21272500" y="69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167471</xdr:rowOff>
    </xdr:from>
    <xdr:to>
      <xdr:col>116</xdr:col>
      <xdr:colOff>63500</xdr:colOff>
      <xdr:row>41</xdr:row>
      <xdr:rowOff>17994</xdr:rowOff>
    </xdr:to>
    <xdr:cxnSp macro="">
      <xdr:nvCxnSpPr>
        <xdr:cNvPr id="544" name="直線コネクタ 543">
          <a:extLst>
            <a:ext uri="{FF2B5EF4-FFF2-40B4-BE49-F238E27FC236}">
              <a16:creationId xmlns="" xmlns:a16="http://schemas.microsoft.com/office/drawing/2014/main" id="{00000000-0008-0000-0F00-000020020000}"/>
            </a:ext>
          </a:extLst>
        </xdr:cNvPr>
        <xdr:cNvCxnSpPr/>
      </xdr:nvCxnSpPr>
      <xdr:spPr>
        <a:xfrm flipV="1">
          <a:off x="21323300" y="7025471"/>
          <a:ext cx="838200" cy="2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130716</xdr:rowOff>
    </xdr:from>
    <xdr:to>
      <xdr:col>107</xdr:col>
      <xdr:colOff>101600</xdr:colOff>
      <xdr:row>41</xdr:row>
      <xdr:rowOff>60866</xdr:rowOff>
    </xdr:to>
    <xdr:sp macro="" textlink="">
      <xdr:nvSpPr>
        <xdr:cNvPr id="545" name="楕円 544">
          <a:extLst>
            <a:ext uri="{FF2B5EF4-FFF2-40B4-BE49-F238E27FC236}">
              <a16:creationId xmlns="" xmlns:a16="http://schemas.microsoft.com/office/drawing/2014/main" id="{00000000-0008-0000-0F00-000021020000}"/>
            </a:ext>
          </a:extLst>
        </xdr:cNvPr>
        <xdr:cNvSpPr/>
      </xdr:nvSpPr>
      <xdr:spPr>
        <a:xfrm>
          <a:off x="20383500" y="69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10066</xdr:rowOff>
    </xdr:from>
    <xdr:to>
      <xdr:col>111</xdr:col>
      <xdr:colOff>177800</xdr:colOff>
      <xdr:row>41</xdr:row>
      <xdr:rowOff>17994</xdr:rowOff>
    </xdr:to>
    <xdr:cxnSp macro="">
      <xdr:nvCxnSpPr>
        <xdr:cNvPr id="546" name="直線コネクタ 545">
          <a:extLst>
            <a:ext uri="{FF2B5EF4-FFF2-40B4-BE49-F238E27FC236}">
              <a16:creationId xmlns="" xmlns:a16="http://schemas.microsoft.com/office/drawing/2014/main" id="{00000000-0008-0000-0F00-000022020000}"/>
            </a:ext>
          </a:extLst>
        </xdr:cNvPr>
        <xdr:cNvCxnSpPr/>
      </xdr:nvCxnSpPr>
      <xdr:spPr>
        <a:xfrm>
          <a:off x="20434300" y="7039516"/>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547" name="n_1aveValue【一般廃棄物処理施設】&#10;一人当たり有形固定資産（償却資産）額">
          <a:extLst>
            <a:ext uri="{FF2B5EF4-FFF2-40B4-BE49-F238E27FC236}">
              <a16:creationId xmlns="" xmlns:a16="http://schemas.microsoft.com/office/drawing/2014/main" id="{00000000-0008-0000-0F00-000023020000}"/>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548" name="n_2aveValue【一般廃棄物処理施設】&#10;一人当たり有形固定資産（償却資産）額">
          <a:extLst>
            <a:ext uri="{FF2B5EF4-FFF2-40B4-BE49-F238E27FC236}">
              <a16:creationId xmlns="" xmlns:a16="http://schemas.microsoft.com/office/drawing/2014/main" id="{00000000-0008-0000-0F00-000024020000}"/>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549" name="n_3aveValue【一般廃棄物処理施設】&#10;一人当たり有形固定資産（償却資産）額">
          <a:extLst>
            <a:ext uri="{FF2B5EF4-FFF2-40B4-BE49-F238E27FC236}">
              <a16:creationId xmlns="" xmlns:a16="http://schemas.microsoft.com/office/drawing/2014/main" id="{00000000-0008-0000-0F00-000025020000}"/>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59921</xdr:rowOff>
    </xdr:from>
    <xdr:ext cx="534377" cy="259045"/>
    <xdr:sp macro="" textlink="">
      <xdr:nvSpPr>
        <xdr:cNvPr id="550" name="n_1mainValue【一般廃棄物処理施設】&#10;一人当たり有形固定資産（償却資産）額">
          <a:extLst>
            <a:ext uri="{FF2B5EF4-FFF2-40B4-BE49-F238E27FC236}">
              <a16:creationId xmlns="" xmlns:a16="http://schemas.microsoft.com/office/drawing/2014/main" id="{00000000-0008-0000-0F00-000026020000}"/>
            </a:ext>
          </a:extLst>
        </xdr:cNvPr>
        <xdr:cNvSpPr txBox="1"/>
      </xdr:nvSpPr>
      <xdr:spPr>
        <a:xfrm>
          <a:off x="21043411" y="70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51993</xdr:rowOff>
    </xdr:from>
    <xdr:ext cx="534377" cy="259045"/>
    <xdr:sp macro="" textlink="">
      <xdr:nvSpPr>
        <xdr:cNvPr id="551" name="n_2mainValue【一般廃棄物処理施設】&#10;一人当たり有形固定資産（償却資産）額">
          <a:extLst>
            <a:ext uri="{FF2B5EF4-FFF2-40B4-BE49-F238E27FC236}">
              <a16:creationId xmlns="" xmlns:a16="http://schemas.microsoft.com/office/drawing/2014/main" id="{00000000-0008-0000-0F00-000027020000}"/>
            </a:ext>
          </a:extLst>
        </xdr:cNvPr>
        <xdr:cNvSpPr txBox="1"/>
      </xdr:nvSpPr>
      <xdr:spPr>
        <a:xfrm>
          <a:off x="20167111" y="70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 xmlns:a16="http://schemas.microsoft.com/office/drawing/2014/main" id="{00000000-0008-0000-0F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 xmlns:a16="http://schemas.microsoft.com/office/drawing/2014/main" id="{00000000-0008-0000-0F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 xmlns:a16="http://schemas.microsoft.com/office/drawing/2014/main" id="{00000000-0008-0000-0F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 xmlns:a16="http://schemas.microsoft.com/office/drawing/2014/main" id="{00000000-0008-0000-0F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 xmlns:a16="http://schemas.microsoft.com/office/drawing/2014/main" id="{00000000-0008-0000-0F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 xmlns:a16="http://schemas.microsoft.com/office/drawing/2014/main" id="{00000000-0008-0000-0F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 xmlns:a16="http://schemas.microsoft.com/office/drawing/2014/main" id="{00000000-0008-0000-0F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 xmlns:a16="http://schemas.microsoft.com/office/drawing/2014/main" id="{00000000-0008-0000-0F00-00002F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 xmlns:a16="http://schemas.microsoft.com/office/drawing/2014/main" id="{00000000-0008-0000-0F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 xmlns:a16="http://schemas.microsoft.com/office/drawing/2014/main" id="{00000000-0008-0000-0F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 xmlns:a16="http://schemas.microsoft.com/office/drawing/2014/main" id="{00000000-0008-0000-0F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 xmlns:a16="http://schemas.microsoft.com/office/drawing/2014/main" id="{00000000-0008-0000-0F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 xmlns:a16="http://schemas.microsoft.com/office/drawing/2014/main" id="{00000000-0008-0000-0F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 xmlns:a16="http://schemas.microsoft.com/office/drawing/2014/main" id="{00000000-0008-0000-0F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 xmlns:a16="http://schemas.microsoft.com/office/drawing/2014/main" id="{00000000-0008-0000-0F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 xmlns:a16="http://schemas.microsoft.com/office/drawing/2014/main" id="{00000000-0008-0000-0F00-000037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 xmlns:a16="http://schemas.microsoft.com/office/drawing/2014/main" id="{00000000-0008-0000-0F00-00003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 xmlns:a16="http://schemas.microsoft.com/office/drawing/2014/main" id="{00000000-0008-0000-0F00-00003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 xmlns:a16="http://schemas.microsoft.com/office/drawing/2014/main" id="{00000000-0008-0000-0F00-00003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 xmlns:a16="http://schemas.microsoft.com/office/drawing/2014/main" id="{00000000-0008-0000-0F00-00003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 xmlns:a16="http://schemas.microsoft.com/office/drawing/2014/main" id="{00000000-0008-0000-0F00-00003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 xmlns:a16="http://schemas.microsoft.com/office/drawing/2014/main" id="{00000000-0008-0000-0F00-00003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 xmlns:a16="http://schemas.microsoft.com/office/drawing/2014/main" id="{00000000-0008-0000-0F00-00003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 xmlns:a16="http://schemas.microsoft.com/office/drawing/2014/main" id="{00000000-0008-0000-0F00-00003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 xmlns:a16="http://schemas.microsoft.com/office/drawing/2014/main" id="{00000000-0008-0000-0F00-00004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 xmlns:a16="http://schemas.microsoft.com/office/drawing/2014/main" id="{00000000-0008-0000-0F00-00004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 xmlns:a16="http://schemas.microsoft.com/office/drawing/2014/main" id="{00000000-0008-0000-0F00-00004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a:extLst>
            <a:ext uri="{FF2B5EF4-FFF2-40B4-BE49-F238E27FC236}">
              <a16:creationId xmlns="" xmlns:a16="http://schemas.microsoft.com/office/drawing/2014/main" id="{00000000-0008-0000-0F00-000043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 xmlns:a16="http://schemas.microsoft.com/office/drawing/2014/main" id="{00000000-0008-0000-0F00-00004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 xmlns:a16="http://schemas.microsoft.com/office/drawing/2014/main" id="{00000000-0008-0000-0F00-00004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 xmlns:a16="http://schemas.microsoft.com/office/drawing/2014/main" id="{00000000-0008-0000-0F00-00004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 xmlns:a16="http://schemas.microsoft.com/office/drawing/2014/main" id="{00000000-0008-0000-0F00-00004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 xmlns:a16="http://schemas.microsoft.com/office/drawing/2014/main" id="{00000000-0008-0000-0F00-00004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 xmlns:a16="http://schemas.microsoft.com/office/drawing/2014/main" id="{00000000-0008-0000-0F00-00004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 xmlns:a16="http://schemas.microsoft.com/office/drawing/2014/main" id="{00000000-0008-0000-0F00-00004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 xmlns:a16="http://schemas.microsoft.com/office/drawing/2014/main" id="{00000000-0008-0000-0F00-00004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 xmlns:a16="http://schemas.microsoft.com/office/drawing/2014/main" id="{00000000-0008-0000-0F00-00004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a:extLst>
            <a:ext uri="{FF2B5EF4-FFF2-40B4-BE49-F238E27FC236}">
              <a16:creationId xmlns="" xmlns:a16="http://schemas.microsoft.com/office/drawing/2014/main" id="{00000000-0008-0000-0F00-00004D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 xmlns:a16="http://schemas.microsoft.com/office/drawing/2014/main" id="{00000000-0008-0000-0F00-00004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a:extLst>
            <a:ext uri="{FF2B5EF4-FFF2-40B4-BE49-F238E27FC236}">
              <a16:creationId xmlns="" xmlns:a16="http://schemas.microsoft.com/office/drawing/2014/main" id="{00000000-0008-0000-0F00-00004F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 xmlns:a16="http://schemas.microsoft.com/office/drawing/2014/main" id="{00000000-0008-0000-0F00-00005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3" name="直線コネクタ 592">
          <a:extLst>
            <a:ext uri="{FF2B5EF4-FFF2-40B4-BE49-F238E27FC236}">
              <a16:creationId xmlns="" xmlns:a16="http://schemas.microsoft.com/office/drawing/2014/main" id="{00000000-0008-0000-0F00-00005102000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4" name="【消防施設】&#10;有形固定資産減価償却率最小値テキスト">
          <a:extLst>
            <a:ext uri="{FF2B5EF4-FFF2-40B4-BE49-F238E27FC236}">
              <a16:creationId xmlns="" xmlns:a16="http://schemas.microsoft.com/office/drawing/2014/main" id="{00000000-0008-0000-0F00-000052020000}"/>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5" name="直線コネクタ 594">
          <a:extLst>
            <a:ext uri="{FF2B5EF4-FFF2-40B4-BE49-F238E27FC236}">
              <a16:creationId xmlns="" xmlns:a16="http://schemas.microsoft.com/office/drawing/2014/main" id="{00000000-0008-0000-0F00-000053020000}"/>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6" name="【消防施設】&#10;有形固定資産減価償却率最大値テキスト">
          <a:extLst>
            <a:ext uri="{FF2B5EF4-FFF2-40B4-BE49-F238E27FC236}">
              <a16:creationId xmlns="" xmlns:a16="http://schemas.microsoft.com/office/drawing/2014/main" id="{00000000-0008-0000-0F00-000054020000}"/>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7" name="直線コネクタ 596">
          <a:extLst>
            <a:ext uri="{FF2B5EF4-FFF2-40B4-BE49-F238E27FC236}">
              <a16:creationId xmlns="" xmlns:a16="http://schemas.microsoft.com/office/drawing/2014/main" id="{00000000-0008-0000-0F00-000055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8" name="【消防施設】&#10;有形固定資産減価償却率平均値テキスト">
          <a:extLst>
            <a:ext uri="{FF2B5EF4-FFF2-40B4-BE49-F238E27FC236}">
              <a16:creationId xmlns="" xmlns:a16="http://schemas.microsoft.com/office/drawing/2014/main" id="{00000000-0008-0000-0F00-000056020000}"/>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9" name="フローチャート: 判断 598">
          <a:extLst>
            <a:ext uri="{FF2B5EF4-FFF2-40B4-BE49-F238E27FC236}">
              <a16:creationId xmlns="" xmlns:a16="http://schemas.microsoft.com/office/drawing/2014/main" id="{00000000-0008-0000-0F00-000057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00" name="フローチャート: 判断 599">
          <a:extLst>
            <a:ext uri="{FF2B5EF4-FFF2-40B4-BE49-F238E27FC236}">
              <a16:creationId xmlns="" xmlns:a16="http://schemas.microsoft.com/office/drawing/2014/main" id="{00000000-0008-0000-0F00-00005802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601" name="フローチャート: 判断 600">
          <a:extLst>
            <a:ext uri="{FF2B5EF4-FFF2-40B4-BE49-F238E27FC236}">
              <a16:creationId xmlns="" xmlns:a16="http://schemas.microsoft.com/office/drawing/2014/main" id="{00000000-0008-0000-0F00-00005902000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602" name="フローチャート: 判断 601">
          <a:extLst>
            <a:ext uri="{FF2B5EF4-FFF2-40B4-BE49-F238E27FC236}">
              <a16:creationId xmlns="" xmlns:a16="http://schemas.microsoft.com/office/drawing/2014/main" id="{00000000-0008-0000-0F00-00005A02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 xmlns:a16="http://schemas.microsoft.com/office/drawing/2014/main" id="{00000000-0008-0000-0F00-00005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00000000-0008-0000-0F00-00005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00000000-0008-0000-0F00-00005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00000000-0008-0000-0F00-00005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00000000-0008-0000-0F00-00005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608" name="楕円 607">
          <a:extLst>
            <a:ext uri="{FF2B5EF4-FFF2-40B4-BE49-F238E27FC236}">
              <a16:creationId xmlns="" xmlns:a16="http://schemas.microsoft.com/office/drawing/2014/main" id="{00000000-0008-0000-0F00-000060020000}"/>
            </a:ext>
          </a:extLst>
        </xdr:cNvPr>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609" name="【消防施設】&#10;有形固定資産減価償却率該当値テキスト">
          <a:extLst>
            <a:ext uri="{FF2B5EF4-FFF2-40B4-BE49-F238E27FC236}">
              <a16:creationId xmlns="" xmlns:a16="http://schemas.microsoft.com/office/drawing/2014/main" id="{00000000-0008-0000-0F00-000061020000}"/>
            </a:ext>
          </a:extLst>
        </xdr:cNvPr>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10" name="楕円 609">
          <a:extLst>
            <a:ext uri="{FF2B5EF4-FFF2-40B4-BE49-F238E27FC236}">
              <a16:creationId xmlns="" xmlns:a16="http://schemas.microsoft.com/office/drawing/2014/main" id="{00000000-0008-0000-0F00-000062020000}"/>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91984</xdr:rowOff>
    </xdr:from>
    <xdr:to>
      <xdr:col>85</xdr:col>
      <xdr:colOff>127000</xdr:colOff>
      <xdr:row>83</xdr:row>
      <xdr:rowOff>106680</xdr:rowOff>
    </xdr:to>
    <xdr:cxnSp macro="">
      <xdr:nvCxnSpPr>
        <xdr:cNvPr id="611" name="直線コネクタ 610">
          <a:extLst>
            <a:ext uri="{FF2B5EF4-FFF2-40B4-BE49-F238E27FC236}">
              <a16:creationId xmlns="" xmlns:a16="http://schemas.microsoft.com/office/drawing/2014/main" id="{00000000-0008-0000-0F00-000063020000}"/>
            </a:ext>
          </a:extLst>
        </xdr:cNvPr>
        <xdr:cNvCxnSpPr/>
      </xdr:nvCxnSpPr>
      <xdr:spPr>
        <a:xfrm flipV="1">
          <a:off x="15481300" y="143223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612" name="楕円 611">
          <a:extLst>
            <a:ext uri="{FF2B5EF4-FFF2-40B4-BE49-F238E27FC236}">
              <a16:creationId xmlns="" xmlns:a16="http://schemas.microsoft.com/office/drawing/2014/main" id="{00000000-0008-0000-0F00-000064020000}"/>
            </a:ext>
          </a:extLst>
        </xdr:cNvPr>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142602</xdr:rowOff>
    </xdr:to>
    <xdr:cxnSp macro="">
      <xdr:nvCxnSpPr>
        <xdr:cNvPr id="613" name="直線コネクタ 612">
          <a:extLst>
            <a:ext uri="{FF2B5EF4-FFF2-40B4-BE49-F238E27FC236}">
              <a16:creationId xmlns="" xmlns:a16="http://schemas.microsoft.com/office/drawing/2014/main" id="{00000000-0008-0000-0F00-000065020000}"/>
            </a:ext>
          </a:extLst>
        </xdr:cNvPr>
        <xdr:cNvCxnSpPr/>
      </xdr:nvCxnSpPr>
      <xdr:spPr>
        <a:xfrm flipV="1">
          <a:off x="14592300" y="143370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36286</xdr:rowOff>
    </xdr:from>
    <xdr:to>
      <xdr:col>72</xdr:col>
      <xdr:colOff>38100</xdr:colOff>
      <xdr:row>77</xdr:row>
      <xdr:rowOff>137886</xdr:rowOff>
    </xdr:to>
    <xdr:sp macro="" textlink="">
      <xdr:nvSpPr>
        <xdr:cNvPr id="614" name="楕円 613">
          <a:extLst>
            <a:ext uri="{FF2B5EF4-FFF2-40B4-BE49-F238E27FC236}">
              <a16:creationId xmlns="" xmlns:a16="http://schemas.microsoft.com/office/drawing/2014/main" id="{00000000-0008-0000-0F00-000066020000}"/>
            </a:ext>
          </a:extLst>
        </xdr:cNvPr>
        <xdr:cNvSpPr/>
      </xdr:nvSpPr>
      <xdr:spPr>
        <a:xfrm>
          <a:off x="13652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87086</xdr:rowOff>
    </xdr:from>
    <xdr:to>
      <xdr:col>76</xdr:col>
      <xdr:colOff>114300</xdr:colOff>
      <xdr:row>83</xdr:row>
      <xdr:rowOff>142602</xdr:rowOff>
    </xdr:to>
    <xdr:cxnSp macro="">
      <xdr:nvCxnSpPr>
        <xdr:cNvPr id="615" name="直線コネクタ 614">
          <a:extLst>
            <a:ext uri="{FF2B5EF4-FFF2-40B4-BE49-F238E27FC236}">
              <a16:creationId xmlns="" xmlns:a16="http://schemas.microsoft.com/office/drawing/2014/main" id="{00000000-0008-0000-0F00-000067020000}"/>
            </a:ext>
          </a:extLst>
        </xdr:cNvPr>
        <xdr:cNvCxnSpPr/>
      </xdr:nvCxnSpPr>
      <xdr:spPr>
        <a:xfrm>
          <a:off x="13703300" y="13288736"/>
          <a:ext cx="889000" cy="10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16" name="n_1aveValue【消防施設】&#10;有形固定資産減価償却率">
          <a:extLst>
            <a:ext uri="{FF2B5EF4-FFF2-40B4-BE49-F238E27FC236}">
              <a16:creationId xmlns="" xmlns:a16="http://schemas.microsoft.com/office/drawing/2014/main" id="{00000000-0008-0000-0F00-00006802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17" name="n_2aveValue【消防施設】&#10;有形固定資産減価償却率">
          <a:extLst>
            <a:ext uri="{FF2B5EF4-FFF2-40B4-BE49-F238E27FC236}">
              <a16:creationId xmlns="" xmlns:a16="http://schemas.microsoft.com/office/drawing/2014/main" id="{00000000-0008-0000-0F00-000069020000}"/>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75128</xdr:rowOff>
    </xdr:from>
    <xdr:ext cx="405111" cy="259045"/>
    <xdr:sp macro="" textlink="">
      <xdr:nvSpPr>
        <xdr:cNvPr id="618" name="n_3aveValue【消防施設】&#10;有形固定資産減価償却率">
          <a:extLst>
            <a:ext uri="{FF2B5EF4-FFF2-40B4-BE49-F238E27FC236}">
              <a16:creationId xmlns="" xmlns:a16="http://schemas.microsoft.com/office/drawing/2014/main" id="{00000000-0008-0000-0F00-00006A020000}"/>
            </a:ext>
          </a:extLst>
        </xdr:cNvPr>
        <xdr:cNvSpPr txBox="1"/>
      </xdr:nvSpPr>
      <xdr:spPr>
        <a:xfrm>
          <a:off x="13500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9" name="n_1mainValue【消防施設】&#10;有形固定資産減価償却率">
          <a:extLst>
            <a:ext uri="{FF2B5EF4-FFF2-40B4-BE49-F238E27FC236}">
              <a16:creationId xmlns="" xmlns:a16="http://schemas.microsoft.com/office/drawing/2014/main" id="{00000000-0008-0000-0F00-00006B020000}"/>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620" name="n_2mainValue【消防施設】&#10;有形固定資産減価償却率">
          <a:extLst>
            <a:ext uri="{FF2B5EF4-FFF2-40B4-BE49-F238E27FC236}">
              <a16:creationId xmlns="" xmlns:a16="http://schemas.microsoft.com/office/drawing/2014/main" id="{00000000-0008-0000-0F00-00006C020000}"/>
            </a:ext>
          </a:extLst>
        </xdr:cNvPr>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154413</xdr:rowOff>
    </xdr:from>
    <xdr:ext cx="405111" cy="259045"/>
    <xdr:sp macro="" textlink="">
      <xdr:nvSpPr>
        <xdr:cNvPr id="621" name="n_3mainValue【消防施設】&#10;有形固定資産減価償却率">
          <a:extLst>
            <a:ext uri="{FF2B5EF4-FFF2-40B4-BE49-F238E27FC236}">
              <a16:creationId xmlns="" xmlns:a16="http://schemas.microsoft.com/office/drawing/2014/main" id="{00000000-0008-0000-0F00-00006D020000}"/>
            </a:ext>
          </a:extLst>
        </xdr:cNvPr>
        <xdr:cNvSpPr txBox="1"/>
      </xdr:nvSpPr>
      <xdr:spPr>
        <a:xfrm>
          <a:off x="135007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 xmlns:a16="http://schemas.microsoft.com/office/drawing/2014/main" id="{00000000-0008-0000-0F00-00006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 xmlns:a16="http://schemas.microsoft.com/office/drawing/2014/main" id="{00000000-0008-0000-0F00-00006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 xmlns:a16="http://schemas.microsoft.com/office/drawing/2014/main" id="{00000000-0008-0000-0F00-00007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 xmlns:a16="http://schemas.microsoft.com/office/drawing/2014/main" id="{00000000-0008-0000-0F00-00007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 xmlns:a16="http://schemas.microsoft.com/office/drawing/2014/main" id="{00000000-0008-0000-0F00-00007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 xmlns:a16="http://schemas.microsoft.com/office/drawing/2014/main" id="{00000000-0008-0000-0F00-00007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 xmlns:a16="http://schemas.microsoft.com/office/drawing/2014/main" id="{00000000-0008-0000-0F00-00007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 xmlns:a16="http://schemas.microsoft.com/office/drawing/2014/main" id="{00000000-0008-0000-0F00-00007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 xmlns:a16="http://schemas.microsoft.com/office/drawing/2014/main" id="{00000000-0008-0000-0F00-00007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 xmlns:a16="http://schemas.microsoft.com/office/drawing/2014/main" id="{00000000-0008-0000-0F00-00007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a:extLst>
            <a:ext uri="{FF2B5EF4-FFF2-40B4-BE49-F238E27FC236}">
              <a16:creationId xmlns="" xmlns:a16="http://schemas.microsoft.com/office/drawing/2014/main" id="{00000000-0008-0000-0F00-00007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a:extLst>
            <a:ext uri="{FF2B5EF4-FFF2-40B4-BE49-F238E27FC236}">
              <a16:creationId xmlns="" xmlns:a16="http://schemas.microsoft.com/office/drawing/2014/main" id="{00000000-0008-0000-0F00-00007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a:extLst>
            <a:ext uri="{FF2B5EF4-FFF2-40B4-BE49-F238E27FC236}">
              <a16:creationId xmlns="" xmlns:a16="http://schemas.microsoft.com/office/drawing/2014/main" id="{00000000-0008-0000-0F00-00007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a:extLst>
            <a:ext uri="{FF2B5EF4-FFF2-40B4-BE49-F238E27FC236}">
              <a16:creationId xmlns="" xmlns:a16="http://schemas.microsoft.com/office/drawing/2014/main" id="{00000000-0008-0000-0F00-00007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a:extLst>
            <a:ext uri="{FF2B5EF4-FFF2-40B4-BE49-F238E27FC236}">
              <a16:creationId xmlns="" xmlns:a16="http://schemas.microsoft.com/office/drawing/2014/main" id="{00000000-0008-0000-0F00-00007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a:extLst>
            <a:ext uri="{FF2B5EF4-FFF2-40B4-BE49-F238E27FC236}">
              <a16:creationId xmlns="" xmlns:a16="http://schemas.microsoft.com/office/drawing/2014/main" id="{00000000-0008-0000-0F00-00007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a:extLst>
            <a:ext uri="{FF2B5EF4-FFF2-40B4-BE49-F238E27FC236}">
              <a16:creationId xmlns="" xmlns:a16="http://schemas.microsoft.com/office/drawing/2014/main" id="{00000000-0008-0000-0F00-00007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a:extLst>
            <a:ext uri="{FF2B5EF4-FFF2-40B4-BE49-F238E27FC236}">
              <a16:creationId xmlns="" xmlns:a16="http://schemas.microsoft.com/office/drawing/2014/main" id="{00000000-0008-0000-0F00-00007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 xmlns:a16="http://schemas.microsoft.com/office/drawing/2014/main" id="{00000000-0008-0000-0F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 xmlns:a16="http://schemas.microsoft.com/office/drawing/2014/main" id="{00000000-0008-0000-0F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 xmlns:a16="http://schemas.microsoft.com/office/drawing/2014/main" id="{00000000-0008-0000-0F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43" name="直線コネクタ 642">
          <a:extLst>
            <a:ext uri="{FF2B5EF4-FFF2-40B4-BE49-F238E27FC236}">
              <a16:creationId xmlns="" xmlns:a16="http://schemas.microsoft.com/office/drawing/2014/main" id="{00000000-0008-0000-0F00-000083020000}"/>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44" name="【消防施設】&#10;一人当たり面積最小値テキスト">
          <a:extLst>
            <a:ext uri="{FF2B5EF4-FFF2-40B4-BE49-F238E27FC236}">
              <a16:creationId xmlns="" xmlns:a16="http://schemas.microsoft.com/office/drawing/2014/main" id="{00000000-0008-0000-0F00-000084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45" name="直線コネクタ 644">
          <a:extLst>
            <a:ext uri="{FF2B5EF4-FFF2-40B4-BE49-F238E27FC236}">
              <a16:creationId xmlns="" xmlns:a16="http://schemas.microsoft.com/office/drawing/2014/main" id="{00000000-0008-0000-0F00-000085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46" name="【消防施設】&#10;一人当たり面積最大値テキスト">
          <a:extLst>
            <a:ext uri="{FF2B5EF4-FFF2-40B4-BE49-F238E27FC236}">
              <a16:creationId xmlns="" xmlns:a16="http://schemas.microsoft.com/office/drawing/2014/main" id="{00000000-0008-0000-0F00-000086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47" name="直線コネクタ 646">
          <a:extLst>
            <a:ext uri="{FF2B5EF4-FFF2-40B4-BE49-F238E27FC236}">
              <a16:creationId xmlns="" xmlns:a16="http://schemas.microsoft.com/office/drawing/2014/main" id="{00000000-0008-0000-0F00-000087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48" name="【消防施設】&#10;一人当たり面積平均値テキスト">
          <a:extLst>
            <a:ext uri="{FF2B5EF4-FFF2-40B4-BE49-F238E27FC236}">
              <a16:creationId xmlns="" xmlns:a16="http://schemas.microsoft.com/office/drawing/2014/main" id="{00000000-0008-0000-0F00-00008802000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49" name="フローチャート: 判断 648">
          <a:extLst>
            <a:ext uri="{FF2B5EF4-FFF2-40B4-BE49-F238E27FC236}">
              <a16:creationId xmlns="" xmlns:a16="http://schemas.microsoft.com/office/drawing/2014/main" id="{00000000-0008-0000-0F00-000089020000}"/>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50" name="フローチャート: 判断 649">
          <a:extLst>
            <a:ext uri="{FF2B5EF4-FFF2-40B4-BE49-F238E27FC236}">
              <a16:creationId xmlns="" xmlns:a16="http://schemas.microsoft.com/office/drawing/2014/main" id="{00000000-0008-0000-0F00-00008A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51" name="フローチャート: 判断 650">
          <a:extLst>
            <a:ext uri="{FF2B5EF4-FFF2-40B4-BE49-F238E27FC236}">
              <a16:creationId xmlns="" xmlns:a16="http://schemas.microsoft.com/office/drawing/2014/main" id="{00000000-0008-0000-0F00-00008B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52" name="フローチャート: 判断 651">
          <a:extLst>
            <a:ext uri="{FF2B5EF4-FFF2-40B4-BE49-F238E27FC236}">
              <a16:creationId xmlns="" xmlns:a16="http://schemas.microsoft.com/office/drawing/2014/main" id="{00000000-0008-0000-0F00-00008C020000}"/>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 xmlns:a16="http://schemas.microsoft.com/office/drawing/2014/main" id="{00000000-0008-0000-0F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 xmlns:a16="http://schemas.microsoft.com/office/drawing/2014/main" id="{00000000-0008-0000-0F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00000000-0008-0000-0F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00000000-0008-0000-0F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00000000-0008-0000-0F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28448</xdr:rowOff>
    </xdr:from>
    <xdr:to>
      <xdr:col>116</xdr:col>
      <xdr:colOff>114300</xdr:colOff>
      <xdr:row>85</xdr:row>
      <xdr:rowOff>130048</xdr:rowOff>
    </xdr:to>
    <xdr:sp macro="" textlink="">
      <xdr:nvSpPr>
        <xdr:cNvPr id="658" name="楕円 657">
          <a:extLst>
            <a:ext uri="{FF2B5EF4-FFF2-40B4-BE49-F238E27FC236}">
              <a16:creationId xmlns="" xmlns:a16="http://schemas.microsoft.com/office/drawing/2014/main" id="{00000000-0008-0000-0F00-000092020000}"/>
            </a:ext>
          </a:extLst>
        </xdr:cNvPr>
        <xdr:cNvSpPr/>
      </xdr:nvSpPr>
      <xdr:spPr>
        <a:xfrm>
          <a:off x="221107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114825</xdr:rowOff>
    </xdr:from>
    <xdr:ext cx="469744" cy="259045"/>
    <xdr:sp macro="" textlink="">
      <xdr:nvSpPr>
        <xdr:cNvPr id="659" name="【消防施設】&#10;一人当たり面積該当値テキスト">
          <a:extLst>
            <a:ext uri="{FF2B5EF4-FFF2-40B4-BE49-F238E27FC236}">
              <a16:creationId xmlns="" xmlns:a16="http://schemas.microsoft.com/office/drawing/2014/main" id="{00000000-0008-0000-0F00-000093020000}"/>
            </a:ext>
          </a:extLst>
        </xdr:cNvPr>
        <xdr:cNvSpPr txBox="1"/>
      </xdr:nvSpPr>
      <xdr:spPr>
        <a:xfrm>
          <a:off x="22199600" y="1451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60" name="楕円 659">
          <a:extLst>
            <a:ext uri="{FF2B5EF4-FFF2-40B4-BE49-F238E27FC236}">
              <a16:creationId xmlns="" xmlns:a16="http://schemas.microsoft.com/office/drawing/2014/main" id="{00000000-0008-0000-0F00-000094020000}"/>
            </a:ext>
          </a:extLst>
        </xdr:cNvPr>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79248</xdr:rowOff>
    </xdr:from>
    <xdr:to>
      <xdr:col>116</xdr:col>
      <xdr:colOff>63500</xdr:colOff>
      <xdr:row>85</xdr:row>
      <xdr:rowOff>86106</xdr:rowOff>
    </xdr:to>
    <xdr:cxnSp macro="">
      <xdr:nvCxnSpPr>
        <xdr:cNvPr id="661" name="直線コネクタ 660">
          <a:extLst>
            <a:ext uri="{FF2B5EF4-FFF2-40B4-BE49-F238E27FC236}">
              <a16:creationId xmlns="" xmlns:a16="http://schemas.microsoft.com/office/drawing/2014/main" id="{00000000-0008-0000-0F00-000095020000}"/>
            </a:ext>
          </a:extLst>
        </xdr:cNvPr>
        <xdr:cNvCxnSpPr/>
      </xdr:nvCxnSpPr>
      <xdr:spPr>
        <a:xfrm flipV="1">
          <a:off x="21323300" y="146524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37592</xdr:rowOff>
    </xdr:from>
    <xdr:to>
      <xdr:col>107</xdr:col>
      <xdr:colOff>101600</xdr:colOff>
      <xdr:row>85</xdr:row>
      <xdr:rowOff>139192</xdr:rowOff>
    </xdr:to>
    <xdr:sp macro="" textlink="">
      <xdr:nvSpPr>
        <xdr:cNvPr id="662" name="楕円 661">
          <a:extLst>
            <a:ext uri="{FF2B5EF4-FFF2-40B4-BE49-F238E27FC236}">
              <a16:creationId xmlns="" xmlns:a16="http://schemas.microsoft.com/office/drawing/2014/main" id="{00000000-0008-0000-0F00-000096020000}"/>
            </a:ext>
          </a:extLst>
        </xdr:cNvPr>
        <xdr:cNvSpPr/>
      </xdr:nvSpPr>
      <xdr:spPr>
        <a:xfrm>
          <a:off x="20383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88392</xdr:rowOff>
    </xdr:to>
    <xdr:cxnSp macro="">
      <xdr:nvCxnSpPr>
        <xdr:cNvPr id="663" name="直線コネクタ 662">
          <a:extLst>
            <a:ext uri="{FF2B5EF4-FFF2-40B4-BE49-F238E27FC236}">
              <a16:creationId xmlns="" xmlns:a16="http://schemas.microsoft.com/office/drawing/2014/main" id="{00000000-0008-0000-0F00-000097020000}"/>
            </a:ext>
          </a:extLst>
        </xdr:cNvPr>
        <xdr:cNvCxnSpPr/>
      </xdr:nvCxnSpPr>
      <xdr:spPr>
        <a:xfrm flipV="1">
          <a:off x="20434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64" name="楕円 663">
          <a:extLst>
            <a:ext uri="{FF2B5EF4-FFF2-40B4-BE49-F238E27FC236}">
              <a16:creationId xmlns="" xmlns:a16="http://schemas.microsoft.com/office/drawing/2014/main" id="{00000000-0008-0000-0F00-000098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88392</xdr:rowOff>
    </xdr:to>
    <xdr:cxnSp macro="">
      <xdr:nvCxnSpPr>
        <xdr:cNvPr id="665" name="直線コネクタ 664">
          <a:extLst>
            <a:ext uri="{FF2B5EF4-FFF2-40B4-BE49-F238E27FC236}">
              <a16:creationId xmlns="" xmlns:a16="http://schemas.microsoft.com/office/drawing/2014/main" id="{00000000-0008-0000-0F00-000099020000}"/>
            </a:ext>
          </a:extLst>
        </xdr:cNvPr>
        <xdr:cNvCxnSpPr/>
      </xdr:nvCxnSpPr>
      <xdr:spPr>
        <a:xfrm>
          <a:off x="19545300" y="146227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66" name="n_1aveValue【消防施設】&#10;一人当たり面積">
          <a:extLst>
            <a:ext uri="{FF2B5EF4-FFF2-40B4-BE49-F238E27FC236}">
              <a16:creationId xmlns="" xmlns:a16="http://schemas.microsoft.com/office/drawing/2014/main" id="{00000000-0008-0000-0F00-00009A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67" name="n_2aveValue【消防施設】&#10;一人当たり面積">
          <a:extLst>
            <a:ext uri="{FF2B5EF4-FFF2-40B4-BE49-F238E27FC236}">
              <a16:creationId xmlns="" xmlns:a16="http://schemas.microsoft.com/office/drawing/2014/main" id="{00000000-0008-0000-0F00-00009B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68" name="n_3aveValue【消防施設】&#10;一人当たり面積">
          <a:extLst>
            <a:ext uri="{FF2B5EF4-FFF2-40B4-BE49-F238E27FC236}">
              <a16:creationId xmlns="" xmlns:a16="http://schemas.microsoft.com/office/drawing/2014/main" id="{00000000-0008-0000-0F00-00009C020000}"/>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669" name="n_1mainValue【消防施設】&#10;一人当たり面積">
          <a:extLst>
            <a:ext uri="{FF2B5EF4-FFF2-40B4-BE49-F238E27FC236}">
              <a16:creationId xmlns="" xmlns:a16="http://schemas.microsoft.com/office/drawing/2014/main" id="{00000000-0008-0000-0F00-00009D020000}"/>
            </a:ext>
          </a:extLst>
        </xdr:cNvPr>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130319</xdr:rowOff>
    </xdr:from>
    <xdr:ext cx="469744" cy="259045"/>
    <xdr:sp macro="" textlink="">
      <xdr:nvSpPr>
        <xdr:cNvPr id="670" name="n_2mainValue【消防施設】&#10;一人当たり面積">
          <a:extLst>
            <a:ext uri="{FF2B5EF4-FFF2-40B4-BE49-F238E27FC236}">
              <a16:creationId xmlns="" xmlns:a16="http://schemas.microsoft.com/office/drawing/2014/main" id="{00000000-0008-0000-0F00-00009E020000}"/>
            </a:ext>
          </a:extLst>
        </xdr:cNvPr>
        <xdr:cNvSpPr txBox="1"/>
      </xdr:nvSpPr>
      <xdr:spPr>
        <a:xfrm>
          <a:off x="20199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71" name="n_3mainValue【消防施設】&#10;一人当たり面積">
          <a:extLst>
            <a:ext uri="{FF2B5EF4-FFF2-40B4-BE49-F238E27FC236}">
              <a16:creationId xmlns="" xmlns:a16="http://schemas.microsoft.com/office/drawing/2014/main" id="{00000000-0008-0000-0F00-00009F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 xmlns:a16="http://schemas.microsoft.com/office/drawing/2014/main" id="{00000000-0008-0000-0F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 xmlns:a16="http://schemas.microsoft.com/office/drawing/2014/main" id="{00000000-0008-0000-0F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 xmlns:a16="http://schemas.microsoft.com/office/drawing/2014/main" id="{00000000-0008-0000-0F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 xmlns:a16="http://schemas.microsoft.com/office/drawing/2014/main" id="{00000000-0008-0000-0F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 xmlns:a16="http://schemas.microsoft.com/office/drawing/2014/main" id="{00000000-0008-0000-0F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 xmlns:a16="http://schemas.microsoft.com/office/drawing/2014/main" id="{00000000-0008-0000-0F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 xmlns:a16="http://schemas.microsoft.com/office/drawing/2014/main" id="{00000000-0008-0000-0F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 xmlns:a16="http://schemas.microsoft.com/office/drawing/2014/main" id="{00000000-0008-0000-0F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 xmlns:a16="http://schemas.microsoft.com/office/drawing/2014/main" id="{00000000-0008-0000-0F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 xmlns:a16="http://schemas.microsoft.com/office/drawing/2014/main" id="{00000000-0008-0000-0F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a:extLst>
            <a:ext uri="{FF2B5EF4-FFF2-40B4-BE49-F238E27FC236}">
              <a16:creationId xmlns="" xmlns:a16="http://schemas.microsoft.com/office/drawing/2014/main" id="{00000000-0008-0000-0F00-0000A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a:extLst>
            <a:ext uri="{FF2B5EF4-FFF2-40B4-BE49-F238E27FC236}">
              <a16:creationId xmlns="" xmlns:a16="http://schemas.microsoft.com/office/drawing/2014/main" id="{00000000-0008-0000-0F00-0000A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a:extLst>
            <a:ext uri="{FF2B5EF4-FFF2-40B4-BE49-F238E27FC236}">
              <a16:creationId xmlns="" xmlns:a16="http://schemas.microsoft.com/office/drawing/2014/main" id="{00000000-0008-0000-0F00-0000A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a:extLst>
            <a:ext uri="{FF2B5EF4-FFF2-40B4-BE49-F238E27FC236}">
              <a16:creationId xmlns="" xmlns:a16="http://schemas.microsoft.com/office/drawing/2014/main" id="{00000000-0008-0000-0F00-0000A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a:extLst>
            <a:ext uri="{FF2B5EF4-FFF2-40B4-BE49-F238E27FC236}">
              <a16:creationId xmlns="" xmlns:a16="http://schemas.microsoft.com/office/drawing/2014/main" id="{00000000-0008-0000-0F00-0000A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a:extLst>
            <a:ext uri="{FF2B5EF4-FFF2-40B4-BE49-F238E27FC236}">
              <a16:creationId xmlns="" xmlns:a16="http://schemas.microsoft.com/office/drawing/2014/main" id="{00000000-0008-0000-0F00-0000A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a:extLst>
            <a:ext uri="{FF2B5EF4-FFF2-40B4-BE49-F238E27FC236}">
              <a16:creationId xmlns="" xmlns:a16="http://schemas.microsoft.com/office/drawing/2014/main" id="{00000000-0008-0000-0F00-0000B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a:extLst>
            <a:ext uri="{FF2B5EF4-FFF2-40B4-BE49-F238E27FC236}">
              <a16:creationId xmlns="" xmlns:a16="http://schemas.microsoft.com/office/drawing/2014/main" id="{00000000-0008-0000-0F00-0000B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a:extLst>
            <a:ext uri="{FF2B5EF4-FFF2-40B4-BE49-F238E27FC236}">
              <a16:creationId xmlns="" xmlns:a16="http://schemas.microsoft.com/office/drawing/2014/main" id="{00000000-0008-0000-0F00-0000B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a:extLst>
            <a:ext uri="{FF2B5EF4-FFF2-40B4-BE49-F238E27FC236}">
              <a16:creationId xmlns="" xmlns:a16="http://schemas.microsoft.com/office/drawing/2014/main" id="{00000000-0008-0000-0F00-0000B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a:extLst>
            <a:ext uri="{FF2B5EF4-FFF2-40B4-BE49-F238E27FC236}">
              <a16:creationId xmlns="" xmlns:a16="http://schemas.microsoft.com/office/drawing/2014/main" id="{00000000-0008-0000-0F00-0000B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a:extLst>
            <a:ext uri="{FF2B5EF4-FFF2-40B4-BE49-F238E27FC236}">
              <a16:creationId xmlns="" xmlns:a16="http://schemas.microsoft.com/office/drawing/2014/main" id="{00000000-0008-0000-0F00-0000B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 xmlns:a16="http://schemas.microsoft.com/office/drawing/2014/main" id="{00000000-0008-0000-0F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 xmlns:a16="http://schemas.microsoft.com/office/drawing/2014/main" id="{00000000-0008-0000-0F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 xmlns:a16="http://schemas.microsoft.com/office/drawing/2014/main" id="{00000000-0008-0000-0F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97" name="直線コネクタ 696">
          <a:extLst>
            <a:ext uri="{FF2B5EF4-FFF2-40B4-BE49-F238E27FC236}">
              <a16:creationId xmlns="" xmlns:a16="http://schemas.microsoft.com/office/drawing/2014/main" id="{00000000-0008-0000-0F00-0000B902000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98" name="【庁舎】&#10;有形固定資産減価償却率最小値テキスト">
          <a:extLst>
            <a:ext uri="{FF2B5EF4-FFF2-40B4-BE49-F238E27FC236}">
              <a16:creationId xmlns="" xmlns:a16="http://schemas.microsoft.com/office/drawing/2014/main" id="{00000000-0008-0000-0F00-0000BA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99" name="直線コネクタ 698">
          <a:extLst>
            <a:ext uri="{FF2B5EF4-FFF2-40B4-BE49-F238E27FC236}">
              <a16:creationId xmlns="" xmlns:a16="http://schemas.microsoft.com/office/drawing/2014/main" id="{00000000-0008-0000-0F00-0000BB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0" name="【庁舎】&#10;有形固定資産減価償却率最大値テキスト">
          <a:extLst>
            <a:ext uri="{FF2B5EF4-FFF2-40B4-BE49-F238E27FC236}">
              <a16:creationId xmlns="" xmlns:a16="http://schemas.microsoft.com/office/drawing/2014/main" id="{00000000-0008-0000-0F00-0000BC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1" name="直線コネクタ 700">
          <a:extLst>
            <a:ext uri="{FF2B5EF4-FFF2-40B4-BE49-F238E27FC236}">
              <a16:creationId xmlns="" xmlns:a16="http://schemas.microsoft.com/office/drawing/2014/main" id="{00000000-0008-0000-0F00-0000BD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702" name="【庁舎】&#10;有形固定資産減価償却率平均値テキスト">
          <a:extLst>
            <a:ext uri="{FF2B5EF4-FFF2-40B4-BE49-F238E27FC236}">
              <a16:creationId xmlns="" xmlns:a16="http://schemas.microsoft.com/office/drawing/2014/main" id="{00000000-0008-0000-0F00-0000BE020000}"/>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03" name="フローチャート: 判断 702">
          <a:extLst>
            <a:ext uri="{FF2B5EF4-FFF2-40B4-BE49-F238E27FC236}">
              <a16:creationId xmlns="" xmlns:a16="http://schemas.microsoft.com/office/drawing/2014/main" id="{00000000-0008-0000-0F00-0000BF020000}"/>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704" name="フローチャート: 判断 703">
          <a:extLst>
            <a:ext uri="{FF2B5EF4-FFF2-40B4-BE49-F238E27FC236}">
              <a16:creationId xmlns="" xmlns:a16="http://schemas.microsoft.com/office/drawing/2014/main" id="{00000000-0008-0000-0F00-0000C0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705" name="フローチャート: 判断 704">
          <a:extLst>
            <a:ext uri="{FF2B5EF4-FFF2-40B4-BE49-F238E27FC236}">
              <a16:creationId xmlns="" xmlns:a16="http://schemas.microsoft.com/office/drawing/2014/main" id="{00000000-0008-0000-0F00-0000C1020000}"/>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706" name="フローチャート: 判断 705">
          <a:extLst>
            <a:ext uri="{FF2B5EF4-FFF2-40B4-BE49-F238E27FC236}">
              <a16:creationId xmlns="" xmlns:a16="http://schemas.microsoft.com/office/drawing/2014/main" id="{00000000-0008-0000-0F00-0000C2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 xmlns:a16="http://schemas.microsoft.com/office/drawing/2014/main" id="{00000000-0008-0000-0F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 xmlns:a16="http://schemas.microsoft.com/office/drawing/2014/main" id="{00000000-0008-0000-0F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00000000-0008-0000-0F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00000000-0008-0000-0F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00000000-0008-0000-0F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712" name="楕円 711">
          <a:extLst>
            <a:ext uri="{FF2B5EF4-FFF2-40B4-BE49-F238E27FC236}">
              <a16:creationId xmlns="" xmlns:a16="http://schemas.microsoft.com/office/drawing/2014/main" id="{00000000-0008-0000-0F00-0000C8020000}"/>
            </a:ext>
          </a:extLst>
        </xdr:cNvPr>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59345</xdr:rowOff>
    </xdr:from>
    <xdr:ext cx="405111" cy="259045"/>
    <xdr:sp macro="" textlink="">
      <xdr:nvSpPr>
        <xdr:cNvPr id="713" name="【庁舎】&#10;有形固定資産減価償却率該当値テキスト">
          <a:extLst>
            <a:ext uri="{FF2B5EF4-FFF2-40B4-BE49-F238E27FC236}">
              <a16:creationId xmlns="" xmlns:a16="http://schemas.microsoft.com/office/drawing/2014/main" id="{00000000-0008-0000-0F00-0000C9020000}"/>
            </a:ext>
          </a:extLst>
        </xdr:cNvPr>
        <xdr:cNvSpPr txBox="1"/>
      </xdr:nvSpPr>
      <xdr:spPr>
        <a:xfrm>
          <a:off x="16357600"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714" name="楕円 713">
          <a:extLst>
            <a:ext uri="{FF2B5EF4-FFF2-40B4-BE49-F238E27FC236}">
              <a16:creationId xmlns="" xmlns:a16="http://schemas.microsoft.com/office/drawing/2014/main" id="{00000000-0008-0000-0F00-0000CA020000}"/>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131718</xdr:rowOff>
    </xdr:from>
    <xdr:to>
      <xdr:col>85</xdr:col>
      <xdr:colOff>127000</xdr:colOff>
      <xdr:row>103</xdr:row>
      <xdr:rowOff>162742</xdr:rowOff>
    </xdr:to>
    <xdr:cxnSp macro="">
      <xdr:nvCxnSpPr>
        <xdr:cNvPr id="715" name="直線コネクタ 714">
          <a:extLst>
            <a:ext uri="{FF2B5EF4-FFF2-40B4-BE49-F238E27FC236}">
              <a16:creationId xmlns="" xmlns:a16="http://schemas.microsoft.com/office/drawing/2014/main" id="{00000000-0008-0000-0F00-0000CB020000}"/>
            </a:ext>
          </a:extLst>
        </xdr:cNvPr>
        <xdr:cNvCxnSpPr/>
      </xdr:nvCxnSpPr>
      <xdr:spPr>
        <a:xfrm flipV="1">
          <a:off x="15481300" y="177910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142966</xdr:rowOff>
    </xdr:from>
    <xdr:to>
      <xdr:col>76</xdr:col>
      <xdr:colOff>165100</xdr:colOff>
      <xdr:row>104</xdr:row>
      <xdr:rowOff>73116</xdr:rowOff>
    </xdr:to>
    <xdr:sp macro="" textlink="">
      <xdr:nvSpPr>
        <xdr:cNvPr id="716" name="楕円 715">
          <a:extLst>
            <a:ext uri="{FF2B5EF4-FFF2-40B4-BE49-F238E27FC236}">
              <a16:creationId xmlns="" xmlns:a16="http://schemas.microsoft.com/office/drawing/2014/main" id="{00000000-0008-0000-0F00-0000CC020000}"/>
            </a:ext>
          </a:extLst>
        </xdr:cNvPr>
        <xdr:cNvSpPr/>
      </xdr:nvSpPr>
      <xdr:spPr>
        <a:xfrm>
          <a:off x="14541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162742</xdr:rowOff>
    </xdr:from>
    <xdr:to>
      <xdr:col>81</xdr:col>
      <xdr:colOff>50800</xdr:colOff>
      <xdr:row>104</xdr:row>
      <xdr:rowOff>22316</xdr:rowOff>
    </xdr:to>
    <xdr:cxnSp macro="">
      <xdr:nvCxnSpPr>
        <xdr:cNvPr id="717" name="直線コネクタ 716">
          <a:extLst>
            <a:ext uri="{FF2B5EF4-FFF2-40B4-BE49-F238E27FC236}">
              <a16:creationId xmlns="" xmlns:a16="http://schemas.microsoft.com/office/drawing/2014/main" id="{00000000-0008-0000-0F00-0000CD020000}"/>
            </a:ext>
          </a:extLst>
        </xdr:cNvPr>
        <xdr:cNvCxnSpPr/>
      </xdr:nvCxnSpPr>
      <xdr:spPr>
        <a:xfrm flipV="1">
          <a:off x="14592300" y="1782209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718" name="楕円 717">
          <a:extLst>
            <a:ext uri="{FF2B5EF4-FFF2-40B4-BE49-F238E27FC236}">
              <a16:creationId xmlns="" xmlns:a16="http://schemas.microsoft.com/office/drawing/2014/main" id="{00000000-0008-0000-0F00-0000CE020000}"/>
            </a:ext>
          </a:extLst>
        </xdr:cNvPr>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51707</xdr:rowOff>
    </xdr:from>
    <xdr:to>
      <xdr:col>76</xdr:col>
      <xdr:colOff>114300</xdr:colOff>
      <xdr:row>104</xdr:row>
      <xdr:rowOff>22316</xdr:rowOff>
    </xdr:to>
    <xdr:cxnSp macro="">
      <xdr:nvCxnSpPr>
        <xdr:cNvPr id="719" name="直線コネクタ 718">
          <a:extLst>
            <a:ext uri="{FF2B5EF4-FFF2-40B4-BE49-F238E27FC236}">
              <a16:creationId xmlns="" xmlns:a16="http://schemas.microsoft.com/office/drawing/2014/main" id="{00000000-0008-0000-0F00-0000CF020000}"/>
            </a:ext>
          </a:extLst>
        </xdr:cNvPr>
        <xdr:cNvCxnSpPr/>
      </xdr:nvCxnSpPr>
      <xdr:spPr>
        <a:xfrm>
          <a:off x="13703300" y="1771105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127198</xdr:rowOff>
    </xdr:from>
    <xdr:ext cx="405111" cy="259045"/>
    <xdr:sp macro="" textlink="">
      <xdr:nvSpPr>
        <xdr:cNvPr id="720" name="n_1aveValue【庁舎】&#10;有形固定資産減価償却率">
          <a:extLst>
            <a:ext uri="{FF2B5EF4-FFF2-40B4-BE49-F238E27FC236}">
              <a16:creationId xmlns="" xmlns:a16="http://schemas.microsoft.com/office/drawing/2014/main" id="{00000000-0008-0000-0F00-0000D0020000}"/>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169653</xdr:rowOff>
    </xdr:from>
    <xdr:ext cx="405111" cy="259045"/>
    <xdr:sp macro="" textlink="">
      <xdr:nvSpPr>
        <xdr:cNvPr id="721" name="n_2aveValue【庁舎】&#10;有形固定資産減価償却率">
          <a:extLst>
            <a:ext uri="{FF2B5EF4-FFF2-40B4-BE49-F238E27FC236}">
              <a16:creationId xmlns="" xmlns:a16="http://schemas.microsoft.com/office/drawing/2014/main" id="{00000000-0008-0000-0F00-0000D1020000}"/>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22" name="n_3aveValue【庁舎】&#10;有形固定資産減価償却率">
          <a:extLst>
            <a:ext uri="{FF2B5EF4-FFF2-40B4-BE49-F238E27FC236}">
              <a16:creationId xmlns="" xmlns:a16="http://schemas.microsoft.com/office/drawing/2014/main" id="{00000000-0008-0000-0F00-0000D202000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33219</xdr:rowOff>
    </xdr:from>
    <xdr:ext cx="405111" cy="259045"/>
    <xdr:sp macro="" textlink="">
      <xdr:nvSpPr>
        <xdr:cNvPr id="723" name="n_1mainValue【庁舎】&#10;有形固定資産減価償却率">
          <a:extLst>
            <a:ext uri="{FF2B5EF4-FFF2-40B4-BE49-F238E27FC236}">
              <a16:creationId xmlns="" xmlns:a16="http://schemas.microsoft.com/office/drawing/2014/main" id="{00000000-0008-0000-0F00-0000D3020000}"/>
            </a:ext>
          </a:extLst>
        </xdr:cNvPr>
        <xdr:cNvSpPr txBox="1"/>
      </xdr:nvSpPr>
      <xdr:spPr>
        <a:xfrm>
          <a:off x="152660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64243</xdr:rowOff>
    </xdr:from>
    <xdr:ext cx="405111" cy="259045"/>
    <xdr:sp macro="" textlink="">
      <xdr:nvSpPr>
        <xdr:cNvPr id="724" name="n_2mainValue【庁舎】&#10;有形固定資産減価償却率">
          <a:extLst>
            <a:ext uri="{FF2B5EF4-FFF2-40B4-BE49-F238E27FC236}">
              <a16:creationId xmlns="" xmlns:a16="http://schemas.microsoft.com/office/drawing/2014/main" id="{00000000-0008-0000-0F00-0000D4020000}"/>
            </a:ext>
          </a:extLst>
        </xdr:cNvPr>
        <xdr:cNvSpPr txBox="1"/>
      </xdr:nvSpPr>
      <xdr:spPr>
        <a:xfrm>
          <a:off x="14389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725" name="n_3mainValue【庁舎】&#10;有形固定資産減価償却率">
          <a:extLst>
            <a:ext uri="{FF2B5EF4-FFF2-40B4-BE49-F238E27FC236}">
              <a16:creationId xmlns="" xmlns:a16="http://schemas.microsoft.com/office/drawing/2014/main" id="{00000000-0008-0000-0F00-0000D5020000}"/>
            </a:ext>
          </a:extLst>
        </xdr:cNvPr>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 xmlns:a16="http://schemas.microsoft.com/office/drawing/2014/main" id="{00000000-0008-0000-0F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 xmlns:a16="http://schemas.microsoft.com/office/drawing/2014/main" id="{00000000-0008-0000-0F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 xmlns:a16="http://schemas.microsoft.com/office/drawing/2014/main" id="{00000000-0008-0000-0F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 xmlns:a16="http://schemas.microsoft.com/office/drawing/2014/main" id="{00000000-0008-0000-0F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 xmlns:a16="http://schemas.microsoft.com/office/drawing/2014/main" id="{00000000-0008-0000-0F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 xmlns:a16="http://schemas.microsoft.com/office/drawing/2014/main" id="{00000000-0008-0000-0F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 xmlns:a16="http://schemas.microsoft.com/office/drawing/2014/main" id="{00000000-0008-0000-0F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 xmlns:a16="http://schemas.microsoft.com/office/drawing/2014/main" id="{00000000-0008-0000-0F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 xmlns:a16="http://schemas.microsoft.com/office/drawing/2014/main" id="{00000000-0008-0000-0F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 xmlns:a16="http://schemas.microsoft.com/office/drawing/2014/main" id="{00000000-0008-0000-0F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 xmlns:a16="http://schemas.microsoft.com/office/drawing/2014/main" id="{00000000-0008-0000-0F00-0000E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 xmlns:a16="http://schemas.microsoft.com/office/drawing/2014/main" id="{00000000-0008-0000-0F00-0000E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 xmlns:a16="http://schemas.microsoft.com/office/drawing/2014/main" id="{00000000-0008-0000-0F00-0000E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 xmlns:a16="http://schemas.microsoft.com/office/drawing/2014/main" id="{00000000-0008-0000-0F00-0000E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 xmlns:a16="http://schemas.microsoft.com/office/drawing/2014/main" id="{00000000-0008-0000-0F00-0000E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 xmlns:a16="http://schemas.microsoft.com/office/drawing/2014/main" id="{00000000-0008-0000-0F00-0000E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 xmlns:a16="http://schemas.microsoft.com/office/drawing/2014/main" id="{00000000-0008-0000-0F00-0000E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 xmlns:a16="http://schemas.microsoft.com/office/drawing/2014/main" id="{00000000-0008-0000-0F00-0000E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 xmlns:a16="http://schemas.microsoft.com/office/drawing/2014/main" id="{00000000-0008-0000-0F00-0000E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 xmlns:a16="http://schemas.microsoft.com/office/drawing/2014/main" id="{00000000-0008-0000-0F00-0000E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 xmlns:a16="http://schemas.microsoft.com/office/drawing/2014/main" id="{00000000-0008-0000-0F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 xmlns:a16="http://schemas.microsoft.com/office/drawing/2014/main" id="{00000000-0008-0000-0F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a:extLst>
            <a:ext uri="{FF2B5EF4-FFF2-40B4-BE49-F238E27FC236}">
              <a16:creationId xmlns="" xmlns:a16="http://schemas.microsoft.com/office/drawing/2014/main" id="{00000000-0008-0000-0F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49" name="直線コネクタ 748">
          <a:extLst>
            <a:ext uri="{FF2B5EF4-FFF2-40B4-BE49-F238E27FC236}">
              <a16:creationId xmlns="" xmlns:a16="http://schemas.microsoft.com/office/drawing/2014/main" id="{00000000-0008-0000-0F00-0000ED020000}"/>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50" name="【庁舎】&#10;一人当たり面積最小値テキスト">
          <a:extLst>
            <a:ext uri="{FF2B5EF4-FFF2-40B4-BE49-F238E27FC236}">
              <a16:creationId xmlns="" xmlns:a16="http://schemas.microsoft.com/office/drawing/2014/main" id="{00000000-0008-0000-0F00-0000EE020000}"/>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51" name="直線コネクタ 750">
          <a:extLst>
            <a:ext uri="{FF2B5EF4-FFF2-40B4-BE49-F238E27FC236}">
              <a16:creationId xmlns="" xmlns:a16="http://schemas.microsoft.com/office/drawing/2014/main" id="{00000000-0008-0000-0F00-0000EF020000}"/>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52" name="【庁舎】&#10;一人当たり面積最大値テキスト">
          <a:extLst>
            <a:ext uri="{FF2B5EF4-FFF2-40B4-BE49-F238E27FC236}">
              <a16:creationId xmlns="" xmlns:a16="http://schemas.microsoft.com/office/drawing/2014/main" id="{00000000-0008-0000-0F00-0000F0020000}"/>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53" name="直線コネクタ 752">
          <a:extLst>
            <a:ext uri="{FF2B5EF4-FFF2-40B4-BE49-F238E27FC236}">
              <a16:creationId xmlns="" xmlns:a16="http://schemas.microsoft.com/office/drawing/2014/main" id="{00000000-0008-0000-0F00-0000F1020000}"/>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54" name="【庁舎】&#10;一人当たり面積平均値テキスト">
          <a:extLst>
            <a:ext uri="{FF2B5EF4-FFF2-40B4-BE49-F238E27FC236}">
              <a16:creationId xmlns="" xmlns:a16="http://schemas.microsoft.com/office/drawing/2014/main" id="{00000000-0008-0000-0F00-0000F2020000}"/>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55" name="フローチャート: 判断 754">
          <a:extLst>
            <a:ext uri="{FF2B5EF4-FFF2-40B4-BE49-F238E27FC236}">
              <a16:creationId xmlns="" xmlns:a16="http://schemas.microsoft.com/office/drawing/2014/main" id="{00000000-0008-0000-0F00-0000F3020000}"/>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56" name="フローチャート: 判断 755">
          <a:extLst>
            <a:ext uri="{FF2B5EF4-FFF2-40B4-BE49-F238E27FC236}">
              <a16:creationId xmlns="" xmlns:a16="http://schemas.microsoft.com/office/drawing/2014/main" id="{00000000-0008-0000-0F00-0000F4020000}"/>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57" name="フローチャート: 判断 756">
          <a:extLst>
            <a:ext uri="{FF2B5EF4-FFF2-40B4-BE49-F238E27FC236}">
              <a16:creationId xmlns="" xmlns:a16="http://schemas.microsoft.com/office/drawing/2014/main" id="{00000000-0008-0000-0F00-0000F5020000}"/>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58" name="フローチャート: 判断 757">
          <a:extLst>
            <a:ext uri="{FF2B5EF4-FFF2-40B4-BE49-F238E27FC236}">
              <a16:creationId xmlns="" xmlns:a16="http://schemas.microsoft.com/office/drawing/2014/main" id="{00000000-0008-0000-0F00-0000F6020000}"/>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 xmlns:a16="http://schemas.microsoft.com/office/drawing/2014/main" id="{00000000-0008-0000-0F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 xmlns:a16="http://schemas.microsoft.com/office/drawing/2014/main" id="{00000000-0008-0000-0F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00000000-0008-0000-0F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00000000-0008-0000-0F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00000000-0008-0000-0F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764" name="楕円 763">
          <a:extLst>
            <a:ext uri="{FF2B5EF4-FFF2-40B4-BE49-F238E27FC236}">
              <a16:creationId xmlns="" xmlns:a16="http://schemas.microsoft.com/office/drawing/2014/main" id="{00000000-0008-0000-0F00-0000FC020000}"/>
            </a:ext>
          </a:extLst>
        </xdr:cNvPr>
        <xdr:cNvSpPr/>
      </xdr:nvSpPr>
      <xdr:spPr>
        <a:xfrm>
          <a:off x="22110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765" name="【庁舎】&#10;一人当たり面積該当値テキスト">
          <a:extLst>
            <a:ext uri="{FF2B5EF4-FFF2-40B4-BE49-F238E27FC236}">
              <a16:creationId xmlns="" xmlns:a16="http://schemas.microsoft.com/office/drawing/2014/main" id="{00000000-0008-0000-0F00-0000FD020000}"/>
            </a:ext>
          </a:extLst>
        </xdr:cNvPr>
        <xdr:cNvSpPr txBox="1"/>
      </xdr:nvSpPr>
      <xdr:spPr>
        <a:xfrm>
          <a:off x="22199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15239</xdr:rowOff>
    </xdr:from>
    <xdr:to>
      <xdr:col>112</xdr:col>
      <xdr:colOff>38100</xdr:colOff>
      <xdr:row>104</xdr:row>
      <xdr:rowOff>116839</xdr:rowOff>
    </xdr:to>
    <xdr:sp macro="" textlink="">
      <xdr:nvSpPr>
        <xdr:cNvPr id="766" name="楕円 765">
          <a:extLst>
            <a:ext uri="{FF2B5EF4-FFF2-40B4-BE49-F238E27FC236}">
              <a16:creationId xmlns="" xmlns:a16="http://schemas.microsoft.com/office/drawing/2014/main" id="{00000000-0008-0000-0F00-0000FE020000}"/>
            </a:ext>
          </a:extLst>
        </xdr:cNvPr>
        <xdr:cNvSpPr/>
      </xdr:nvSpPr>
      <xdr:spPr>
        <a:xfrm>
          <a:off x="21272500" y="178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66039</xdr:rowOff>
    </xdr:to>
    <xdr:cxnSp macro="">
      <xdr:nvCxnSpPr>
        <xdr:cNvPr id="767" name="直線コネクタ 766">
          <a:extLst>
            <a:ext uri="{FF2B5EF4-FFF2-40B4-BE49-F238E27FC236}">
              <a16:creationId xmlns="" xmlns:a16="http://schemas.microsoft.com/office/drawing/2014/main" id="{00000000-0008-0000-0F00-0000FF020000}"/>
            </a:ext>
          </a:extLst>
        </xdr:cNvPr>
        <xdr:cNvCxnSpPr/>
      </xdr:nvCxnSpPr>
      <xdr:spPr>
        <a:xfrm flipV="1">
          <a:off x="21323300" y="178917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20320</xdr:rowOff>
    </xdr:from>
    <xdr:to>
      <xdr:col>107</xdr:col>
      <xdr:colOff>101600</xdr:colOff>
      <xdr:row>104</xdr:row>
      <xdr:rowOff>121920</xdr:rowOff>
    </xdr:to>
    <xdr:sp macro="" textlink="">
      <xdr:nvSpPr>
        <xdr:cNvPr id="768" name="楕円 767">
          <a:extLst>
            <a:ext uri="{FF2B5EF4-FFF2-40B4-BE49-F238E27FC236}">
              <a16:creationId xmlns="" xmlns:a16="http://schemas.microsoft.com/office/drawing/2014/main" id="{00000000-0008-0000-0F00-000000030000}"/>
            </a:ext>
          </a:extLst>
        </xdr:cNvPr>
        <xdr:cNvSpPr/>
      </xdr:nvSpPr>
      <xdr:spPr>
        <a:xfrm>
          <a:off x="20383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66039</xdr:rowOff>
    </xdr:from>
    <xdr:to>
      <xdr:col>111</xdr:col>
      <xdr:colOff>177800</xdr:colOff>
      <xdr:row>104</xdr:row>
      <xdr:rowOff>71120</xdr:rowOff>
    </xdr:to>
    <xdr:cxnSp macro="">
      <xdr:nvCxnSpPr>
        <xdr:cNvPr id="769" name="直線コネクタ 768">
          <a:extLst>
            <a:ext uri="{FF2B5EF4-FFF2-40B4-BE49-F238E27FC236}">
              <a16:creationId xmlns="" xmlns:a16="http://schemas.microsoft.com/office/drawing/2014/main" id="{00000000-0008-0000-0F00-000001030000}"/>
            </a:ext>
          </a:extLst>
        </xdr:cNvPr>
        <xdr:cNvCxnSpPr/>
      </xdr:nvCxnSpPr>
      <xdr:spPr>
        <a:xfrm flipV="1">
          <a:off x="20434300" y="178968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70" name="楕円 769">
          <a:extLst>
            <a:ext uri="{FF2B5EF4-FFF2-40B4-BE49-F238E27FC236}">
              <a16:creationId xmlns="" xmlns:a16="http://schemas.microsoft.com/office/drawing/2014/main" id="{00000000-0008-0000-0F00-000002030000}"/>
            </a:ext>
          </a:extLst>
        </xdr:cNvPr>
        <xdr:cNvSpPr/>
      </xdr:nvSpPr>
      <xdr:spPr>
        <a:xfrm>
          <a:off x="19494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71120</xdr:rowOff>
    </xdr:from>
    <xdr:to>
      <xdr:col>107</xdr:col>
      <xdr:colOff>50800</xdr:colOff>
      <xdr:row>106</xdr:row>
      <xdr:rowOff>149861</xdr:rowOff>
    </xdr:to>
    <xdr:cxnSp macro="">
      <xdr:nvCxnSpPr>
        <xdr:cNvPr id="771" name="直線コネクタ 770">
          <a:extLst>
            <a:ext uri="{FF2B5EF4-FFF2-40B4-BE49-F238E27FC236}">
              <a16:creationId xmlns="" xmlns:a16="http://schemas.microsoft.com/office/drawing/2014/main" id="{00000000-0008-0000-0F00-000003030000}"/>
            </a:ext>
          </a:extLst>
        </xdr:cNvPr>
        <xdr:cNvCxnSpPr/>
      </xdr:nvCxnSpPr>
      <xdr:spPr>
        <a:xfrm flipV="1">
          <a:off x="19545300" y="17901920"/>
          <a:ext cx="889000" cy="4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772" name="n_1aveValue【庁舎】&#10;一人当たり面積">
          <a:extLst>
            <a:ext uri="{FF2B5EF4-FFF2-40B4-BE49-F238E27FC236}">
              <a16:creationId xmlns="" xmlns:a16="http://schemas.microsoft.com/office/drawing/2014/main" id="{00000000-0008-0000-0F00-000004030000}"/>
            </a:ext>
          </a:extLst>
        </xdr:cNvPr>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773" name="n_2aveValue【庁舎】&#10;一人当たり面積">
          <a:extLst>
            <a:ext uri="{FF2B5EF4-FFF2-40B4-BE49-F238E27FC236}">
              <a16:creationId xmlns="" xmlns:a16="http://schemas.microsoft.com/office/drawing/2014/main" id="{00000000-0008-0000-0F00-000005030000}"/>
            </a:ext>
          </a:extLst>
        </xdr:cNvPr>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774" name="n_3aveValue【庁舎】&#10;一人当たり面積">
          <a:extLst>
            <a:ext uri="{FF2B5EF4-FFF2-40B4-BE49-F238E27FC236}">
              <a16:creationId xmlns="" xmlns:a16="http://schemas.microsoft.com/office/drawing/2014/main" id="{00000000-0008-0000-0F00-000006030000}"/>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133366</xdr:rowOff>
    </xdr:from>
    <xdr:ext cx="469744" cy="259045"/>
    <xdr:sp macro="" textlink="">
      <xdr:nvSpPr>
        <xdr:cNvPr id="775" name="n_1mainValue【庁舎】&#10;一人当たり面積">
          <a:extLst>
            <a:ext uri="{FF2B5EF4-FFF2-40B4-BE49-F238E27FC236}">
              <a16:creationId xmlns="" xmlns:a16="http://schemas.microsoft.com/office/drawing/2014/main" id="{00000000-0008-0000-0F00-000007030000}"/>
            </a:ext>
          </a:extLst>
        </xdr:cNvPr>
        <xdr:cNvSpPr txBox="1"/>
      </xdr:nvSpPr>
      <xdr:spPr>
        <a:xfrm>
          <a:off x="21075727" y="1762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138447</xdr:rowOff>
    </xdr:from>
    <xdr:ext cx="469744" cy="259045"/>
    <xdr:sp macro="" textlink="">
      <xdr:nvSpPr>
        <xdr:cNvPr id="776" name="n_2mainValue【庁舎】&#10;一人当たり面積">
          <a:extLst>
            <a:ext uri="{FF2B5EF4-FFF2-40B4-BE49-F238E27FC236}">
              <a16:creationId xmlns="" xmlns:a16="http://schemas.microsoft.com/office/drawing/2014/main" id="{00000000-0008-0000-0F00-000008030000}"/>
            </a:ext>
          </a:extLst>
        </xdr:cNvPr>
        <xdr:cNvSpPr txBox="1"/>
      </xdr:nvSpPr>
      <xdr:spPr>
        <a:xfrm>
          <a:off x="20199427" y="176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20338</xdr:rowOff>
    </xdr:from>
    <xdr:ext cx="469744" cy="259045"/>
    <xdr:sp macro="" textlink="">
      <xdr:nvSpPr>
        <xdr:cNvPr id="777" name="n_3mainValue【庁舎】&#10;一人当たり面積">
          <a:extLst>
            <a:ext uri="{FF2B5EF4-FFF2-40B4-BE49-F238E27FC236}">
              <a16:creationId xmlns="" xmlns:a16="http://schemas.microsoft.com/office/drawing/2014/main" id="{00000000-0008-0000-0F00-000009030000}"/>
            </a:ext>
          </a:extLst>
        </xdr:cNvPr>
        <xdr:cNvSpPr txBox="1"/>
      </xdr:nvSpPr>
      <xdr:spPr>
        <a:xfrm>
          <a:off x="19310427"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 xmlns:a16="http://schemas.microsoft.com/office/drawing/2014/main" id="{00000000-0008-0000-0F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 xmlns:a16="http://schemas.microsoft.com/office/drawing/2014/main" id="{00000000-0008-0000-0F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 xmlns:a16="http://schemas.microsoft.com/office/drawing/2014/main" id="{00000000-0008-0000-0F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類似団体と比較すると、有形固定資産減価償却率</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平均並みである施設</a:t>
          </a:r>
          <a:r>
            <a:rPr kumimoji="1" lang="ja-JP" altLang="en-US" sz="1100" b="0" i="0" baseline="0">
              <a:solidFill>
                <a:sysClr val="windowText" lastClr="000000"/>
              </a:solidFill>
              <a:effectLst/>
              <a:latin typeface="+mn-lt"/>
              <a:ea typeface="+mn-ea"/>
              <a:cs typeface="+mn-cs"/>
            </a:rPr>
            <a:t>もある</a:t>
          </a:r>
          <a:r>
            <a:rPr kumimoji="1" lang="ja-JP" altLang="ja-JP" sz="1100" b="0" i="0" baseline="0">
              <a:solidFill>
                <a:sysClr val="windowText" lastClr="000000"/>
              </a:solidFill>
              <a:effectLst/>
              <a:latin typeface="+mn-lt"/>
              <a:ea typeface="+mn-ea"/>
              <a:cs typeface="+mn-cs"/>
            </a:rPr>
            <a:t>が、消防施設</a:t>
          </a:r>
          <a:r>
            <a:rPr kumimoji="1" lang="ja-JP" altLang="en-US" sz="1100" b="0" i="0" baseline="0">
              <a:solidFill>
                <a:sysClr val="windowText" lastClr="000000"/>
              </a:solidFill>
              <a:effectLst/>
              <a:latin typeface="+mn-lt"/>
              <a:ea typeface="+mn-ea"/>
              <a:cs typeface="+mn-cs"/>
            </a:rPr>
            <a:t>、一般廃棄物処理施設</a:t>
          </a:r>
          <a:r>
            <a:rPr kumimoji="1" lang="ja-JP" altLang="ja-JP" sz="1100" b="0" i="0" baseline="0">
              <a:solidFill>
                <a:sysClr val="windowText" lastClr="000000"/>
              </a:solidFill>
              <a:effectLst/>
              <a:latin typeface="+mn-lt"/>
              <a:ea typeface="+mn-ea"/>
              <a:cs typeface="+mn-cs"/>
            </a:rPr>
            <a:t>については類似団体を大きく下回っている。これは、平成２８年度に</a:t>
          </a:r>
          <a:r>
            <a:rPr kumimoji="1" lang="ja-JP" altLang="en-US" sz="1100" b="0" i="0" baseline="0">
              <a:solidFill>
                <a:sysClr val="windowText" lastClr="000000"/>
              </a:solidFill>
              <a:effectLst/>
              <a:latin typeface="+mn-lt"/>
              <a:ea typeface="+mn-ea"/>
              <a:cs typeface="+mn-cs"/>
            </a:rPr>
            <a:t>津山圏域消防組合が行った</a:t>
          </a:r>
          <a:r>
            <a:rPr kumimoji="1" lang="ja-JP" altLang="ja-JP" sz="1100" b="0" i="0" baseline="0">
              <a:solidFill>
                <a:sysClr val="windowText" lastClr="000000"/>
              </a:solidFill>
              <a:effectLst/>
              <a:latin typeface="+mn-lt"/>
              <a:ea typeface="+mn-ea"/>
              <a:cs typeface="+mn-cs"/>
            </a:rPr>
            <a:t>消防施設の複合化及び更新によるもの</a:t>
          </a:r>
          <a:r>
            <a:rPr kumimoji="1" lang="ja-JP" altLang="en-US" sz="1100" b="0" i="0" baseline="0">
              <a:solidFill>
                <a:sysClr val="windowText" lastClr="000000"/>
              </a:solidFill>
              <a:effectLst/>
              <a:latin typeface="+mn-lt"/>
              <a:ea typeface="+mn-ea"/>
              <a:cs typeface="+mn-cs"/>
            </a:rPr>
            <a:t>や、平成</a:t>
          </a:r>
          <a:r>
            <a:rPr kumimoji="1" lang="en-US" altLang="ja-JP" sz="1100" b="0" i="0" baseline="0">
              <a:solidFill>
                <a:sysClr val="windowText" lastClr="000000"/>
              </a:solidFill>
              <a:effectLst/>
              <a:latin typeface="+mn-lt"/>
              <a:ea typeface="+mn-ea"/>
              <a:cs typeface="+mn-cs"/>
            </a:rPr>
            <a:t>28</a:t>
          </a:r>
          <a:r>
            <a:rPr kumimoji="1" lang="ja-JP" altLang="en-US" sz="1100" b="0" i="0" baseline="0">
              <a:solidFill>
                <a:sysClr val="windowText" lastClr="000000"/>
              </a:solidFill>
              <a:effectLst/>
              <a:latin typeface="+mn-lt"/>
              <a:ea typeface="+mn-ea"/>
              <a:cs typeface="+mn-cs"/>
            </a:rPr>
            <a:t>年</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月完成の津山圏域クリーンセンターによるもの</a:t>
          </a:r>
          <a:r>
            <a:rPr kumimoji="1" lang="ja-JP" altLang="ja-JP" sz="1100" b="0" i="0" baseline="0">
              <a:solidFill>
                <a:sysClr val="windowText" lastClr="000000"/>
              </a:solidFill>
              <a:effectLst/>
              <a:latin typeface="+mn-lt"/>
              <a:ea typeface="+mn-ea"/>
              <a:cs typeface="+mn-cs"/>
            </a:rPr>
            <a:t>である。また、体育館・プールについては、類似団体を下回っているが、これは避難所となっている体育館の防災機能強化のため、平成２４年度から平成２５年度にかけて増築改修工事を行ったことが考えられる。いずれの施設も、今後の維持管理にかかる経費の増加に留意しつつ、老朽化対策に取り組む必要が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6" sqref="L6:V8"/>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6" t="s">
        <v>79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7" t="s">
        <v>81</v>
      </c>
      <c r="C3" s="648"/>
      <c r="D3" s="648"/>
      <c r="E3" s="649"/>
      <c r="F3" s="649"/>
      <c r="G3" s="649"/>
      <c r="H3" s="649"/>
      <c r="I3" s="649"/>
      <c r="J3" s="649"/>
      <c r="K3" s="649"/>
      <c r="L3" s="649" t="s">
        <v>82</v>
      </c>
      <c r="M3" s="649"/>
      <c r="N3" s="649"/>
      <c r="O3" s="649"/>
      <c r="P3" s="649"/>
      <c r="Q3" s="649"/>
      <c r="R3" s="652"/>
      <c r="S3" s="652"/>
      <c r="T3" s="652"/>
      <c r="U3" s="652"/>
      <c r="V3" s="653"/>
      <c r="W3" s="546" t="s">
        <v>83</v>
      </c>
      <c r="X3" s="547"/>
      <c r="Y3" s="547"/>
      <c r="Z3" s="547"/>
      <c r="AA3" s="547"/>
      <c r="AB3" s="648"/>
      <c r="AC3" s="652" t="s">
        <v>84</v>
      </c>
      <c r="AD3" s="547"/>
      <c r="AE3" s="547"/>
      <c r="AF3" s="547"/>
      <c r="AG3" s="547"/>
      <c r="AH3" s="547"/>
      <c r="AI3" s="547"/>
      <c r="AJ3" s="547"/>
      <c r="AK3" s="547"/>
      <c r="AL3" s="614"/>
      <c r="AM3" s="546" t="s">
        <v>85</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86</v>
      </c>
      <c r="BO3" s="547"/>
      <c r="BP3" s="547"/>
      <c r="BQ3" s="547"/>
      <c r="BR3" s="547"/>
      <c r="BS3" s="547"/>
      <c r="BT3" s="547"/>
      <c r="BU3" s="614"/>
      <c r="BV3" s="546" t="s">
        <v>87</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88</v>
      </c>
      <c r="CU3" s="547"/>
      <c r="CV3" s="547"/>
      <c r="CW3" s="547"/>
      <c r="CX3" s="547"/>
      <c r="CY3" s="547"/>
      <c r="CZ3" s="547"/>
      <c r="DA3" s="614"/>
      <c r="DB3" s="546" t="s">
        <v>89</v>
      </c>
      <c r="DC3" s="547"/>
      <c r="DD3" s="547"/>
      <c r="DE3" s="547"/>
      <c r="DF3" s="547"/>
      <c r="DG3" s="547"/>
      <c r="DH3" s="547"/>
      <c r="DI3" s="614"/>
      <c r="DJ3" s="185"/>
      <c r="DK3" s="185"/>
      <c r="DL3" s="185"/>
      <c r="DM3" s="185"/>
      <c r="DN3" s="185"/>
      <c r="DO3" s="185"/>
    </row>
    <row r="4" spans="1:119" ht="18.75" customHeight="1">
      <c r="A4" s="186"/>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90</v>
      </c>
      <c r="AZ4" s="460"/>
      <c r="BA4" s="460"/>
      <c r="BB4" s="460"/>
      <c r="BC4" s="460"/>
      <c r="BD4" s="460"/>
      <c r="BE4" s="460"/>
      <c r="BF4" s="460"/>
      <c r="BG4" s="460"/>
      <c r="BH4" s="460"/>
      <c r="BI4" s="460"/>
      <c r="BJ4" s="460"/>
      <c r="BK4" s="460"/>
      <c r="BL4" s="460"/>
      <c r="BM4" s="461"/>
      <c r="BN4" s="462">
        <v>6269732</v>
      </c>
      <c r="BO4" s="463"/>
      <c r="BP4" s="463"/>
      <c r="BQ4" s="463"/>
      <c r="BR4" s="463"/>
      <c r="BS4" s="463"/>
      <c r="BT4" s="463"/>
      <c r="BU4" s="464"/>
      <c r="BV4" s="462">
        <v>5969426</v>
      </c>
      <c r="BW4" s="463"/>
      <c r="BX4" s="463"/>
      <c r="BY4" s="463"/>
      <c r="BZ4" s="463"/>
      <c r="CA4" s="463"/>
      <c r="CB4" s="463"/>
      <c r="CC4" s="464"/>
      <c r="CD4" s="640" t="s">
        <v>91</v>
      </c>
      <c r="CE4" s="641"/>
      <c r="CF4" s="641"/>
      <c r="CG4" s="641"/>
      <c r="CH4" s="641"/>
      <c r="CI4" s="641"/>
      <c r="CJ4" s="641"/>
      <c r="CK4" s="641"/>
      <c r="CL4" s="641"/>
      <c r="CM4" s="641"/>
      <c r="CN4" s="641"/>
      <c r="CO4" s="641"/>
      <c r="CP4" s="641"/>
      <c r="CQ4" s="641"/>
      <c r="CR4" s="641"/>
      <c r="CS4" s="642"/>
      <c r="CT4" s="643">
        <v>12.9</v>
      </c>
      <c r="CU4" s="644"/>
      <c r="CV4" s="644"/>
      <c r="CW4" s="644"/>
      <c r="CX4" s="644"/>
      <c r="CY4" s="644"/>
      <c r="CZ4" s="644"/>
      <c r="DA4" s="645"/>
      <c r="DB4" s="643">
        <v>13.6</v>
      </c>
      <c r="DC4" s="644"/>
      <c r="DD4" s="644"/>
      <c r="DE4" s="644"/>
      <c r="DF4" s="644"/>
      <c r="DG4" s="644"/>
      <c r="DH4" s="644"/>
      <c r="DI4" s="645"/>
      <c r="DJ4" s="185"/>
      <c r="DK4" s="185"/>
      <c r="DL4" s="185"/>
      <c r="DM4" s="185"/>
      <c r="DN4" s="185"/>
      <c r="DO4" s="185"/>
    </row>
    <row r="5" spans="1:119" ht="18.75" customHeight="1">
      <c r="A5" s="186"/>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92</v>
      </c>
      <c r="AN5" s="441"/>
      <c r="AO5" s="441"/>
      <c r="AP5" s="441"/>
      <c r="AQ5" s="441"/>
      <c r="AR5" s="441"/>
      <c r="AS5" s="441"/>
      <c r="AT5" s="442"/>
      <c r="AU5" s="524" t="s">
        <v>93</v>
      </c>
      <c r="AV5" s="525"/>
      <c r="AW5" s="525"/>
      <c r="AX5" s="525"/>
      <c r="AY5" s="447" t="s">
        <v>94</v>
      </c>
      <c r="AZ5" s="448"/>
      <c r="BA5" s="448"/>
      <c r="BB5" s="448"/>
      <c r="BC5" s="448"/>
      <c r="BD5" s="448"/>
      <c r="BE5" s="448"/>
      <c r="BF5" s="448"/>
      <c r="BG5" s="448"/>
      <c r="BH5" s="448"/>
      <c r="BI5" s="448"/>
      <c r="BJ5" s="448"/>
      <c r="BK5" s="448"/>
      <c r="BL5" s="448"/>
      <c r="BM5" s="449"/>
      <c r="BN5" s="467">
        <v>5577954</v>
      </c>
      <c r="BO5" s="468"/>
      <c r="BP5" s="468"/>
      <c r="BQ5" s="468"/>
      <c r="BR5" s="468"/>
      <c r="BS5" s="468"/>
      <c r="BT5" s="468"/>
      <c r="BU5" s="469"/>
      <c r="BV5" s="467">
        <v>5375366</v>
      </c>
      <c r="BW5" s="468"/>
      <c r="BX5" s="468"/>
      <c r="BY5" s="468"/>
      <c r="BZ5" s="468"/>
      <c r="CA5" s="468"/>
      <c r="CB5" s="468"/>
      <c r="CC5" s="469"/>
      <c r="CD5" s="476" t="s">
        <v>95</v>
      </c>
      <c r="CE5" s="477"/>
      <c r="CF5" s="477"/>
      <c r="CG5" s="477"/>
      <c r="CH5" s="477"/>
      <c r="CI5" s="477"/>
      <c r="CJ5" s="477"/>
      <c r="CK5" s="477"/>
      <c r="CL5" s="477"/>
      <c r="CM5" s="477"/>
      <c r="CN5" s="477"/>
      <c r="CO5" s="477"/>
      <c r="CP5" s="477"/>
      <c r="CQ5" s="477"/>
      <c r="CR5" s="477"/>
      <c r="CS5" s="478"/>
      <c r="CT5" s="437">
        <v>85</v>
      </c>
      <c r="CU5" s="438"/>
      <c r="CV5" s="438"/>
      <c r="CW5" s="438"/>
      <c r="CX5" s="438"/>
      <c r="CY5" s="438"/>
      <c r="CZ5" s="438"/>
      <c r="DA5" s="439"/>
      <c r="DB5" s="437">
        <v>86.6</v>
      </c>
      <c r="DC5" s="438"/>
      <c r="DD5" s="438"/>
      <c r="DE5" s="438"/>
      <c r="DF5" s="438"/>
      <c r="DG5" s="438"/>
      <c r="DH5" s="438"/>
      <c r="DI5" s="439"/>
      <c r="DJ5" s="185"/>
      <c r="DK5" s="185"/>
      <c r="DL5" s="185"/>
      <c r="DM5" s="185"/>
      <c r="DN5" s="185"/>
      <c r="DO5" s="185"/>
    </row>
    <row r="6" spans="1:119" ht="18.75" customHeight="1">
      <c r="A6" s="186"/>
      <c r="B6" s="620" t="s">
        <v>96</v>
      </c>
      <c r="C6" s="481"/>
      <c r="D6" s="481"/>
      <c r="E6" s="621"/>
      <c r="F6" s="621"/>
      <c r="G6" s="621"/>
      <c r="H6" s="621"/>
      <c r="I6" s="621"/>
      <c r="J6" s="621"/>
      <c r="K6" s="621"/>
      <c r="L6" s="621" t="s">
        <v>97</v>
      </c>
      <c r="M6" s="621"/>
      <c r="N6" s="621"/>
      <c r="O6" s="621"/>
      <c r="P6" s="621"/>
      <c r="Q6" s="621"/>
      <c r="R6" s="505"/>
      <c r="S6" s="505"/>
      <c r="T6" s="505"/>
      <c r="U6" s="505"/>
      <c r="V6" s="627"/>
      <c r="W6" s="558" t="s">
        <v>98</v>
      </c>
      <c r="X6" s="480"/>
      <c r="Y6" s="480"/>
      <c r="Z6" s="480"/>
      <c r="AA6" s="480"/>
      <c r="AB6" s="481"/>
      <c r="AC6" s="632" t="s">
        <v>99</v>
      </c>
      <c r="AD6" s="633"/>
      <c r="AE6" s="633"/>
      <c r="AF6" s="633"/>
      <c r="AG6" s="633"/>
      <c r="AH6" s="633"/>
      <c r="AI6" s="633"/>
      <c r="AJ6" s="633"/>
      <c r="AK6" s="633"/>
      <c r="AL6" s="634"/>
      <c r="AM6" s="536" t="s">
        <v>100</v>
      </c>
      <c r="AN6" s="441"/>
      <c r="AO6" s="441"/>
      <c r="AP6" s="441"/>
      <c r="AQ6" s="441"/>
      <c r="AR6" s="441"/>
      <c r="AS6" s="441"/>
      <c r="AT6" s="442"/>
      <c r="AU6" s="524" t="s">
        <v>93</v>
      </c>
      <c r="AV6" s="525"/>
      <c r="AW6" s="525"/>
      <c r="AX6" s="525"/>
      <c r="AY6" s="447" t="s">
        <v>101</v>
      </c>
      <c r="AZ6" s="448"/>
      <c r="BA6" s="448"/>
      <c r="BB6" s="448"/>
      <c r="BC6" s="448"/>
      <c r="BD6" s="448"/>
      <c r="BE6" s="448"/>
      <c r="BF6" s="448"/>
      <c r="BG6" s="448"/>
      <c r="BH6" s="448"/>
      <c r="BI6" s="448"/>
      <c r="BJ6" s="448"/>
      <c r="BK6" s="448"/>
      <c r="BL6" s="448"/>
      <c r="BM6" s="449"/>
      <c r="BN6" s="467">
        <v>691778</v>
      </c>
      <c r="BO6" s="468"/>
      <c r="BP6" s="468"/>
      <c r="BQ6" s="468"/>
      <c r="BR6" s="468"/>
      <c r="BS6" s="468"/>
      <c r="BT6" s="468"/>
      <c r="BU6" s="469"/>
      <c r="BV6" s="467">
        <v>594060</v>
      </c>
      <c r="BW6" s="468"/>
      <c r="BX6" s="468"/>
      <c r="BY6" s="468"/>
      <c r="BZ6" s="468"/>
      <c r="CA6" s="468"/>
      <c r="CB6" s="468"/>
      <c r="CC6" s="469"/>
      <c r="CD6" s="476" t="s">
        <v>102</v>
      </c>
      <c r="CE6" s="477"/>
      <c r="CF6" s="477"/>
      <c r="CG6" s="477"/>
      <c r="CH6" s="477"/>
      <c r="CI6" s="477"/>
      <c r="CJ6" s="477"/>
      <c r="CK6" s="477"/>
      <c r="CL6" s="477"/>
      <c r="CM6" s="477"/>
      <c r="CN6" s="477"/>
      <c r="CO6" s="477"/>
      <c r="CP6" s="477"/>
      <c r="CQ6" s="477"/>
      <c r="CR6" s="477"/>
      <c r="CS6" s="478"/>
      <c r="CT6" s="617">
        <v>90.1</v>
      </c>
      <c r="CU6" s="618"/>
      <c r="CV6" s="618"/>
      <c r="CW6" s="618"/>
      <c r="CX6" s="618"/>
      <c r="CY6" s="618"/>
      <c r="CZ6" s="618"/>
      <c r="DA6" s="619"/>
      <c r="DB6" s="617">
        <v>91.8</v>
      </c>
      <c r="DC6" s="618"/>
      <c r="DD6" s="618"/>
      <c r="DE6" s="618"/>
      <c r="DF6" s="618"/>
      <c r="DG6" s="618"/>
      <c r="DH6" s="618"/>
      <c r="DI6" s="619"/>
      <c r="DJ6" s="185"/>
      <c r="DK6" s="185"/>
      <c r="DL6" s="185"/>
      <c r="DM6" s="185"/>
      <c r="DN6" s="185"/>
      <c r="DO6" s="185"/>
    </row>
    <row r="7" spans="1:119" ht="18.75" customHeight="1">
      <c r="A7" s="186"/>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103</v>
      </c>
      <c r="AN7" s="441"/>
      <c r="AO7" s="441"/>
      <c r="AP7" s="441"/>
      <c r="AQ7" s="441"/>
      <c r="AR7" s="441"/>
      <c r="AS7" s="441"/>
      <c r="AT7" s="442"/>
      <c r="AU7" s="524" t="s">
        <v>104</v>
      </c>
      <c r="AV7" s="525"/>
      <c r="AW7" s="525"/>
      <c r="AX7" s="525"/>
      <c r="AY7" s="447" t="s">
        <v>105</v>
      </c>
      <c r="AZ7" s="448"/>
      <c r="BA7" s="448"/>
      <c r="BB7" s="448"/>
      <c r="BC7" s="448"/>
      <c r="BD7" s="448"/>
      <c r="BE7" s="448"/>
      <c r="BF7" s="448"/>
      <c r="BG7" s="448"/>
      <c r="BH7" s="448"/>
      <c r="BI7" s="448"/>
      <c r="BJ7" s="448"/>
      <c r="BK7" s="448"/>
      <c r="BL7" s="448"/>
      <c r="BM7" s="449"/>
      <c r="BN7" s="467">
        <v>181187</v>
      </c>
      <c r="BO7" s="468"/>
      <c r="BP7" s="468"/>
      <c r="BQ7" s="468"/>
      <c r="BR7" s="468"/>
      <c r="BS7" s="468"/>
      <c r="BT7" s="468"/>
      <c r="BU7" s="469"/>
      <c r="BV7" s="467">
        <v>65102</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3959829</v>
      </c>
      <c r="CU7" s="468"/>
      <c r="CV7" s="468"/>
      <c r="CW7" s="468"/>
      <c r="CX7" s="468"/>
      <c r="CY7" s="468"/>
      <c r="CZ7" s="468"/>
      <c r="DA7" s="469"/>
      <c r="DB7" s="467">
        <v>3899328</v>
      </c>
      <c r="DC7" s="468"/>
      <c r="DD7" s="468"/>
      <c r="DE7" s="468"/>
      <c r="DF7" s="468"/>
      <c r="DG7" s="468"/>
      <c r="DH7" s="468"/>
      <c r="DI7" s="469"/>
      <c r="DJ7" s="185"/>
      <c r="DK7" s="185"/>
      <c r="DL7" s="185"/>
      <c r="DM7" s="185"/>
      <c r="DN7" s="185"/>
      <c r="DO7" s="185"/>
    </row>
    <row r="8" spans="1:119" ht="18.75" customHeight="1" thickBot="1">
      <c r="A8" s="186"/>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510591</v>
      </c>
      <c r="BO8" s="468"/>
      <c r="BP8" s="468"/>
      <c r="BQ8" s="468"/>
      <c r="BR8" s="468"/>
      <c r="BS8" s="468"/>
      <c r="BT8" s="468"/>
      <c r="BU8" s="469"/>
      <c r="BV8" s="467">
        <v>528958</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0.52</v>
      </c>
      <c r="CU8" s="581"/>
      <c r="CV8" s="581"/>
      <c r="CW8" s="581"/>
      <c r="CX8" s="581"/>
      <c r="CY8" s="581"/>
      <c r="CZ8" s="581"/>
      <c r="DA8" s="582"/>
      <c r="DB8" s="580">
        <v>0.51</v>
      </c>
      <c r="DC8" s="581"/>
      <c r="DD8" s="581"/>
      <c r="DE8" s="581"/>
      <c r="DF8" s="581"/>
      <c r="DG8" s="581"/>
      <c r="DH8" s="581"/>
      <c r="DI8" s="582"/>
      <c r="DJ8" s="185"/>
      <c r="DK8" s="185"/>
      <c r="DL8" s="185"/>
      <c r="DM8" s="185"/>
      <c r="DN8" s="185"/>
      <c r="DO8" s="185"/>
    </row>
    <row r="9" spans="1:119" ht="18.75" customHeight="1" thickBot="1">
      <c r="A9" s="186"/>
      <c r="B9" s="606" t="s">
        <v>111</v>
      </c>
      <c r="C9" s="607"/>
      <c r="D9" s="607"/>
      <c r="E9" s="607"/>
      <c r="F9" s="607"/>
      <c r="G9" s="607"/>
      <c r="H9" s="607"/>
      <c r="I9" s="607"/>
      <c r="J9" s="607"/>
      <c r="K9" s="530"/>
      <c r="L9" s="608" t="s">
        <v>112</v>
      </c>
      <c r="M9" s="609"/>
      <c r="N9" s="609"/>
      <c r="O9" s="609"/>
      <c r="P9" s="609"/>
      <c r="Q9" s="610"/>
      <c r="R9" s="611">
        <v>11125</v>
      </c>
      <c r="S9" s="612"/>
      <c r="T9" s="612"/>
      <c r="U9" s="612"/>
      <c r="V9" s="613"/>
      <c r="W9" s="546" t="s">
        <v>113</v>
      </c>
      <c r="X9" s="547"/>
      <c r="Y9" s="547"/>
      <c r="Z9" s="547"/>
      <c r="AA9" s="547"/>
      <c r="AB9" s="547"/>
      <c r="AC9" s="547"/>
      <c r="AD9" s="547"/>
      <c r="AE9" s="547"/>
      <c r="AF9" s="547"/>
      <c r="AG9" s="547"/>
      <c r="AH9" s="547"/>
      <c r="AI9" s="547"/>
      <c r="AJ9" s="547"/>
      <c r="AK9" s="547"/>
      <c r="AL9" s="614"/>
      <c r="AM9" s="536" t="s">
        <v>114</v>
      </c>
      <c r="AN9" s="441"/>
      <c r="AO9" s="441"/>
      <c r="AP9" s="441"/>
      <c r="AQ9" s="441"/>
      <c r="AR9" s="441"/>
      <c r="AS9" s="441"/>
      <c r="AT9" s="442"/>
      <c r="AU9" s="524" t="s">
        <v>108</v>
      </c>
      <c r="AV9" s="525"/>
      <c r="AW9" s="525"/>
      <c r="AX9" s="525"/>
      <c r="AY9" s="447" t="s">
        <v>115</v>
      </c>
      <c r="AZ9" s="448"/>
      <c r="BA9" s="448"/>
      <c r="BB9" s="448"/>
      <c r="BC9" s="448"/>
      <c r="BD9" s="448"/>
      <c r="BE9" s="448"/>
      <c r="BF9" s="448"/>
      <c r="BG9" s="448"/>
      <c r="BH9" s="448"/>
      <c r="BI9" s="448"/>
      <c r="BJ9" s="448"/>
      <c r="BK9" s="448"/>
      <c r="BL9" s="448"/>
      <c r="BM9" s="449"/>
      <c r="BN9" s="467">
        <v>-18367</v>
      </c>
      <c r="BO9" s="468"/>
      <c r="BP9" s="468"/>
      <c r="BQ9" s="468"/>
      <c r="BR9" s="468"/>
      <c r="BS9" s="468"/>
      <c r="BT9" s="468"/>
      <c r="BU9" s="469"/>
      <c r="BV9" s="467">
        <v>176982</v>
      </c>
      <c r="BW9" s="468"/>
      <c r="BX9" s="468"/>
      <c r="BY9" s="468"/>
      <c r="BZ9" s="468"/>
      <c r="CA9" s="468"/>
      <c r="CB9" s="468"/>
      <c r="CC9" s="469"/>
      <c r="CD9" s="476" t="s">
        <v>116</v>
      </c>
      <c r="CE9" s="477"/>
      <c r="CF9" s="477"/>
      <c r="CG9" s="477"/>
      <c r="CH9" s="477"/>
      <c r="CI9" s="477"/>
      <c r="CJ9" s="477"/>
      <c r="CK9" s="477"/>
      <c r="CL9" s="477"/>
      <c r="CM9" s="477"/>
      <c r="CN9" s="477"/>
      <c r="CO9" s="477"/>
      <c r="CP9" s="477"/>
      <c r="CQ9" s="477"/>
      <c r="CR9" s="477"/>
      <c r="CS9" s="478"/>
      <c r="CT9" s="437">
        <v>13</v>
      </c>
      <c r="CU9" s="438"/>
      <c r="CV9" s="438"/>
      <c r="CW9" s="438"/>
      <c r="CX9" s="438"/>
      <c r="CY9" s="438"/>
      <c r="CZ9" s="438"/>
      <c r="DA9" s="439"/>
      <c r="DB9" s="437">
        <v>14</v>
      </c>
      <c r="DC9" s="438"/>
      <c r="DD9" s="438"/>
      <c r="DE9" s="438"/>
      <c r="DF9" s="438"/>
      <c r="DG9" s="438"/>
      <c r="DH9" s="438"/>
      <c r="DI9" s="439"/>
      <c r="DJ9" s="185"/>
      <c r="DK9" s="185"/>
      <c r="DL9" s="185"/>
      <c r="DM9" s="185"/>
      <c r="DN9" s="185"/>
      <c r="DO9" s="185"/>
    </row>
    <row r="10" spans="1:119" ht="18.75" customHeight="1" thickBot="1">
      <c r="A10" s="186"/>
      <c r="B10" s="606"/>
      <c r="C10" s="607"/>
      <c r="D10" s="607"/>
      <c r="E10" s="607"/>
      <c r="F10" s="607"/>
      <c r="G10" s="607"/>
      <c r="H10" s="607"/>
      <c r="I10" s="607"/>
      <c r="J10" s="607"/>
      <c r="K10" s="530"/>
      <c r="L10" s="440" t="s">
        <v>117</v>
      </c>
      <c r="M10" s="441"/>
      <c r="N10" s="441"/>
      <c r="O10" s="441"/>
      <c r="P10" s="441"/>
      <c r="Q10" s="442"/>
      <c r="R10" s="443">
        <v>11195</v>
      </c>
      <c r="S10" s="444"/>
      <c r="T10" s="444"/>
      <c r="U10" s="444"/>
      <c r="V10" s="446"/>
      <c r="W10" s="615"/>
      <c r="X10" s="429"/>
      <c r="Y10" s="429"/>
      <c r="Z10" s="429"/>
      <c r="AA10" s="429"/>
      <c r="AB10" s="429"/>
      <c r="AC10" s="429"/>
      <c r="AD10" s="429"/>
      <c r="AE10" s="429"/>
      <c r="AF10" s="429"/>
      <c r="AG10" s="429"/>
      <c r="AH10" s="429"/>
      <c r="AI10" s="429"/>
      <c r="AJ10" s="429"/>
      <c r="AK10" s="429"/>
      <c r="AL10" s="616"/>
      <c r="AM10" s="536" t="s">
        <v>118</v>
      </c>
      <c r="AN10" s="441"/>
      <c r="AO10" s="441"/>
      <c r="AP10" s="441"/>
      <c r="AQ10" s="441"/>
      <c r="AR10" s="441"/>
      <c r="AS10" s="441"/>
      <c r="AT10" s="442"/>
      <c r="AU10" s="524" t="s">
        <v>119</v>
      </c>
      <c r="AV10" s="525"/>
      <c r="AW10" s="525"/>
      <c r="AX10" s="525"/>
      <c r="AY10" s="447" t="s">
        <v>120</v>
      </c>
      <c r="AZ10" s="448"/>
      <c r="BA10" s="448"/>
      <c r="BB10" s="448"/>
      <c r="BC10" s="448"/>
      <c r="BD10" s="448"/>
      <c r="BE10" s="448"/>
      <c r="BF10" s="448"/>
      <c r="BG10" s="448"/>
      <c r="BH10" s="448"/>
      <c r="BI10" s="448"/>
      <c r="BJ10" s="448"/>
      <c r="BK10" s="448"/>
      <c r="BL10" s="448"/>
      <c r="BM10" s="449"/>
      <c r="BN10" s="467">
        <v>83531</v>
      </c>
      <c r="BO10" s="468"/>
      <c r="BP10" s="468"/>
      <c r="BQ10" s="468"/>
      <c r="BR10" s="468"/>
      <c r="BS10" s="468"/>
      <c r="BT10" s="468"/>
      <c r="BU10" s="469"/>
      <c r="BV10" s="467">
        <v>3530</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6"/>
      <c r="C11" s="607"/>
      <c r="D11" s="607"/>
      <c r="E11" s="607"/>
      <c r="F11" s="607"/>
      <c r="G11" s="607"/>
      <c r="H11" s="607"/>
      <c r="I11" s="607"/>
      <c r="J11" s="607"/>
      <c r="K11" s="530"/>
      <c r="L11" s="513" t="s">
        <v>122</v>
      </c>
      <c r="M11" s="514"/>
      <c r="N11" s="514"/>
      <c r="O11" s="514"/>
      <c r="P11" s="514"/>
      <c r="Q11" s="515"/>
      <c r="R11" s="603" t="s">
        <v>123</v>
      </c>
      <c r="S11" s="604"/>
      <c r="T11" s="604"/>
      <c r="U11" s="604"/>
      <c r="V11" s="605"/>
      <c r="W11" s="615"/>
      <c r="X11" s="429"/>
      <c r="Y11" s="429"/>
      <c r="Z11" s="429"/>
      <c r="AA11" s="429"/>
      <c r="AB11" s="429"/>
      <c r="AC11" s="429"/>
      <c r="AD11" s="429"/>
      <c r="AE11" s="429"/>
      <c r="AF11" s="429"/>
      <c r="AG11" s="429"/>
      <c r="AH11" s="429"/>
      <c r="AI11" s="429"/>
      <c r="AJ11" s="429"/>
      <c r="AK11" s="429"/>
      <c r="AL11" s="616"/>
      <c r="AM11" s="536" t="s">
        <v>124</v>
      </c>
      <c r="AN11" s="441"/>
      <c r="AO11" s="441"/>
      <c r="AP11" s="441"/>
      <c r="AQ11" s="441"/>
      <c r="AR11" s="441"/>
      <c r="AS11" s="441"/>
      <c r="AT11" s="442"/>
      <c r="AU11" s="524" t="s">
        <v>108</v>
      </c>
      <c r="AV11" s="525"/>
      <c r="AW11" s="525"/>
      <c r="AX11" s="525"/>
      <c r="AY11" s="447" t="s">
        <v>125</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126</v>
      </c>
      <c r="CE11" s="477"/>
      <c r="CF11" s="477"/>
      <c r="CG11" s="477"/>
      <c r="CH11" s="477"/>
      <c r="CI11" s="477"/>
      <c r="CJ11" s="477"/>
      <c r="CK11" s="477"/>
      <c r="CL11" s="477"/>
      <c r="CM11" s="477"/>
      <c r="CN11" s="477"/>
      <c r="CO11" s="477"/>
      <c r="CP11" s="477"/>
      <c r="CQ11" s="477"/>
      <c r="CR11" s="477"/>
      <c r="CS11" s="478"/>
      <c r="CT11" s="580" t="s">
        <v>127</v>
      </c>
      <c r="CU11" s="581"/>
      <c r="CV11" s="581"/>
      <c r="CW11" s="581"/>
      <c r="CX11" s="581"/>
      <c r="CY11" s="581"/>
      <c r="CZ11" s="581"/>
      <c r="DA11" s="582"/>
      <c r="DB11" s="580" t="s">
        <v>128</v>
      </c>
      <c r="DC11" s="581"/>
      <c r="DD11" s="581"/>
      <c r="DE11" s="581"/>
      <c r="DF11" s="581"/>
      <c r="DG11" s="581"/>
      <c r="DH11" s="581"/>
      <c r="DI11" s="582"/>
      <c r="DJ11" s="185"/>
      <c r="DK11" s="185"/>
      <c r="DL11" s="185"/>
      <c r="DM11" s="185"/>
      <c r="DN11" s="185"/>
      <c r="DO11" s="185"/>
    </row>
    <row r="12" spans="1:119" ht="18.75" customHeight="1">
      <c r="A12" s="186"/>
      <c r="B12" s="583" t="s">
        <v>129</v>
      </c>
      <c r="C12" s="584"/>
      <c r="D12" s="584"/>
      <c r="E12" s="584"/>
      <c r="F12" s="584"/>
      <c r="G12" s="584"/>
      <c r="H12" s="584"/>
      <c r="I12" s="584"/>
      <c r="J12" s="584"/>
      <c r="K12" s="585"/>
      <c r="L12" s="592" t="s">
        <v>130</v>
      </c>
      <c r="M12" s="593"/>
      <c r="N12" s="593"/>
      <c r="O12" s="593"/>
      <c r="P12" s="593"/>
      <c r="Q12" s="594"/>
      <c r="R12" s="595">
        <v>11111</v>
      </c>
      <c r="S12" s="596"/>
      <c r="T12" s="596"/>
      <c r="U12" s="596"/>
      <c r="V12" s="597"/>
      <c r="W12" s="598" t="s">
        <v>1</v>
      </c>
      <c r="X12" s="525"/>
      <c r="Y12" s="525"/>
      <c r="Z12" s="525"/>
      <c r="AA12" s="525"/>
      <c r="AB12" s="599"/>
      <c r="AC12" s="524" t="s">
        <v>131</v>
      </c>
      <c r="AD12" s="525"/>
      <c r="AE12" s="525"/>
      <c r="AF12" s="525"/>
      <c r="AG12" s="599"/>
      <c r="AH12" s="524" t="s">
        <v>132</v>
      </c>
      <c r="AI12" s="525"/>
      <c r="AJ12" s="525"/>
      <c r="AK12" s="525"/>
      <c r="AL12" s="600"/>
      <c r="AM12" s="536" t="s">
        <v>133</v>
      </c>
      <c r="AN12" s="441"/>
      <c r="AO12" s="441"/>
      <c r="AP12" s="441"/>
      <c r="AQ12" s="441"/>
      <c r="AR12" s="441"/>
      <c r="AS12" s="441"/>
      <c r="AT12" s="442"/>
      <c r="AU12" s="524" t="s">
        <v>134</v>
      </c>
      <c r="AV12" s="525"/>
      <c r="AW12" s="525"/>
      <c r="AX12" s="525"/>
      <c r="AY12" s="447" t="s">
        <v>135</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0</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137</v>
      </c>
      <c r="CU12" s="581"/>
      <c r="CV12" s="581"/>
      <c r="CW12" s="581"/>
      <c r="CX12" s="581"/>
      <c r="CY12" s="581"/>
      <c r="CZ12" s="581"/>
      <c r="DA12" s="582"/>
      <c r="DB12" s="580" t="s">
        <v>128</v>
      </c>
      <c r="DC12" s="581"/>
      <c r="DD12" s="581"/>
      <c r="DE12" s="581"/>
      <c r="DF12" s="581"/>
      <c r="DG12" s="581"/>
      <c r="DH12" s="581"/>
      <c r="DI12" s="582"/>
      <c r="DJ12" s="185"/>
      <c r="DK12" s="185"/>
      <c r="DL12" s="185"/>
      <c r="DM12" s="185"/>
      <c r="DN12" s="185"/>
      <c r="DO12" s="185"/>
    </row>
    <row r="13" spans="1:119" ht="18.75" customHeight="1">
      <c r="A13" s="186"/>
      <c r="B13" s="586"/>
      <c r="C13" s="587"/>
      <c r="D13" s="587"/>
      <c r="E13" s="587"/>
      <c r="F13" s="587"/>
      <c r="G13" s="587"/>
      <c r="H13" s="587"/>
      <c r="I13" s="587"/>
      <c r="J13" s="587"/>
      <c r="K13" s="588"/>
      <c r="L13" s="196"/>
      <c r="M13" s="567" t="s">
        <v>138</v>
      </c>
      <c r="N13" s="568"/>
      <c r="O13" s="568"/>
      <c r="P13" s="568"/>
      <c r="Q13" s="569"/>
      <c r="R13" s="570">
        <v>11069</v>
      </c>
      <c r="S13" s="571"/>
      <c r="T13" s="571"/>
      <c r="U13" s="571"/>
      <c r="V13" s="572"/>
      <c r="W13" s="558" t="s">
        <v>139</v>
      </c>
      <c r="X13" s="480"/>
      <c r="Y13" s="480"/>
      <c r="Z13" s="480"/>
      <c r="AA13" s="480"/>
      <c r="AB13" s="481"/>
      <c r="AC13" s="443">
        <v>653</v>
      </c>
      <c r="AD13" s="444"/>
      <c r="AE13" s="444"/>
      <c r="AF13" s="444"/>
      <c r="AG13" s="445"/>
      <c r="AH13" s="443">
        <v>698</v>
      </c>
      <c r="AI13" s="444"/>
      <c r="AJ13" s="444"/>
      <c r="AK13" s="444"/>
      <c r="AL13" s="446"/>
      <c r="AM13" s="536" t="s">
        <v>140</v>
      </c>
      <c r="AN13" s="441"/>
      <c r="AO13" s="441"/>
      <c r="AP13" s="441"/>
      <c r="AQ13" s="441"/>
      <c r="AR13" s="441"/>
      <c r="AS13" s="441"/>
      <c r="AT13" s="442"/>
      <c r="AU13" s="524" t="s">
        <v>134</v>
      </c>
      <c r="AV13" s="525"/>
      <c r="AW13" s="525"/>
      <c r="AX13" s="525"/>
      <c r="AY13" s="447" t="s">
        <v>141</v>
      </c>
      <c r="AZ13" s="448"/>
      <c r="BA13" s="448"/>
      <c r="BB13" s="448"/>
      <c r="BC13" s="448"/>
      <c r="BD13" s="448"/>
      <c r="BE13" s="448"/>
      <c r="BF13" s="448"/>
      <c r="BG13" s="448"/>
      <c r="BH13" s="448"/>
      <c r="BI13" s="448"/>
      <c r="BJ13" s="448"/>
      <c r="BK13" s="448"/>
      <c r="BL13" s="448"/>
      <c r="BM13" s="449"/>
      <c r="BN13" s="467">
        <v>65164</v>
      </c>
      <c r="BO13" s="468"/>
      <c r="BP13" s="468"/>
      <c r="BQ13" s="468"/>
      <c r="BR13" s="468"/>
      <c r="BS13" s="468"/>
      <c r="BT13" s="468"/>
      <c r="BU13" s="469"/>
      <c r="BV13" s="467">
        <v>180512</v>
      </c>
      <c r="BW13" s="468"/>
      <c r="BX13" s="468"/>
      <c r="BY13" s="468"/>
      <c r="BZ13" s="468"/>
      <c r="CA13" s="468"/>
      <c r="CB13" s="468"/>
      <c r="CC13" s="469"/>
      <c r="CD13" s="476" t="s">
        <v>142</v>
      </c>
      <c r="CE13" s="477"/>
      <c r="CF13" s="477"/>
      <c r="CG13" s="477"/>
      <c r="CH13" s="477"/>
      <c r="CI13" s="477"/>
      <c r="CJ13" s="477"/>
      <c r="CK13" s="477"/>
      <c r="CL13" s="477"/>
      <c r="CM13" s="477"/>
      <c r="CN13" s="477"/>
      <c r="CO13" s="477"/>
      <c r="CP13" s="477"/>
      <c r="CQ13" s="477"/>
      <c r="CR13" s="477"/>
      <c r="CS13" s="478"/>
      <c r="CT13" s="437">
        <v>13.7</v>
      </c>
      <c r="CU13" s="438"/>
      <c r="CV13" s="438"/>
      <c r="CW13" s="438"/>
      <c r="CX13" s="438"/>
      <c r="CY13" s="438"/>
      <c r="CZ13" s="438"/>
      <c r="DA13" s="439"/>
      <c r="DB13" s="437">
        <v>14.3</v>
      </c>
      <c r="DC13" s="438"/>
      <c r="DD13" s="438"/>
      <c r="DE13" s="438"/>
      <c r="DF13" s="438"/>
      <c r="DG13" s="438"/>
      <c r="DH13" s="438"/>
      <c r="DI13" s="439"/>
      <c r="DJ13" s="185"/>
      <c r="DK13" s="185"/>
      <c r="DL13" s="185"/>
      <c r="DM13" s="185"/>
      <c r="DN13" s="185"/>
      <c r="DO13" s="185"/>
    </row>
    <row r="14" spans="1:119" ht="18.75" customHeight="1" thickBot="1">
      <c r="A14" s="186"/>
      <c r="B14" s="586"/>
      <c r="C14" s="587"/>
      <c r="D14" s="587"/>
      <c r="E14" s="587"/>
      <c r="F14" s="587"/>
      <c r="G14" s="587"/>
      <c r="H14" s="587"/>
      <c r="I14" s="587"/>
      <c r="J14" s="587"/>
      <c r="K14" s="588"/>
      <c r="L14" s="560" t="s">
        <v>143</v>
      </c>
      <c r="M14" s="601"/>
      <c r="N14" s="601"/>
      <c r="O14" s="601"/>
      <c r="P14" s="601"/>
      <c r="Q14" s="602"/>
      <c r="R14" s="570">
        <v>11183</v>
      </c>
      <c r="S14" s="571"/>
      <c r="T14" s="571"/>
      <c r="U14" s="571"/>
      <c r="V14" s="572"/>
      <c r="W14" s="573"/>
      <c r="X14" s="483"/>
      <c r="Y14" s="483"/>
      <c r="Z14" s="483"/>
      <c r="AA14" s="483"/>
      <c r="AB14" s="484"/>
      <c r="AC14" s="563">
        <v>12</v>
      </c>
      <c r="AD14" s="564"/>
      <c r="AE14" s="564"/>
      <c r="AF14" s="564"/>
      <c r="AG14" s="565"/>
      <c r="AH14" s="563">
        <v>12.8</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144</v>
      </c>
      <c r="CE14" s="474"/>
      <c r="CF14" s="474"/>
      <c r="CG14" s="474"/>
      <c r="CH14" s="474"/>
      <c r="CI14" s="474"/>
      <c r="CJ14" s="474"/>
      <c r="CK14" s="474"/>
      <c r="CL14" s="474"/>
      <c r="CM14" s="474"/>
      <c r="CN14" s="474"/>
      <c r="CO14" s="474"/>
      <c r="CP14" s="474"/>
      <c r="CQ14" s="474"/>
      <c r="CR14" s="474"/>
      <c r="CS14" s="475"/>
      <c r="CT14" s="574">
        <v>89.5</v>
      </c>
      <c r="CU14" s="575"/>
      <c r="CV14" s="575"/>
      <c r="CW14" s="575"/>
      <c r="CX14" s="575"/>
      <c r="CY14" s="575"/>
      <c r="CZ14" s="575"/>
      <c r="DA14" s="576"/>
      <c r="DB14" s="574">
        <v>111</v>
      </c>
      <c r="DC14" s="575"/>
      <c r="DD14" s="575"/>
      <c r="DE14" s="575"/>
      <c r="DF14" s="575"/>
      <c r="DG14" s="575"/>
      <c r="DH14" s="575"/>
      <c r="DI14" s="576"/>
      <c r="DJ14" s="185"/>
      <c r="DK14" s="185"/>
      <c r="DL14" s="185"/>
      <c r="DM14" s="185"/>
      <c r="DN14" s="185"/>
      <c r="DO14" s="185"/>
    </row>
    <row r="15" spans="1:119" ht="18.75" customHeight="1">
      <c r="A15" s="186"/>
      <c r="B15" s="586"/>
      <c r="C15" s="587"/>
      <c r="D15" s="587"/>
      <c r="E15" s="587"/>
      <c r="F15" s="587"/>
      <c r="G15" s="587"/>
      <c r="H15" s="587"/>
      <c r="I15" s="587"/>
      <c r="J15" s="587"/>
      <c r="K15" s="588"/>
      <c r="L15" s="196"/>
      <c r="M15" s="567" t="s">
        <v>145</v>
      </c>
      <c r="N15" s="568"/>
      <c r="O15" s="568"/>
      <c r="P15" s="568"/>
      <c r="Q15" s="569"/>
      <c r="R15" s="570">
        <v>11150</v>
      </c>
      <c r="S15" s="571"/>
      <c r="T15" s="571"/>
      <c r="U15" s="571"/>
      <c r="V15" s="572"/>
      <c r="W15" s="558" t="s">
        <v>146</v>
      </c>
      <c r="X15" s="480"/>
      <c r="Y15" s="480"/>
      <c r="Z15" s="480"/>
      <c r="AA15" s="480"/>
      <c r="AB15" s="481"/>
      <c r="AC15" s="443">
        <v>1787</v>
      </c>
      <c r="AD15" s="444"/>
      <c r="AE15" s="444"/>
      <c r="AF15" s="444"/>
      <c r="AG15" s="445"/>
      <c r="AH15" s="443">
        <v>1824</v>
      </c>
      <c r="AI15" s="444"/>
      <c r="AJ15" s="444"/>
      <c r="AK15" s="444"/>
      <c r="AL15" s="446"/>
      <c r="AM15" s="536"/>
      <c r="AN15" s="441"/>
      <c r="AO15" s="441"/>
      <c r="AP15" s="441"/>
      <c r="AQ15" s="441"/>
      <c r="AR15" s="441"/>
      <c r="AS15" s="441"/>
      <c r="AT15" s="442"/>
      <c r="AU15" s="524"/>
      <c r="AV15" s="525"/>
      <c r="AW15" s="525"/>
      <c r="AX15" s="525"/>
      <c r="AY15" s="459" t="s">
        <v>147</v>
      </c>
      <c r="AZ15" s="460"/>
      <c r="BA15" s="460"/>
      <c r="BB15" s="460"/>
      <c r="BC15" s="460"/>
      <c r="BD15" s="460"/>
      <c r="BE15" s="460"/>
      <c r="BF15" s="460"/>
      <c r="BG15" s="460"/>
      <c r="BH15" s="460"/>
      <c r="BI15" s="460"/>
      <c r="BJ15" s="460"/>
      <c r="BK15" s="460"/>
      <c r="BL15" s="460"/>
      <c r="BM15" s="461"/>
      <c r="BN15" s="462">
        <v>1696408</v>
      </c>
      <c r="BO15" s="463"/>
      <c r="BP15" s="463"/>
      <c r="BQ15" s="463"/>
      <c r="BR15" s="463"/>
      <c r="BS15" s="463"/>
      <c r="BT15" s="463"/>
      <c r="BU15" s="464"/>
      <c r="BV15" s="462">
        <v>1662194</v>
      </c>
      <c r="BW15" s="463"/>
      <c r="BX15" s="463"/>
      <c r="BY15" s="463"/>
      <c r="BZ15" s="463"/>
      <c r="CA15" s="463"/>
      <c r="CB15" s="463"/>
      <c r="CC15" s="464"/>
      <c r="CD15" s="577" t="s">
        <v>148</v>
      </c>
      <c r="CE15" s="578"/>
      <c r="CF15" s="578"/>
      <c r="CG15" s="578"/>
      <c r="CH15" s="578"/>
      <c r="CI15" s="578"/>
      <c r="CJ15" s="578"/>
      <c r="CK15" s="578"/>
      <c r="CL15" s="578"/>
      <c r="CM15" s="578"/>
      <c r="CN15" s="578"/>
      <c r="CO15" s="578"/>
      <c r="CP15" s="578"/>
      <c r="CQ15" s="578"/>
      <c r="CR15" s="578"/>
      <c r="CS15" s="57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6"/>
      <c r="C16" s="587"/>
      <c r="D16" s="587"/>
      <c r="E16" s="587"/>
      <c r="F16" s="587"/>
      <c r="G16" s="587"/>
      <c r="H16" s="587"/>
      <c r="I16" s="587"/>
      <c r="J16" s="587"/>
      <c r="K16" s="588"/>
      <c r="L16" s="560" t="s">
        <v>149</v>
      </c>
      <c r="M16" s="561"/>
      <c r="N16" s="561"/>
      <c r="O16" s="561"/>
      <c r="P16" s="561"/>
      <c r="Q16" s="562"/>
      <c r="R16" s="555" t="s">
        <v>150</v>
      </c>
      <c r="S16" s="556"/>
      <c r="T16" s="556"/>
      <c r="U16" s="556"/>
      <c r="V16" s="557"/>
      <c r="W16" s="573"/>
      <c r="X16" s="483"/>
      <c r="Y16" s="483"/>
      <c r="Z16" s="483"/>
      <c r="AA16" s="483"/>
      <c r="AB16" s="484"/>
      <c r="AC16" s="563">
        <v>32.799999999999997</v>
      </c>
      <c r="AD16" s="564"/>
      <c r="AE16" s="564"/>
      <c r="AF16" s="564"/>
      <c r="AG16" s="565"/>
      <c r="AH16" s="563">
        <v>33.5</v>
      </c>
      <c r="AI16" s="564"/>
      <c r="AJ16" s="564"/>
      <c r="AK16" s="564"/>
      <c r="AL16" s="566"/>
      <c r="AM16" s="536"/>
      <c r="AN16" s="441"/>
      <c r="AO16" s="441"/>
      <c r="AP16" s="441"/>
      <c r="AQ16" s="441"/>
      <c r="AR16" s="441"/>
      <c r="AS16" s="441"/>
      <c r="AT16" s="442"/>
      <c r="AU16" s="524"/>
      <c r="AV16" s="525"/>
      <c r="AW16" s="525"/>
      <c r="AX16" s="525"/>
      <c r="AY16" s="447" t="s">
        <v>151</v>
      </c>
      <c r="AZ16" s="448"/>
      <c r="BA16" s="448"/>
      <c r="BB16" s="448"/>
      <c r="BC16" s="448"/>
      <c r="BD16" s="448"/>
      <c r="BE16" s="448"/>
      <c r="BF16" s="448"/>
      <c r="BG16" s="448"/>
      <c r="BH16" s="448"/>
      <c r="BI16" s="448"/>
      <c r="BJ16" s="448"/>
      <c r="BK16" s="448"/>
      <c r="BL16" s="448"/>
      <c r="BM16" s="449"/>
      <c r="BN16" s="467">
        <v>3247598</v>
      </c>
      <c r="BO16" s="468"/>
      <c r="BP16" s="468"/>
      <c r="BQ16" s="468"/>
      <c r="BR16" s="468"/>
      <c r="BS16" s="468"/>
      <c r="BT16" s="468"/>
      <c r="BU16" s="469"/>
      <c r="BV16" s="467">
        <v>3204839</v>
      </c>
      <c r="BW16" s="468"/>
      <c r="BX16" s="468"/>
      <c r="BY16" s="468"/>
      <c r="BZ16" s="468"/>
      <c r="CA16" s="468"/>
      <c r="CB16" s="468"/>
      <c r="CC16" s="469"/>
      <c r="CD16" s="200"/>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5"/>
      <c r="DK16" s="185"/>
      <c r="DL16" s="185"/>
      <c r="DM16" s="185"/>
      <c r="DN16" s="185"/>
      <c r="DO16" s="185"/>
    </row>
    <row r="17" spans="1:119" ht="18.75" customHeight="1" thickBot="1">
      <c r="A17" s="186"/>
      <c r="B17" s="589"/>
      <c r="C17" s="590"/>
      <c r="D17" s="590"/>
      <c r="E17" s="590"/>
      <c r="F17" s="590"/>
      <c r="G17" s="590"/>
      <c r="H17" s="590"/>
      <c r="I17" s="590"/>
      <c r="J17" s="590"/>
      <c r="K17" s="591"/>
      <c r="L17" s="201"/>
      <c r="M17" s="552" t="s">
        <v>152</v>
      </c>
      <c r="N17" s="553"/>
      <c r="O17" s="553"/>
      <c r="P17" s="553"/>
      <c r="Q17" s="554"/>
      <c r="R17" s="555" t="s">
        <v>153</v>
      </c>
      <c r="S17" s="556"/>
      <c r="T17" s="556"/>
      <c r="U17" s="556"/>
      <c r="V17" s="557"/>
      <c r="W17" s="558" t="s">
        <v>154</v>
      </c>
      <c r="X17" s="480"/>
      <c r="Y17" s="480"/>
      <c r="Z17" s="480"/>
      <c r="AA17" s="480"/>
      <c r="AB17" s="481"/>
      <c r="AC17" s="443">
        <v>3009</v>
      </c>
      <c r="AD17" s="444"/>
      <c r="AE17" s="444"/>
      <c r="AF17" s="444"/>
      <c r="AG17" s="445"/>
      <c r="AH17" s="443">
        <v>2928</v>
      </c>
      <c r="AI17" s="444"/>
      <c r="AJ17" s="444"/>
      <c r="AK17" s="444"/>
      <c r="AL17" s="446"/>
      <c r="AM17" s="536"/>
      <c r="AN17" s="441"/>
      <c r="AO17" s="441"/>
      <c r="AP17" s="441"/>
      <c r="AQ17" s="441"/>
      <c r="AR17" s="441"/>
      <c r="AS17" s="441"/>
      <c r="AT17" s="442"/>
      <c r="AU17" s="524"/>
      <c r="AV17" s="525"/>
      <c r="AW17" s="525"/>
      <c r="AX17" s="525"/>
      <c r="AY17" s="447" t="s">
        <v>155</v>
      </c>
      <c r="AZ17" s="448"/>
      <c r="BA17" s="448"/>
      <c r="BB17" s="448"/>
      <c r="BC17" s="448"/>
      <c r="BD17" s="448"/>
      <c r="BE17" s="448"/>
      <c r="BF17" s="448"/>
      <c r="BG17" s="448"/>
      <c r="BH17" s="448"/>
      <c r="BI17" s="448"/>
      <c r="BJ17" s="448"/>
      <c r="BK17" s="448"/>
      <c r="BL17" s="448"/>
      <c r="BM17" s="449"/>
      <c r="BN17" s="467">
        <v>2177397</v>
      </c>
      <c r="BO17" s="468"/>
      <c r="BP17" s="468"/>
      <c r="BQ17" s="468"/>
      <c r="BR17" s="468"/>
      <c r="BS17" s="468"/>
      <c r="BT17" s="468"/>
      <c r="BU17" s="469"/>
      <c r="BV17" s="467">
        <v>2130873</v>
      </c>
      <c r="BW17" s="468"/>
      <c r="BX17" s="468"/>
      <c r="BY17" s="468"/>
      <c r="BZ17" s="468"/>
      <c r="CA17" s="468"/>
      <c r="CB17" s="468"/>
      <c r="CC17" s="469"/>
      <c r="CD17" s="200"/>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5"/>
      <c r="DK17" s="185"/>
      <c r="DL17" s="185"/>
      <c r="DM17" s="185"/>
      <c r="DN17" s="185"/>
      <c r="DO17" s="185"/>
    </row>
    <row r="18" spans="1:119" ht="18.75" customHeight="1" thickBot="1">
      <c r="A18" s="186"/>
      <c r="B18" s="529" t="s">
        <v>156</v>
      </c>
      <c r="C18" s="530"/>
      <c r="D18" s="530"/>
      <c r="E18" s="531"/>
      <c r="F18" s="531"/>
      <c r="G18" s="531"/>
      <c r="H18" s="531"/>
      <c r="I18" s="531"/>
      <c r="J18" s="531"/>
      <c r="K18" s="531"/>
      <c r="L18" s="532">
        <v>54.05</v>
      </c>
      <c r="M18" s="532"/>
      <c r="N18" s="532"/>
      <c r="O18" s="532"/>
      <c r="P18" s="532"/>
      <c r="Q18" s="532"/>
      <c r="R18" s="533"/>
      <c r="S18" s="533"/>
      <c r="T18" s="533"/>
      <c r="U18" s="533"/>
      <c r="V18" s="534"/>
      <c r="W18" s="548"/>
      <c r="X18" s="549"/>
      <c r="Y18" s="549"/>
      <c r="Z18" s="549"/>
      <c r="AA18" s="549"/>
      <c r="AB18" s="559"/>
      <c r="AC18" s="431">
        <v>55.2</v>
      </c>
      <c r="AD18" s="432"/>
      <c r="AE18" s="432"/>
      <c r="AF18" s="432"/>
      <c r="AG18" s="535"/>
      <c r="AH18" s="431">
        <v>53.7</v>
      </c>
      <c r="AI18" s="432"/>
      <c r="AJ18" s="432"/>
      <c r="AK18" s="432"/>
      <c r="AL18" s="433"/>
      <c r="AM18" s="536"/>
      <c r="AN18" s="441"/>
      <c r="AO18" s="441"/>
      <c r="AP18" s="441"/>
      <c r="AQ18" s="441"/>
      <c r="AR18" s="441"/>
      <c r="AS18" s="441"/>
      <c r="AT18" s="442"/>
      <c r="AU18" s="524"/>
      <c r="AV18" s="525"/>
      <c r="AW18" s="525"/>
      <c r="AX18" s="525"/>
      <c r="AY18" s="447" t="s">
        <v>157</v>
      </c>
      <c r="AZ18" s="448"/>
      <c r="BA18" s="448"/>
      <c r="BB18" s="448"/>
      <c r="BC18" s="448"/>
      <c r="BD18" s="448"/>
      <c r="BE18" s="448"/>
      <c r="BF18" s="448"/>
      <c r="BG18" s="448"/>
      <c r="BH18" s="448"/>
      <c r="BI18" s="448"/>
      <c r="BJ18" s="448"/>
      <c r="BK18" s="448"/>
      <c r="BL18" s="448"/>
      <c r="BM18" s="449"/>
      <c r="BN18" s="467">
        <v>3460053</v>
      </c>
      <c r="BO18" s="468"/>
      <c r="BP18" s="468"/>
      <c r="BQ18" s="468"/>
      <c r="BR18" s="468"/>
      <c r="BS18" s="468"/>
      <c r="BT18" s="468"/>
      <c r="BU18" s="469"/>
      <c r="BV18" s="467">
        <v>3478491</v>
      </c>
      <c r="BW18" s="468"/>
      <c r="BX18" s="468"/>
      <c r="BY18" s="468"/>
      <c r="BZ18" s="468"/>
      <c r="CA18" s="468"/>
      <c r="CB18" s="468"/>
      <c r="CC18" s="469"/>
      <c r="CD18" s="200"/>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5"/>
      <c r="DK18" s="185"/>
      <c r="DL18" s="185"/>
      <c r="DM18" s="185"/>
      <c r="DN18" s="185"/>
      <c r="DO18" s="185"/>
    </row>
    <row r="19" spans="1:119" ht="18.75" customHeight="1" thickBot="1">
      <c r="A19" s="186"/>
      <c r="B19" s="529" t="s">
        <v>158</v>
      </c>
      <c r="C19" s="530"/>
      <c r="D19" s="530"/>
      <c r="E19" s="531"/>
      <c r="F19" s="531"/>
      <c r="G19" s="531"/>
      <c r="H19" s="531"/>
      <c r="I19" s="531"/>
      <c r="J19" s="531"/>
      <c r="K19" s="531"/>
      <c r="L19" s="537">
        <v>206</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159</v>
      </c>
      <c r="AZ19" s="448"/>
      <c r="BA19" s="448"/>
      <c r="BB19" s="448"/>
      <c r="BC19" s="448"/>
      <c r="BD19" s="448"/>
      <c r="BE19" s="448"/>
      <c r="BF19" s="448"/>
      <c r="BG19" s="448"/>
      <c r="BH19" s="448"/>
      <c r="BI19" s="448"/>
      <c r="BJ19" s="448"/>
      <c r="BK19" s="448"/>
      <c r="BL19" s="448"/>
      <c r="BM19" s="449"/>
      <c r="BN19" s="467">
        <v>4960690</v>
      </c>
      <c r="BO19" s="468"/>
      <c r="BP19" s="468"/>
      <c r="BQ19" s="468"/>
      <c r="BR19" s="468"/>
      <c r="BS19" s="468"/>
      <c r="BT19" s="468"/>
      <c r="BU19" s="469"/>
      <c r="BV19" s="467">
        <v>4632796</v>
      </c>
      <c r="BW19" s="468"/>
      <c r="BX19" s="468"/>
      <c r="BY19" s="468"/>
      <c r="BZ19" s="468"/>
      <c r="CA19" s="468"/>
      <c r="CB19" s="468"/>
      <c r="CC19" s="469"/>
      <c r="CD19" s="200"/>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5"/>
      <c r="DK19" s="185"/>
      <c r="DL19" s="185"/>
      <c r="DM19" s="185"/>
      <c r="DN19" s="185"/>
      <c r="DO19" s="185"/>
    </row>
    <row r="20" spans="1:119" ht="18.75" customHeight="1" thickBot="1">
      <c r="A20" s="186"/>
      <c r="B20" s="529" t="s">
        <v>160</v>
      </c>
      <c r="C20" s="530"/>
      <c r="D20" s="530"/>
      <c r="E20" s="531"/>
      <c r="F20" s="531"/>
      <c r="G20" s="531"/>
      <c r="H20" s="531"/>
      <c r="I20" s="531"/>
      <c r="J20" s="531"/>
      <c r="K20" s="531"/>
      <c r="L20" s="537">
        <v>4054</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200"/>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5"/>
      <c r="DK20" s="185"/>
      <c r="DL20" s="185"/>
      <c r="DM20" s="185"/>
      <c r="DN20" s="185"/>
      <c r="DO20" s="185"/>
    </row>
    <row r="21" spans="1:119" ht="18.75" customHeight="1">
      <c r="A21" s="186"/>
      <c r="B21" s="526" t="s">
        <v>161</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200"/>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5"/>
      <c r="DK21" s="185"/>
      <c r="DL21" s="185"/>
      <c r="DM21" s="185"/>
      <c r="DN21" s="185"/>
      <c r="DO21" s="185"/>
    </row>
    <row r="22" spans="1:119" ht="18.75" customHeight="1" thickBot="1">
      <c r="A22" s="186"/>
      <c r="B22" s="496" t="s">
        <v>162</v>
      </c>
      <c r="C22" s="497"/>
      <c r="D22" s="498"/>
      <c r="E22" s="505" t="s">
        <v>1</v>
      </c>
      <c r="F22" s="480"/>
      <c r="G22" s="480"/>
      <c r="H22" s="480"/>
      <c r="I22" s="480"/>
      <c r="J22" s="480"/>
      <c r="K22" s="481"/>
      <c r="L22" s="505" t="s">
        <v>163</v>
      </c>
      <c r="M22" s="480"/>
      <c r="N22" s="480"/>
      <c r="O22" s="480"/>
      <c r="P22" s="481"/>
      <c r="Q22" s="490" t="s">
        <v>164</v>
      </c>
      <c r="R22" s="491"/>
      <c r="S22" s="491"/>
      <c r="T22" s="491"/>
      <c r="U22" s="491"/>
      <c r="V22" s="506"/>
      <c r="W22" s="508" t="s">
        <v>165</v>
      </c>
      <c r="X22" s="497"/>
      <c r="Y22" s="498"/>
      <c r="Z22" s="505" t="s">
        <v>1</v>
      </c>
      <c r="AA22" s="480"/>
      <c r="AB22" s="480"/>
      <c r="AC22" s="480"/>
      <c r="AD22" s="480"/>
      <c r="AE22" s="480"/>
      <c r="AF22" s="480"/>
      <c r="AG22" s="481"/>
      <c r="AH22" s="479" t="s">
        <v>166</v>
      </c>
      <c r="AI22" s="480"/>
      <c r="AJ22" s="480"/>
      <c r="AK22" s="480"/>
      <c r="AL22" s="481"/>
      <c r="AM22" s="479" t="s">
        <v>167</v>
      </c>
      <c r="AN22" s="485"/>
      <c r="AO22" s="485"/>
      <c r="AP22" s="485"/>
      <c r="AQ22" s="485"/>
      <c r="AR22" s="486"/>
      <c r="AS22" s="490" t="s">
        <v>164</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200"/>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5"/>
      <c r="DK22" s="185"/>
      <c r="DL22" s="185"/>
      <c r="DM22" s="185"/>
      <c r="DN22" s="185"/>
      <c r="DO22" s="185"/>
    </row>
    <row r="23" spans="1:119" ht="18.75" customHeight="1">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168</v>
      </c>
      <c r="AZ23" s="460"/>
      <c r="BA23" s="460"/>
      <c r="BB23" s="460"/>
      <c r="BC23" s="460"/>
      <c r="BD23" s="460"/>
      <c r="BE23" s="460"/>
      <c r="BF23" s="460"/>
      <c r="BG23" s="460"/>
      <c r="BH23" s="460"/>
      <c r="BI23" s="460"/>
      <c r="BJ23" s="460"/>
      <c r="BK23" s="460"/>
      <c r="BL23" s="460"/>
      <c r="BM23" s="461"/>
      <c r="BN23" s="467">
        <v>6118650</v>
      </c>
      <c r="BO23" s="468"/>
      <c r="BP23" s="468"/>
      <c r="BQ23" s="468"/>
      <c r="BR23" s="468"/>
      <c r="BS23" s="468"/>
      <c r="BT23" s="468"/>
      <c r="BU23" s="469"/>
      <c r="BV23" s="467">
        <v>6146182</v>
      </c>
      <c r="BW23" s="468"/>
      <c r="BX23" s="468"/>
      <c r="BY23" s="468"/>
      <c r="BZ23" s="468"/>
      <c r="CA23" s="468"/>
      <c r="CB23" s="468"/>
      <c r="CC23" s="469"/>
      <c r="CD23" s="200"/>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5"/>
      <c r="DK23" s="185"/>
      <c r="DL23" s="185"/>
      <c r="DM23" s="185"/>
      <c r="DN23" s="185"/>
      <c r="DO23" s="185"/>
    </row>
    <row r="24" spans="1:119" ht="18.75" customHeight="1" thickBot="1">
      <c r="A24" s="186"/>
      <c r="B24" s="499"/>
      <c r="C24" s="500"/>
      <c r="D24" s="501"/>
      <c r="E24" s="440" t="s">
        <v>169</v>
      </c>
      <c r="F24" s="441"/>
      <c r="G24" s="441"/>
      <c r="H24" s="441"/>
      <c r="I24" s="441"/>
      <c r="J24" s="441"/>
      <c r="K24" s="442"/>
      <c r="L24" s="443">
        <v>1</v>
      </c>
      <c r="M24" s="444"/>
      <c r="N24" s="444"/>
      <c r="O24" s="444"/>
      <c r="P24" s="445"/>
      <c r="Q24" s="443">
        <v>7200</v>
      </c>
      <c r="R24" s="444"/>
      <c r="S24" s="444"/>
      <c r="T24" s="444"/>
      <c r="U24" s="444"/>
      <c r="V24" s="445"/>
      <c r="W24" s="509"/>
      <c r="X24" s="500"/>
      <c r="Y24" s="501"/>
      <c r="Z24" s="440" t="s">
        <v>170</v>
      </c>
      <c r="AA24" s="441"/>
      <c r="AB24" s="441"/>
      <c r="AC24" s="441"/>
      <c r="AD24" s="441"/>
      <c r="AE24" s="441"/>
      <c r="AF24" s="441"/>
      <c r="AG24" s="442"/>
      <c r="AH24" s="443">
        <v>118</v>
      </c>
      <c r="AI24" s="444"/>
      <c r="AJ24" s="444"/>
      <c r="AK24" s="444"/>
      <c r="AL24" s="445"/>
      <c r="AM24" s="443">
        <v>328984</v>
      </c>
      <c r="AN24" s="444"/>
      <c r="AO24" s="444"/>
      <c r="AP24" s="444"/>
      <c r="AQ24" s="444"/>
      <c r="AR24" s="445"/>
      <c r="AS24" s="443">
        <v>2788</v>
      </c>
      <c r="AT24" s="444"/>
      <c r="AU24" s="444"/>
      <c r="AV24" s="444"/>
      <c r="AW24" s="444"/>
      <c r="AX24" s="446"/>
      <c r="AY24" s="434" t="s">
        <v>171</v>
      </c>
      <c r="AZ24" s="435"/>
      <c r="BA24" s="435"/>
      <c r="BB24" s="435"/>
      <c r="BC24" s="435"/>
      <c r="BD24" s="435"/>
      <c r="BE24" s="435"/>
      <c r="BF24" s="435"/>
      <c r="BG24" s="435"/>
      <c r="BH24" s="435"/>
      <c r="BI24" s="435"/>
      <c r="BJ24" s="435"/>
      <c r="BK24" s="435"/>
      <c r="BL24" s="435"/>
      <c r="BM24" s="436"/>
      <c r="BN24" s="467">
        <v>5481941</v>
      </c>
      <c r="BO24" s="468"/>
      <c r="BP24" s="468"/>
      <c r="BQ24" s="468"/>
      <c r="BR24" s="468"/>
      <c r="BS24" s="468"/>
      <c r="BT24" s="468"/>
      <c r="BU24" s="469"/>
      <c r="BV24" s="467">
        <v>5501097</v>
      </c>
      <c r="BW24" s="468"/>
      <c r="BX24" s="468"/>
      <c r="BY24" s="468"/>
      <c r="BZ24" s="468"/>
      <c r="CA24" s="468"/>
      <c r="CB24" s="468"/>
      <c r="CC24" s="469"/>
      <c r="CD24" s="200"/>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5"/>
      <c r="DK24" s="185"/>
      <c r="DL24" s="185"/>
      <c r="DM24" s="185"/>
      <c r="DN24" s="185"/>
      <c r="DO24" s="185"/>
    </row>
    <row r="25" spans="1:119" s="185" customFormat="1" ht="18.75" customHeight="1">
      <c r="A25" s="186"/>
      <c r="B25" s="499"/>
      <c r="C25" s="500"/>
      <c r="D25" s="501"/>
      <c r="E25" s="440" t="s">
        <v>172</v>
      </c>
      <c r="F25" s="441"/>
      <c r="G25" s="441"/>
      <c r="H25" s="441"/>
      <c r="I25" s="441"/>
      <c r="J25" s="441"/>
      <c r="K25" s="442"/>
      <c r="L25" s="443">
        <v>1</v>
      </c>
      <c r="M25" s="444"/>
      <c r="N25" s="444"/>
      <c r="O25" s="444"/>
      <c r="P25" s="445"/>
      <c r="Q25" s="443">
        <v>6100</v>
      </c>
      <c r="R25" s="444"/>
      <c r="S25" s="444"/>
      <c r="T25" s="444"/>
      <c r="U25" s="444"/>
      <c r="V25" s="445"/>
      <c r="W25" s="509"/>
      <c r="X25" s="500"/>
      <c r="Y25" s="501"/>
      <c r="Z25" s="440" t="s">
        <v>173</v>
      </c>
      <c r="AA25" s="441"/>
      <c r="AB25" s="441"/>
      <c r="AC25" s="441"/>
      <c r="AD25" s="441"/>
      <c r="AE25" s="441"/>
      <c r="AF25" s="441"/>
      <c r="AG25" s="442"/>
      <c r="AH25" s="443" t="s">
        <v>137</v>
      </c>
      <c r="AI25" s="444"/>
      <c r="AJ25" s="444"/>
      <c r="AK25" s="444"/>
      <c r="AL25" s="445"/>
      <c r="AM25" s="443" t="s">
        <v>137</v>
      </c>
      <c r="AN25" s="444"/>
      <c r="AO25" s="444"/>
      <c r="AP25" s="444"/>
      <c r="AQ25" s="444"/>
      <c r="AR25" s="445"/>
      <c r="AS25" s="443" t="s">
        <v>174</v>
      </c>
      <c r="AT25" s="444"/>
      <c r="AU25" s="444"/>
      <c r="AV25" s="444"/>
      <c r="AW25" s="444"/>
      <c r="AX25" s="446"/>
      <c r="AY25" s="459" t="s">
        <v>175</v>
      </c>
      <c r="AZ25" s="460"/>
      <c r="BA25" s="460"/>
      <c r="BB25" s="460"/>
      <c r="BC25" s="460"/>
      <c r="BD25" s="460"/>
      <c r="BE25" s="460"/>
      <c r="BF25" s="460"/>
      <c r="BG25" s="460"/>
      <c r="BH25" s="460"/>
      <c r="BI25" s="460"/>
      <c r="BJ25" s="460"/>
      <c r="BK25" s="460"/>
      <c r="BL25" s="460"/>
      <c r="BM25" s="461"/>
      <c r="BN25" s="462">
        <v>326449</v>
      </c>
      <c r="BO25" s="463"/>
      <c r="BP25" s="463"/>
      <c r="BQ25" s="463"/>
      <c r="BR25" s="463"/>
      <c r="BS25" s="463"/>
      <c r="BT25" s="463"/>
      <c r="BU25" s="464"/>
      <c r="BV25" s="462">
        <v>305641</v>
      </c>
      <c r="BW25" s="463"/>
      <c r="BX25" s="463"/>
      <c r="BY25" s="463"/>
      <c r="BZ25" s="463"/>
      <c r="CA25" s="463"/>
      <c r="CB25" s="463"/>
      <c r="CC25" s="464"/>
      <c r="CD25" s="200"/>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5" customFormat="1" ht="18.75" customHeight="1">
      <c r="A26" s="186"/>
      <c r="B26" s="499"/>
      <c r="C26" s="500"/>
      <c r="D26" s="501"/>
      <c r="E26" s="440" t="s">
        <v>176</v>
      </c>
      <c r="F26" s="441"/>
      <c r="G26" s="441"/>
      <c r="H26" s="441"/>
      <c r="I26" s="441"/>
      <c r="J26" s="441"/>
      <c r="K26" s="442"/>
      <c r="L26" s="443">
        <v>1</v>
      </c>
      <c r="M26" s="444"/>
      <c r="N26" s="444"/>
      <c r="O26" s="444"/>
      <c r="P26" s="445"/>
      <c r="Q26" s="443">
        <v>5500</v>
      </c>
      <c r="R26" s="444"/>
      <c r="S26" s="444"/>
      <c r="T26" s="444"/>
      <c r="U26" s="444"/>
      <c r="V26" s="445"/>
      <c r="W26" s="509"/>
      <c r="X26" s="500"/>
      <c r="Y26" s="501"/>
      <c r="Z26" s="440" t="s">
        <v>177</v>
      </c>
      <c r="AA26" s="522"/>
      <c r="AB26" s="522"/>
      <c r="AC26" s="522"/>
      <c r="AD26" s="522"/>
      <c r="AE26" s="522"/>
      <c r="AF26" s="522"/>
      <c r="AG26" s="523"/>
      <c r="AH26" s="443">
        <v>8</v>
      </c>
      <c r="AI26" s="444"/>
      <c r="AJ26" s="444"/>
      <c r="AK26" s="444"/>
      <c r="AL26" s="445"/>
      <c r="AM26" s="443">
        <v>17472</v>
      </c>
      <c r="AN26" s="444"/>
      <c r="AO26" s="444"/>
      <c r="AP26" s="444"/>
      <c r="AQ26" s="444"/>
      <c r="AR26" s="445"/>
      <c r="AS26" s="443">
        <v>2184</v>
      </c>
      <c r="AT26" s="444"/>
      <c r="AU26" s="444"/>
      <c r="AV26" s="444"/>
      <c r="AW26" s="444"/>
      <c r="AX26" s="446"/>
      <c r="AY26" s="476" t="s">
        <v>178</v>
      </c>
      <c r="AZ26" s="477"/>
      <c r="BA26" s="477"/>
      <c r="BB26" s="477"/>
      <c r="BC26" s="477"/>
      <c r="BD26" s="477"/>
      <c r="BE26" s="477"/>
      <c r="BF26" s="477"/>
      <c r="BG26" s="477"/>
      <c r="BH26" s="477"/>
      <c r="BI26" s="477"/>
      <c r="BJ26" s="477"/>
      <c r="BK26" s="477"/>
      <c r="BL26" s="477"/>
      <c r="BM26" s="478"/>
      <c r="BN26" s="467" t="s">
        <v>137</v>
      </c>
      <c r="BO26" s="468"/>
      <c r="BP26" s="468"/>
      <c r="BQ26" s="468"/>
      <c r="BR26" s="468"/>
      <c r="BS26" s="468"/>
      <c r="BT26" s="468"/>
      <c r="BU26" s="469"/>
      <c r="BV26" s="467" t="s">
        <v>137</v>
      </c>
      <c r="BW26" s="468"/>
      <c r="BX26" s="468"/>
      <c r="BY26" s="468"/>
      <c r="BZ26" s="468"/>
      <c r="CA26" s="468"/>
      <c r="CB26" s="468"/>
      <c r="CC26" s="469"/>
      <c r="CD26" s="200"/>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c r="A27" s="186"/>
      <c r="B27" s="499"/>
      <c r="C27" s="500"/>
      <c r="D27" s="501"/>
      <c r="E27" s="440" t="s">
        <v>179</v>
      </c>
      <c r="F27" s="441"/>
      <c r="G27" s="441"/>
      <c r="H27" s="441"/>
      <c r="I27" s="441"/>
      <c r="J27" s="441"/>
      <c r="K27" s="442"/>
      <c r="L27" s="443">
        <v>1</v>
      </c>
      <c r="M27" s="444"/>
      <c r="N27" s="444"/>
      <c r="O27" s="444"/>
      <c r="P27" s="445"/>
      <c r="Q27" s="443">
        <v>3000</v>
      </c>
      <c r="R27" s="444"/>
      <c r="S27" s="444"/>
      <c r="T27" s="444"/>
      <c r="U27" s="444"/>
      <c r="V27" s="445"/>
      <c r="W27" s="509"/>
      <c r="X27" s="500"/>
      <c r="Y27" s="501"/>
      <c r="Z27" s="440" t="s">
        <v>180</v>
      </c>
      <c r="AA27" s="441"/>
      <c r="AB27" s="441"/>
      <c r="AC27" s="441"/>
      <c r="AD27" s="441"/>
      <c r="AE27" s="441"/>
      <c r="AF27" s="441"/>
      <c r="AG27" s="442"/>
      <c r="AH27" s="443">
        <v>1</v>
      </c>
      <c r="AI27" s="444"/>
      <c r="AJ27" s="444"/>
      <c r="AK27" s="444"/>
      <c r="AL27" s="445"/>
      <c r="AM27" s="443" t="s">
        <v>181</v>
      </c>
      <c r="AN27" s="444"/>
      <c r="AO27" s="444"/>
      <c r="AP27" s="444"/>
      <c r="AQ27" s="444"/>
      <c r="AR27" s="445"/>
      <c r="AS27" s="443" t="s">
        <v>182</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151067</v>
      </c>
      <c r="BO27" s="471"/>
      <c r="BP27" s="471"/>
      <c r="BQ27" s="471"/>
      <c r="BR27" s="471"/>
      <c r="BS27" s="471"/>
      <c r="BT27" s="471"/>
      <c r="BU27" s="472"/>
      <c r="BV27" s="470">
        <v>151067</v>
      </c>
      <c r="BW27" s="471"/>
      <c r="BX27" s="471"/>
      <c r="BY27" s="471"/>
      <c r="BZ27" s="471"/>
      <c r="CA27" s="471"/>
      <c r="CB27" s="471"/>
      <c r="CC27" s="472"/>
      <c r="CD27" s="202"/>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5"/>
      <c r="DK27" s="185"/>
      <c r="DL27" s="185"/>
      <c r="DM27" s="185"/>
      <c r="DN27" s="185"/>
      <c r="DO27" s="185"/>
    </row>
    <row r="28" spans="1:119" ht="18.75" customHeight="1">
      <c r="A28" s="186"/>
      <c r="B28" s="499"/>
      <c r="C28" s="500"/>
      <c r="D28" s="501"/>
      <c r="E28" s="440" t="s">
        <v>184</v>
      </c>
      <c r="F28" s="441"/>
      <c r="G28" s="441"/>
      <c r="H28" s="441"/>
      <c r="I28" s="441"/>
      <c r="J28" s="441"/>
      <c r="K28" s="442"/>
      <c r="L28" s="443">
        <v>1</v>
      </c>
      <c r="M28" s="444"/>
      <c r="N28" s="444"/>
      <c r="O28" s="444"/>
      <c r="P28" s="445"/>
      <c r="Q28" s="443">
        <v>2400</v>
      </c>
      <c r="R28" s="444"/>
      <c r="S28" s="444"/>
      <c r="T28" s="444"/>
      <c r="U28" s="444"/>
      <c r="V28" s="445"/>
      <c r="W28" s="509"/>
      <c r="X28" s="500"/>
      <c r="Y28" s="501"/>
      <c r="Z28" s="440" t="s">
        <v>185</v>
      </c>
      <c r="AA28" s="441"/>
      <c r="AB28" s="441"/>
      <c r="AC28" s="441"/>
      <c r="AD28" s="441"/>
      <c r="AE28" s="441"/>
      <c r="AF28" s="441"/>
      <c r="AG28" s="442"/>
      <c r="AH28" s="443" t="s">
        <v>137</v>
      </c>
      <c r="AI28" s="444"/>
      <c r="AJ28" s="444"/>
      <c r="AK28" s="444"/>
      <c r="AL28" s="445"/>
      <c r="AM28" s="443" t="s">
        <v>174</v>
      </c>
      <c r="AN28" s="444"/>
      <c r="AO28" s="444"/>
      <c r="AP28" s="444"/>
      <c r="AQ28" s="444"/>
      <c r="AR28" s="445"/>
      <c r="AS28" s="443" t="s">
        <v>137</v>
      </c>
      <c r="AT28" s="444"/>
      <c r="AU28" s="444"/>
      <c r="AV28" s="444"/>
      <c r="AW28" s="444"/>
      <c r="AX28" s="446"/>
      <c r="AY28" s="450" t="s">
        <v>186</v>
      </c>
      <c r="AZ28" s="451"/>
      <c r="BA28" s="451"/>
      <c r="BB28" s="452"/>
      <c r="BC28" s="459" t="s">
        <v>47</v>
      </c>
      <c r="BD28" s="460"/>
      <c r="BE28" s="460"/>
      <c r="BF28" s="460"/>
      <c r="BG28" s="460"/>
      <c r="BH28" s="460"/>
      <c r="BI28" s="460"/>
      <c r="BJ28" s="460"/>
      <c r="BK28" s="460"/>
      <c r="BL28" s="460"/>
      <c r="BM28" s="461"/>
      <c r="BN28" s="462">
        <v>2243837</v>
      </c>
      <c r="BO28" s="463"/>
      <c r="BP28" s="463"/>
      <c r="BQ28" s="463"/>
      <c r="BR28" s="463"/>
      <c r="BS28" s="463"/>
      <c r="BT28" s="463"/>
      <c r="BU28" s="464"/>
      <c r="BV28" s="462">
        <v>2160306</v>
      </c>
      <c r="BW28" s="463"/>
      <c r="BX28" s="463"/>
      <c r="BY28" s="463"/>
      <c r="BZ28" s="463"/>
      <c r="CA28" s="463"/>
      <c r="CB28" s="463"/>
      <c r="CC28" s="464"/>
      <c r="CD28" s="200"/>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5"/>
      <c r="DK28" s="185"/>
      <c r="DL28" s="185"/>
      <c r="DM28" s="185"/>
      <c r="DN28" s="185"/>
      <c r="DO28" s="185"/>
    </row>
    <row r="29" spans="1:119" ht="18.75" customHeight="1">
      <c r="A29" s="186"/>
      <c r="B29" s="499"/>
      <c r="C29" s="500"/>
      <c r="D29" s="501"/>
      <c r="E29" s="440" t="s">
        <v>187</v>
      </c>
      <c r="F29" s="441"/>
      <c r="G29" s="441"/>
      <c r="H29" s="441"/>
      <c r="I29" s="441"/>
      <c r="J29" s="441"/>
      <c r="K29" s="442"/>
      <c r="L29" s="443">
        <v>10</v>
      </c>
      <c r="M29" s="444"/>
      <c r="N29" s="444"/>
      <c r="O29" s="444"/>
      <c r="P29" s="445"/>
      <c r="Q29" s="443">
        <v>2200</v>
      </c>
      <c r="R29" s="444"/>
      <c r="S29" s="444"/>
      <c r="T29" s="444"/>
      <c r="U29" s="444"/>
      <c r="V29" s="445"/>
      <c r="W29" s="510"/>
      <c r="X29" s="511"/>
      <c r="Y29" s="512"/>
      <c r="Z29" s="440" t="s">
        <v>188</v>
      </c>
      <c r="AA29" s="441"/>
      <c r="AB29" s="441"/>
      <c r="AC29" s="441"/>
      <c r="AD29" s="441"/>
      <c r="AE29" s="441"/>
      <c r="AF29" s="441"/>
      <c r="AG29" s="442"/>
      <c r="AH29" s="443">
        <v>119</v>
      </c>
      <c r="AI29" s="444"/>
      <c r="AJ29" s="444"/>
      <c r="AK29" s="444"/>
      <c r="AL29" s="445"/>
      <c r="AM29" s="443">
        <v>332248</v>
      </c>
      <c r="AN29" s="444"/>
      <c r="AO29" s="444"/>
      <c r="AP29" s="444"/>
      <c r="AQ29" s="444"/>
      <c r="AR29" s="445"/>
      <c r="AS29" s="443">
        <v>2792</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989</v>
      </c>
      <c r="BO29" s="468"/>
      <c r="BP29" s="468"/>
      <c r="BQ29" s="468"/>
      <c r="BR29" s="468"/>
      <c r="BS29" s="468"/>
      <c r="BT29" s="468"/>
      <c r="BU29" s="469"/>
      <c r="BV29" s="467">
        <v>989</v>
      </c>
      <c r="BW29" s="468"/>
      <c r="BX29" s="468"/>
      <c r="BY29" s="468"/>
      <c r="BZ29" s="468"/>
      <c r="CA29" s="468"/>
      <c r="CB29" s="468"/>
      <c r="CC29" s="469"/>
      <c r="CD29" s="202"/>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5"/>
      <c r="DK29" s="185"/>
      <c r="DL29" s="185"/>
      <c r="DM29" s="185"/>
      <c r="DN29" s="185"/>
      <c r="DO29" s="185"/>
    </row>
    <row r="30" spans="1:119" ht="18.75" customHeight="1" thickBot="1">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97.5</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49</v>
      </c>
      <c r="BD30" s="435"/>
      <c r="BE30" s="435"/>
      <c r="BF30" s="435"/>
      <c r="BG30" s="435"/>
      <c r="BH30" s="435"/>
      <c r="BI30" s="435"/>
      <c r="BJ30" s="435"/>
      <c r="BK30" s="435"/>
      <c r="BL30" s="435"/>
      <c r="BM30" s="436"/>
      <c r="BN30" s="470">
        <v>141411</v>
      </c>
      <c r="BO30" s="471"/>
      <c r="BP30" s="471"/>
      <c r="BQ30" s="471"/>
      <c r="BR30" s="471"/>
      <c r="BS30" s="471"/>
      <c r="BT30" s="471"/>
      <c r="BU30" s="472"/>
      <c r="BV30" s="470">
        <v>141390</v>
      </c>
      <c r="BW30" s="471"/>
      <c r="BX30" s="471"/>
      <c r="BY30" s="471"/>
      <c r="BZ30" s="471"/>
      <c r="CA30" s="471"/>
      <c r="CB30" s="471"/>
      <c r="CC30" s="47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30" t="s">
        <v>197</v>
      </c>
      <c r="D33" s="430"/>
      <c r="E33" s="429" t="s">
        <v>198</v>
      </c>
      <c r="F33" s="429"/>
      <c r="G33" s="429"/>
      <c r="H33" s="429"/>
      <c r="I33" s="429"/>
      <c r="J33" s="429"/>
      <c r="K33" s="429"/>
      <c r="L33" s="429"/>
      <c r="M33" s="429"/>
      <c r="N33" s="429"/>
      <c r="O33" s="429"/>
      <c r="P33" s="429"/>
      <c r="Q33" s="429"/>
      <c r="R33" s="429"/>
      <c r="S33" s="429"/>
      <c r="T33" s="215"/>
      <c r="U33" s="430" t="s">
        <v>199</v>
      </c>
      <c r="V33" s="430"/>
      <c r="W33" s="429" t="s">
        <v>198</v>
      </c>
      <c r="X33" s="429"/>
      <c r="Y33" s="429"/>
      <c r="Z33" s="429"/>
      <c r="AA33" s="429"/>
      <c r="AB33" s="429"/>
      <c r="AC33" s="429"/>
      <c r="AD33" s="429"/>
      <c r="AE33" s="429"/>
      <c r="AF33" s="429"/>
      <c r="AG33" s="429"/>
      <c r="AH33" s="429"/>
      <c r="AI33" s="429"/>
      <c r="AJ33" s="429"/>
      <c r="AK33" s="429"/>
      <c r="AL33" s="215"/>
      <c r="AM33" s="430" t="s">
        <v>199</v>
      </c>
      <c r="AN33" s="430"/>
      <c r="AO33" s="429" t="s">
        <v>198</v>
      </c>
      <c r="AP33" s="429"/>
      <c r="AQ33" s="429"/>
      <c r="AR33" s="429"/>
      <c r="AS33" s="429"/>
      <c r="AT33" s="429"/>
      <c r="AU33" s="429"/>
      <c r="AV33" s="429"/>
      <c r="AW33" s="429"/>
      <c r="AX33" s="429"/>
      <c r="AY33" s="429"/>
      <c r="AZ33" s="429"/>
      <c r="BA33" s="429"/>
      <c r="BB33" s="429"/>
      <c r="BC33" s="429"/>
      <c r="BD33" s="216"/>
      <c r="BE33" s="429" t="s">
        <v>200</v>
      </c>
      <c r="BF33" s="429"/>
      <c r="BG33" s="429" t="s">
        <v>201</v>
      </c>
      <c r="BH33" s="429"/>
      <c r="BI33" s="429"/>
      <c r="BJ33" s="429"/>
      <c r="BK33" s="429"/>
      <c r="BL33" s="429"/>
      <c r="BM33" s="429"/>
      <c r="BN33" s="429"/>
      <c r="BO33" s="429"/>
      <c r="BP33" s="429"/>
      <c r="BQ33" s="429"/>
      <c r="BR33" s="429"/>
      <c r="BS33" s="429"/>
      <c r="BT33" s="429"/>
      <c r="BU33" s="429"/>
      <c r="BV33" s="216"/>
      <c r="BW33" s="430" t="s">
        <v>200</v>
      </c>
      <c r="BX33" s="430"/>
      <c r="BY33" s="429" t="s">
        <v>202</v>
      </c>
      <c r="BZ33" s="429"/>
      <c r="CA33" s="429"/>
      <c r="CB33" s="429"/>
      <c r="CC33" s="429"/>
      <c r="CD33" s="429"/>
      <c r="CE33" s="429"/>
      <c r="CF33" s="429"/>
      <c r="CG33" s="429"/>
      <c r="CH33" s="429"/>
      <c r="CI33" s="429"/>
      <c r="CJ33" s="429"/>
      <c r="CK33" s="429"/>
      <c r="CL33" s="429"/>
      <c r="CM33" s="429"/>
      <c r="CN33" s="215"/>
      <c r="CO33" s="430" t="s">
        <v>199</v>
      </c>
      <c r="CP33" s="430"/>
      <c r="CQ33" s="429" t="s">
        <v>203</v>
      </c>
      <c r="CR33" s="429"/>
      <c r="CS33" s="429"/>
      <c r="CT33" s="429"/>
      <c r="CU33" s="429"/>
      <c r="CV33" s="429"/>
      <c r="CW33" s="429"/>
      <c r="CX33" s="429"/>
      <c r="CY33" s="429"/>
      <c r="CZ33" s="429"/>
      <c r="DA33" s="429"/>
      <c r="DB33" s="429"/>
      <c r="DC33" s="429"/>
      <c r="DD33" s="429"/>
      <c r="DE33" s="429"/>
      <c r="DF33" s="215"/>
      <c r="DG33" s="428" t="s">
        <v>204</v>
      </c>
      <c r="DH33" s="428"/>
      <c r="DI33" s="217"/>
      <c r="DJ33" s="185"/>
      <c r="DK33" s="185"/>
      <c r="DL33" s="185"/>
      <c r="DM33" s="185"/>
      <c r="DN33" s="185"/>
      <c r="DO33" s="185"/>
    </row>
    <row r="34" spans="1:119" ht="32.25" customHeight="1">
      <c r="A34" s="186"/>
      <c r="B34" s="212"/>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3"/>
      <c r="U34" s="426">
        <f>IF(W34="","",MAX(C34:D43)+1)</f>
        <v>5</v>
      </c>
      <c r="V34" s="426"/>
      <c r="W34" s="425" t="str">
        <f>IF('各会計、関係団体の財政状況及び健全化判断比率'!B28="","",'各会計、関係団体の財政状況及び健全化判断比率'!B28)</f>
        <v>勝央町国民健康保険事業勘定特別会計</v>
      </c>
      <c r="X34" s="425"/>
      <c r="Y34" s="425"/>
      <c r="Z34" s="425"/>
      <c r="AA34" s="425"/>
      <c r="AB34" s="425"/>
      <c r="AC34" s="425"/>
      <c r="AD34" s="425"/>
      <c r="AE34" s="425"/>
      <c r="AF34" s="425"/>
      <c r="AG34" s="425"/>
      <c r="AH34" s="425"/>
      <c r="AI34" s="425"/>
      <c r="AJ34" s="425"/>
      <c r="AK34" s="425"/>
      <c r="AL34" s="213"/>
      <c r="AM34" s="426">
        <f>IF(AO34="","",MAX(C34:D43,U34:V43)+1)</f>
        <v>8</v>
      </c>
      <c r="AN34" s="426"/>
      <c r="AO34" s="425" t="str">
        <f>IF('各会計、関係団体の財政状況及び健全化判断比率'!B31="","",'各会計、関係団体の財政状況及び健全化判断比率'!B31)</f>
        <v>勝央町水道事業会計</v>
      </c>
      <c r="AP34" s="425"/>
      <c r="AQ34" s="425"/>
      <c r="AR34" s="425"/>
      <c r="AS34" s="425"/>
      <c r="AT34" s="425"/>
      <c r="AU34" s="425"/>
      <c r="AV34" s="425"/>
      <c r="AW34" s="425"/>
      <c r="AX34" s="425"/>
      <c r="AY34" s="425"/>
      <c r="AZ34" s="425"/>
      <c r="BA34" s="425"/>
      <c r="BB34" s="425"/>
      <c r="BC34" s="425"/>
      <c r="BD34" s="213"/>
      <c r="BE34" s="426" t="str">
        <f>IF(BG34="","",MAX(C34:D43,U34:V43,AM34:AN43)+1)</f>
        <v/>
      </c>
      <c r="BF34" s="426"/>
      <c r="BG34" s="425"/>
      <c r="BH34" s="425"/>
      <c r="BI34" s="425"/>
      <c r="BJ34" s="425"/>
      <c r="BK34" s="425"/>
      <c r="BL34" s="425"/>
      <c r="BM34" s="425"/>
      <c r="BN34" s="425"/>
      <c r="BO34" s="425"/>
      <c r="BP34" s="425"/>
      <c r="BQ34" s="425"/>
      <c r="BR34" s="425"/>
      <c r="BS34" s="425"/>
      <c r="BT34" s="425"/>
      <c r="BU34" s="425"/>
      <c r="BV34" s="213"/>
      <c r="BW34" s="426">
        <f>IF(BY34="","",MAX(C34:D43,U34:V43,AM34:AN43,BE34:BF43)+1)</f>
        <v>10</v>
      </c>
      <c r="BX34" s="426"/>
      <c r="BY34" s="425" t="str">
        <f>IF('各会計、関係団体の財政状況及び健全化判断比率'!B68="","",'各会計、関係団体の財政状況及び健全化判断比率'!B68)</f>
        <v>岡山県広域水道企業団</v>
      </c>
      <c r="BZ34" s="425"/>
      <c r="CA34" s="425"/>
      <c r="CB34" s="425"/>
      <c r="CC34" s="425"/>
      <c r="CD34" s="425"/>
      <c r="CE34" s="425"/>
      <c r="CF34" s="425"/>
      <c r="CG34" s="425"/>
      <c r="CH34" s="425"/>
      <c r="CI34" s="425"/>
      <c r="CJ34" s="425"/>
      <c r="CK34" s="425"/>
      <c r="CL34" s="425"/>
      <c r="CM34" s="425"/>
      <c r="CN34" s="213"/>
      <c r="CO34" s="426">
        <f>IF(CQ34="","",MAX(C34:D43,U34:V43,AM34:AN43,BE34:BF43,BW34:BX43)+1)</f>
        <v>20</v>
      </c>
      <c r="CP34" s="426"/>
      <c r="CQ34" s="425" t="str">
        <f>IF('各会計、関係団体の財政状況及び健全化判断比率'!BS7="","",'各会計、関係団体の財政状況及び健全化判断比率'!BS7)</f>
        <v>（有）アグリスポット岡山</v>
      </c>
      <c r="CR34" s="425"/>
      <c r="CS34" s="425"/>
      <c r="CT34" s="425"/>
      <c r="CU34" s="425"/>
      <c r="CV34" s="425"/>
      <c r="CW34" s="425"/>
      <c r="CX34" s="425"/>
      <c r="CY34" s="425"/>
      <c r="CZ34" s="425"/>
      <c r="DA34" s="425"/>
      <c r="DB34" s="425"/>
      <c r="DC34" s="425"/>
      <c r="DD34" s="425"/>
      <c r="DE34" s="425"/>
      <c r="DF34" s="210"/>
      <c r="DG34" s="427" t="str">
        <f>IF('各会計、関係団体の財政状況及び健全化判断比率'!BR7="","",'各会計、関係団体の財政状況及び健全化判断比率'!BR7)</f>
        <v/>
      </c>
      <c r="DH34" s="427"/>
      <c r="DI34" s="217"/>
      <c r="DJ34" s="185"/>
      <c r="DK34" s="185"/>
      <c r="DL34" s="185"/>
      <c r="DM34" s="185"/>
      <c r="DN34" s="185"/>
      <c r="DO34" s="185"/>
    </row>
    <row r="35" spans="1:119" ht="32.25" customHeight="1">
      <c r="A35" s="186"/>
      <c r="B35" s="212"/>
      <c r="C35" s="426">
        <f>IF(E35="","",C34+1)</f>
        <v>2</v>
      </c>
      <c r="D35" s="426"/>
      <c r="E35" s="425" t="str">
        <f>IF('各会計、関係団体の財政状況及び健全化判断比率'!B8="","",'各会計、関係団体の財政状況及び健全化判断比率'!B8)</f>
        <v>勝央町住宅新築資金等貸付事業特別会計</v>
      </c>
      <c r="F35" s="425"/>
      <c r="G35" s="425"/>
      <c r="H35" s="425"/>
      <c r="I35" s="425"/>
      <c r="J35" s="425"/>
      <c r="K35" s="425"/>
      <c r="L35" s="425"/>
      <c r="M35" s="425"/>
      <c r="N35" s="425"/>
      <c r="O35" s="425"/>
      <c r="P35" s="425"/>
      <c r="Q35" s="425"/>
      <c r="R35" s="425"/>
      <c r="S35" s="425"/>
      <c r="T35" s="213"/>
      <c r="U35" s="426">
        <f>IF(W35="","",U34+1)</f>
        <v>6</v>
      </c>
      <c r="V35" s="426"/>
      <c r="W35" s="425" t="str">
        <f>IF('各会計、関係団体の財政状況及び健全化判断比率'!B29="","",'各会計、関係団体の財政状況及び健全化判断比率'!B29)</f>
        <v>勝央町介護保険特別会計</v>
      </c>
      <c r="X35" s="425"/>
      <c r="Y35" s="425"/>
      <c r="Z35" s="425"/>
      <c r="AA35" s="425"/>
      <c r="AB35" s="425"/>
      <c r="AC35" s="425"/>
      <c r="AD35" s="425"/>
      <c r="AE35" s="425"/>
      <c r="AF35" s="425"/>
      <c r="AG35" s="425"/>
      <c r="AH35" s="425"/>
      <c r="AI35" s="425"/>
      <c r="AJ35" s="425"/>
      <c r="AK35" s="425"/>
      <c r="AL35" s="213"/>
      <c r="AM35" s="426">
        <f t="shared" ref="AM35:AM43" si="0">IF(AO35="","",AM34+1)</f>
        <v>9</v>
      </c>
      <c r="AN35" s="426"/>
      <c r="AO35" s="425" t="str">
        <f>IF('各会計、関係団体の財政状況及び健全化判断比率'!B32="","",'各会計、関係団体の財政状況及び健全化判断比率'!B32)</f>
        <v>勝央町下水道事業会計</v>
      </c>
      <c r="AP35" s="425"/>
      <c r="AQ35" s="425"/>
      <c r="AR35" s="425"/>
      <c r="AS35" s="425"/>
      <c r="AT35" s="425"/>
      <c r="AU35" s="425"/>
      <c r="AV35" s="425"/>
      <c r="AW35" s="425"/>
      <c r="AX35" s="425"/>
      <c r="AY35" s="425"/>
      <c r="AZ35" s="425"/>
      <c r="BA35" s="425"/>
      <c r="BB35" s="425"/>
      <c r="BC35" s="425"/>
      <c r="BD35" s="213"/>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3"/>
      <c r="BW35" s="426">
        <f t="shared" ref="BW35:BW43" si="2">IF(BY35="","",BW34+1)</f>
        <v>11</v>
      </c>
      <c r="BX35" s="426"/>
      <c r="BY35" s="425" t="str">
        <f>IF('各会計、関係団体の財政状況及び健全化判断比率'!B69="","",'各会計、関係団体の財政状況及び健全化判断比率'!B69)</f>
        <v>岡山県後期高齢者医療広域連合一般会計</v>
      </c>
      <c r="BZ35" s="425"/>
      <c r="CA35" s="425"/>
      <c r="CB35" s="425"/>
      <c r="CC35" s="425"/>
      <c r="CD35" s="425"/>
      <c r="CE35" s="425"/>
      <c r="CF35" s="425"/>
      <c r="CG35" s="425"/>
      <c r="CH35" s="425"/>
      <c r="CI35" s="425"/>
      <c r="CJ35" s="425"/>
      <c r="CK35" s="425"/>
      <c r="CL35" s="425"/>
      <c r="CM35" s="425"/>
      <c r="CN35" s="213"/>
      <c r="CO35" s="426">
        <f t="shared" ref="CO35:CO43" si="3">IF(CQ35="","",CO34+1)</f>
        <v>21</v>
      </c>
      <c r="CP35" s="426"/>
      <c r="CQ35" s="425" t="str">
        <f>IF('各会計、関係団体の財政状況及び健全化判断比率'!BS8="","",'各会計、関係団体の財政状況及び健全化判断比率'!BS8)</f>
        <v>（公財）金太郎スポーツ振興財団</v>
      </c>
      <c r="CR35" s="425"/>
      <c r="CS35" s="425"/>
      <c r="CT35" s="425"/>
      <c r="CU35" s="425"/>
      <c r="CV35" s="425"/>
      <c r="CW35" s="425"/>
      <c r="CX35" s="425"/>
      <c r="CY35" s="425"/>
      <c r="CZ35" s="425"/>
      <c r="DA35" s="425"/>
      <c r="DB35" s="425"/>
      <c r="DC35" s="425"/>
      <c r="DD35" s="425"/>
      <c r="DE35" s="425"/>
      <c r="DF35" s="210"/>
      <c r="DG35" s="427" t="str">
        <f>IF('各会計、関係団体の財政状況及び健全化判断比率'!BR8="","",'各会計、関係団体の財政状況及び健全化判断比率'!BR8)</f>
        <v/>
      </c>
      <c r="DH35" s="427"/>
      <c r="DI35" s="217"/>
      <c r="DJ35" s="185"/>
      <c r="DK35" s="185"/>
      <c r="DL35" s="185"/>
      <c r="DM35" s="185"/>
      <c r="DN35" s="185"/>
      <c r="DO35" s="185"/>
    </row>
    <row r="36" spans="1:119" ht="32.25" customHeight="1">
      <c r="A36" s="186"/>
      <c r="B36" s="212"/>
      <c r="C36" s="426">
        <f>IF(E36="","",C35+1)</f>
        <v>3</v>
      </c>
      <c r="D36" s="426"/>
      <c r="E36" s="425" t="str">
        <f>IF('各会計、関係団体の財政状況及び健全化判断比率'!B9="","",'各会計、関係団体の財政状況及び健全化判断比率'!B9)</f>
        <v>勝田郡介護認定等審査会特別会計</v>
      </c>
      <c r="F36" s="425"/>
      <c r="G36" s="425"/>
      <c r="H36" s="425"/>
      <c r="I36" s="425"/>
      <c r="J36" s="425"/>
      <c r="K36" s="425"/>
      <c r="L36" s="425"/>
      <c r="M36" s="425"/>
      <c r="N36" s="425"/>
      <c r="O36" s="425"/>
      <c r="P36" s="425"/>
      <c r="Q36" s="425"/>
      <c r="R36" s="425"/>
      <c r="S36" s="425"/>
      <c r="T36" s="213"/>
      <c r="U36" s="426">
        <f t="shared" ref="U36:U43" si="4">IF(W36="","",U35+1)</f>
        <v>7</v>
      </c>
      <c r="V36" s="426"/>
      <c r="W36" s="425" t="str">
        <f>IF('各会計、関係団体の財政状況及び健全化判断比率'!B30="","",'各会計、関係団体の財政状況及び健全化判断比率'!B30)</f>
        <v>勝央町後期高齢者医療特別会計</v>
      </c>
      <c r="X36" s="425"/>
      <c r="Y36" s="425"/>
      <c r="Z36" s="425"/>
      <c r="AA36" s="425"/>
      <c r="AB36" s="425"/>
      <c r="AC36" s="425"/>
      <c r="AD36" s="425"/>
      <c r="AE36" s="425"/>
      <c r="AF36" s="425"/>
      <c r="AG36" s="425"/>
      <c r="AH36" s="425"/>
      <c r="AI36" s="425"/>
      <c r="AJ36" s="425"/>
      <c r="AK36" s="425"/>
      <c r="AL36" s="213"/>
      <c r="AM36" s="426" t="str">
        <f t="shared" si="0"/>
        <v/>
      </c>
      <c r="AN36" s="426"/>
      <c r="AO36" s="425"/>
      <c r="AP36" s="425"/>
      <c r="AQ36" s="425"/>
      <c r="AR36" s="425"/>
      <c r="AS36" s="425"/>
      <c r="AT36" s="425"/>
      <c r="AU36" s="425"/>
      <c r="AV36" s="425"/>
      <c r="AW36" s="425"/>
      <c r="AX36" s="425"/>
      <c r="AY36" s="425"/>
      <c r="AZ36" s="425"/>
      <c r="BA36" s="425"/>
      <c r="BB36" s="425"/>
      <c r="BC36" s="425"/>
      <c r="BD36" s="213"/>
      <c r="BE36" s="426" t="str">
        <f t="shared" si="1"/>
        <v/>
      </c>
      <c r="BF36" s="426"/>
      <c r="BG36" s="425"/>
      <c r="BH36" s="425"/>
      <c r="BI36" s="425"/>
      <c r="BJ36" s="425"/>
      <c r="BK36" s="425"/>
      <c r="BL36" s="425"/>
      <c r="BM36" s="425"/>
      <c r="BN36" s="425"/>
      <c r="BO36" s="425"/>
      <c r="BP36" s="425"/>
      <c r="BQ36" s="425"/>
      <c r="BR36" s="425"/>
      <c r="BS36" s="425"/>
      <c r="BT36" s="425"/>
      <c r="BU36" s="425"/>
      <c r="BV36" s="213"/>
      <c r="BW36" s="426">
        <f t="shared" si="2"/>
        <v>12</v>
      </c>
      <c r="BX36" s="426"/>
      <c r="BY36" s="425" t="str">
        <f>IF('各会計、関係団体の財政状況及び健全化判断比率'!B70="","",'各会計、関係団体の財政状況及び健全化判断比率'!B70)</f>
        <v>岡山県後期高齢者医療広域連合特別会計</v>
      </c>
      <c r="BZ36" s="425"/>
      <c r="CA36" s="425"/>
      <c r="CB36" s="425"/>
      <c r="CC36" s="425"/>
      <c r="CD36" s="425"/>
      <c r="CE36" s="425"/>
      <c r="CF36" s="425"/>
      <c r="CG36" s="425"/>
      <c r="CH36" s="425"/>
      <c r="CI36" s="425"/>
      <c r="CJ36" s="425"/>
      <c r="CK36" s="425"/>
      <c r="CL36" s="425"/>
      <c r="CM36" s="425"/>
      <c r="CN36" s="213"/>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10"/>
      <c r="DG36" s="427" t="str">
        <f>IF('各会計、関係団体の財政状況及び健全化判断比率'!BR9="","",'各会計、関係団体の財政状況及び健全化判断比率'!BR9)</f>
        <v/>
      </c>
      <c r="DH36" s="427"/>
      <c r="DI36" s="217"/>
      <c r="DJ36" s="185"/>
      <c r="DK36" s="185"/>
      <c r="DL36" s="185"/>
      <c r="DM36" s="185"/>
      <c r="DN36" s="185"/>
      <c r="DO36" s="185"/>
    </row>
    <row r="37" spans="1:119" ht="32.25" customHeight="1">
      <c r="A37" s="186"/>
      <c r="B37" s="212"/>
      <c r="C37" s="426">
        <f>IF(E37="","",C36+1)</f>
        <v>4</v>
      </c>
      <c r="D37" s="426"/>
      <c r="E37" s="425" t="str">
        <f>IF('各会計、関係団体の財政状況及び健全化判断比率'!B10="","",'各会計、関係団体の財政状況及び健全化判断比率'!B10)</f>
        <v>勝田郡障害者地域生活支援事業特別会計</v>
      </c>
      <c r="F37" s="425"/>
      <c r="G37" s="425"/>
      <c r="H37" s="425"/>
      <c r="I37" s="425"/>
      <c r="J37" s="425"/>
      <c r="K37" s="425"/>
      <c r="L37" s="425"/>
      <c r="M37" s="425"/>
      <c r="N37" s="425"/>
      <c r="O37" s="425"/>
      <c r="P37" s="425"/>
      <c r="Q37" s="425"/>
      <c r="R37" s="425"/>
      <c r="S37" s="425"/>
      <c r="T37" s="213"/>
      <c r="U37" s="426" t="str">
        <f t="shared" si="4"/>
        <v/>
      </c>
      <c r="V37" s="426"/>
      <c r="W37" s="425"/>
      <c r="X37" s="425"/>
      <c r="Y37" s="425"/>
      <c r="Z37" s="425"/>
      <c r="AA37" s="425"/>
      <c r="AB37" s="425"/>
      <c r="AC37" s="425"/>
      <c r="AD37" s="425"/>
      <c r="AE37" s="425"/>
      <c r="AF37" s="425"/>
      <c r="AG37" s="425"/>
      <c r="AH37" s="425"/>
      <c r="AI37" s="425"/>
      <c r="AJ37" s="425"/>
      <c r="AK37" s="425"/>
      <c r="AL37" s="213"/>
      <c r="AM37" s="426" t="str">
        <f t="shared" si="0"/>
        <v/>
      </c>
      <c r="AN37" s="426"/>
      <c r="AO37" s="425"/>
      <c r="AP37" s="425"/>
      <c r="AQ37" s="425"/>
      <c r="AR37" s="425"/>
      <c r="AS37" s="425"/>
      <c r="AT37" s="425"/>
      <c r="AU37" s="425"/>
      <c r="AV37" s="425"/>
      <c r="AW37" s="425"/>
      <c r="AX37" s="425"/>
      <c r="AY37" s="425"/>
      <c r="AZ37" s="425"/>
      <c r="BA37" s="425"/>
      <c r="BB37" s="425"/>
      <c r="BC37" s="425"/>
      <c r="BD37" s="213"/>
      <c r="BE37" s="426" t="str">
        <f t="shared" si="1"/>
        <v/>
      </c>
      <c r="BF37" s="426"/>
      <c r="BG37" s="425"/>
      <c r="BH37" s="425"/>
      <c r="BI37" s="425"/>
      <c r="BJ37" s="425"/>
      <c r="BK37" s="425"/>
      <c r="BL37" s="425"/>
      <c r="BM37" s="425"/>
      <c r="BN37" s="425"/>
      <c r="BO37" s="425"/>
      <c r="BP37" s="425"/>
      <c r="BQ37" s="425"/>
      <c r="BR37" s="425"/>
      <c r="BS37" s="425"/>
      <c r="BT37" s="425"/>
      <c r="BU37" s="425"/>
      <c r="BV37" s="213"/>
      <c r="BW37" s="426">
        <f t="shared" si="2"/>
        <v>13</v>
      </c>
      <c r="BX37" s="426"/>
      <c r="BY37" s="425" t="str">
        <f>IF('各会計、関係団体の財政状況及び健全化判断比率'!B71="","",'各会計、関係団体の財政状況及び健全化判断比率'!B71)</f>
        <v>岡山県市町村総合事務組合一般会計</v>
      </c>
      <c r="BZ37" s="425"/>
      <c r="CA37" s="425"/>
      <c r="CB37" s="425"/>
      <c r="CC37" s="425"/>
      <c r="CD37" s="425"/>
      <c r="CE37" s="425"/>
      <c r="CF37" s="425"/>
      <c r="CG37" s="425"/>
      <c r="CH37" s="425"/>
      <c r="CI37" s="425"/>
      <c r="CJ37" s="425"/>
      <c r="CK37" s="425"/>
      <c r="CL37" s="425"/>
      <c r="CM37" s="425"/>
      <c r="CN37" s="213"/>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10"/>
      <c r="DG37" s="427" t="str">
        <f>IF('各会計、関係団体の財政状況及び健全化判断比率'!BR10="","",'各会計、関係団体の財政状況及び健全化判断比率'!BR10)</f>
        <v/>
      </c>
      <c r="DH37" s="427"/>
      <c r="DI37" s="217"/>
      <c r="DJ37" s="185"/>
      <c r="DK37" s="185"/>
      <c r="DL37" s="185"/>
      <c r="DM37" s="185"/>
      <c r="DN37" s="185"/>
      <c r="DO37" s="185"/>
    </row>
    <row r="38" spans="1:119" ht="32.25" customHeight="1">
      <c r="A38" s="186"/>
      <c r="B38" s="212"/>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3"/>
      <c r="U38" s="426" t="str">
        <f t="shared" si="4"/>
        <v/>
      </c>
      <c r="V38" s="426"/>
      <c r="W38" s="425"/>
      <c r="X38" s="425"/>
      <c r="Y38" s="425"/>
      <c r="Z38" s="425"/>
      <c r="AA38" s="425"/>
      <c r="AB38" s="425"/>
      <c r="AC38" s="425"/>
      <c r="AD38" s="425"/>
      <c r="AE38" s="425"/>
      <c r="AF38" s="425"/>
      <c r="AG38" s="425"/>
      <c r="AH38" s="425"/>
      <c r="AI38" s="425"/>
      <c r="AJ38" s="425"/>
      <c r="AK38" s="425"/>
      <c r="AL38" s="213"/>
      <c r="AM38" s="426" t="str">
        <f t="shared" si="0"/>
        <v/>
      </c>
      <c r="AN38" s="426"/>
      <c r="AO38" s="425"/>
      <c r="AP38" s="425"/>
      <c r="AQ38" s="425"/>
      <c r="AR38" s="425"/>
      <c r="AS38" s="425"/>
      <c r="AT38" s="425"/>
      <c r="AU38" s="425"/>
      <c r="AV38" s="425"/>
      <c r="AW38" s="425"/>
      <c r="AX38" s="425"/>
      <c r="AY38" s="425"/>
      <c r="AZ38" s="425"/>
      <c r="BA38" s="425"/>
      <c r="BB38" s="425"/>
      <c r="BC38" s="425"/>
      <c r="BD38" s="213"/>
      <c r="BE38" s="426" t="str">
        <f t="shared" si="1"/>
        <v/>
      </c>
      <c r="BF38" s="426"/>
      <c r="BG38" s="425"/>
      <c r="BH38" s="425"/>
      <c r="BI38" s="425"/>
      <c r="BJ38" s="425"/>
      <c r="BK38" s="425"/>
      <c r="BL38" s="425"/>
      <c r="BM38" s="425"/>
      <c r="BN38" s="425"/>
      <c r="BO38" s="425"/>
      <c r="BP38" s="425"/>
      <c r="BQ38" s="425"/>
      <c r="BR38" s="425"/>
      <c r="BS38" s="425"/>
      <c r="BT38" s="425"/>
      <c r="BU38" s="425"/>
      <c r="BV38" s="213"/>
      <c r="BW38" s="426">
        <f t="shared" si="2"/>
        <v>14</v>
      </c>
      <c r="BX38" s="426"/>
      <c r="BY38" s="425" t="str">
        <f>IF('各会計、関係団体の財政状況及び健全化判断比率'!B72="","",'各会計、関係団体の財政状況及び健全化判断比率'!B72)</f>
        <v>岡山県市町村総合事務組合貸付金特別会計</v>
      </c>
      <c r="BZ38" s="425"/>
      <c r="CA38" s="425"/>
      <c r="CB38" s="425"/>
      <c r="CC38" s="425"/>
      <c r="CD38" s="425"/>
      <c r="CE38" s="425"/>
      <c r="CF38" s="425"/>
      <c r="CG38" s="425"/>
      <c r="CH38" s="425"/>
      <c r="CI38" s="425"/>
      <c r="CJ38" s="425"/>
      <c r="CK38" s="425"/>
      <c r="CL38" s="425"/>
      <c r="CM38" s="425"/>
      <c r="CN38" s="213"/>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10"/>
      <c r="DG38" s="427" t="str">
        <f>IF('各会計、関係団体の財政状況及び健全化判断比率'!BR11="","",'各会計、関係団体の財政状況及び健全化判断比率'!BR11)</f>
        <v/>
      </c>
      <c r="DH38" s="427"/>
      <c r="DI38" s="217"/>
      <c r="DJ38" s="185"/>
      <c r="DK38" s="185"/>
      <c r="DL38" s="185"/>
      <c r="DM38" s="185"/>
      <c r="DN38" s="185"/>
      <c r="DO38" s="185"/>
    </row>
    <row r="39" spans="1:119" ht="32.25" customHeight="1">
      <c r="A39" s="186"/>
      <c r="B39" s="212"/>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3"/>
      <c r="U39" s="426" t="str">
        <f t="shared" si="4"/>
        <v/>
      </c>
      <c r="V39" s="426"/>
      <c r="W39" s="425"/>
      <c r="X39" s="425"/>
      <c r="Y39" s="425"/>
      <c r="Z39" s="425"/>
      <c r="AA39" s="425"/>
      <c r="AB39" s="425"/>
      <c r="AC39" s="425"/>
      <c r="AD39" s="425"/>
      <c r="AE39" s="425"/>
      <c r="AF39" s="425"/>
      <c r="AG39" s="425"/>
      <c r="AH39" s="425"/>
      <c r="AI39" s="425"/>
      <c r="AJ39" s="425"/>
      <c r="AK39" s="425"/>
      <c r="AL39" s="213"/>
      <c r="AM39" s="426" t="str">
        <f t="shared" si="0"/>
        <v/>
      </c>
      <c r="AN39" s="426"/>
      <c r="AO39" s="425"/>
      <c r="AP39" s="425"/>
      <c r="AQ39" s="425"/>
      <c r="AR39" s="425"/>
      <c r="AS39" s="425"/>
      <c r="AT39" s="425"/>
      <c r="AU39" s="425"/>
      <c r="AV39" s="425"/>
      <c r="AW39" s="425"/>
      <c r="AX39" s="425"/>
      <c r="AY39" s="425"/>
      <c r="AZ39" s="425"/>
      <c r="BA39" s="425"/>
      <c r="BB39" s="425"/>
      <c r="BC39" s="425"/>
      <c r="BD39" s="213"/>
      <c r="BE39" s="426" t="str">
        <f t="shared" si="1"/>
        <v/>
      </c>
      <c r="BF39" s="426"/>
      <c r="BG39" s="425"/>
      <c r="BH39" s="425"/>
      <c r="BI39" s="425"/>
      <c r="BJ39" s="425"/>
      <c r="BK39" s="425"/>
      <c r="BL39" s="425"/>
      <c r="BM39" s="425"/>
      <c r="BN39" s="425"/>
      <c r="BO39" s="425"/>
      <c r="BP39" s="425"/>
      <c r="BQ39" s="425"/>
      <c r="BR39" s="425"/>
      <c r="BS39" s="425"/>
      <c r="BT39" s="425"/>
      <c r="BU39" s="425"/>
      <c r="BV39" s="213"/>
      <c r="BW39" s="426">
        <f t="shared" si="2"/>
        <v>15</v>
      </c>
      <c r="BX39" s="426"/>
      <c r="BY39" s="425" t="str">
        <f>IF('各会計、関係団体の財政状況及び健全化判断比率'!B73="","",'各会計、関係団体の財政状況及び健全化判断比率'!B73)</f>
        <v>岡山県市町村総合事務組合拠出金事業特別会計</v>
      </c>
      <c r="BZ39" s="425"/>
      <c r="CA39" s="425"/>
      <c r="CB39" s="425"/>
      <c r="CC39" s="425"/>
      <c r="CD39" s="425"/>
      <c r="CE39" s="425"/>
      <c r="CF39" s="425"/>
      <c r="CG39" s="425"/>
      <c r="CH39" s="425"/>
      <c r="CI39" s="425"/>
      <c r="CJ39" s="425"/>
      <c r="CK39" s="425"/>
      <c r="CL39" s="425"/>
      <c r="CM39" s="425"/>
      <c r="CN39" s="213"/>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10"/>
      <c r="DG39" s="427" t="str">
        <f>IF('各会計、関係団体の財政状況及び健全化判断比率'!BR12="","",'各会計、関係団体の財政状況及び健全化判断比率'!BR12)</f>
        <v/>
      </c>
      <c r="DH39" s="427"/>
      <c r="DI39" s="217"/>
      <c r="DJ39" s="185"/>
      <c r="DK39" s="185"/>
      <c r="DL39" s="185"/>
      <c r="DM39" s="185"/>
      <c r="DN39" s="185"/>
      <c r="DO39" s="185"/>
    </row>
    <row r="40" spans="1:119" ht="32.25" customHeight="1">
      <c r="A40" s="186"/>
      <c r="B40" s="212"/>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3"/>
      <c r="U40" s="426" t="str">
        <f t="shared" si="4"/>
        <v/>
      </c>
      <c r="V40" s="426"/>
      <c r="W40" s="425"/>
      <c r="X40" s="425"/>
      <c r="Y40" s="425"/>
      <c r="Z40" s="425"/>
      <c r="AA40" s="425"/>
      <c r="AB40" s="425"/>
      <c r="AC40" s="425"/>
      <c r="AD40" s="425"/>
      <c r="AE40" s="425"/>
      <c r="AF40" s="425"/>
      <c r="AG40" s="425"/>
      <c r="AH40" s="425"/>
      <c r="AI40" s="425"/>
      <c r="AJ40" s="425"/>
      <c r="AK40" s="425"/>
      <c r="AL40" s="213"/>
      <c r="AM40" s="426" t="str">
        <f t="shared" si="0"/>
        <v/>
      </c>
      <c r="AN40" s="426"/>
      <c r="AO40" s="425"/>
      <c r="AP40" s="425"/>
      <c r="AQ40" s="425"/>
      <c r="AR40" s="425"/>
      <c r="AS40" s="425"/>
      <c r="AT40" s="425"/>
      <c r="AU40" s="425"/>
      <c r="AV40" s="425"/>
      <c r="AW40" s="425"/>
      <c r="AX40" s="425"/>
      <c r="AY40" s="425"/>
      <c r="AZ40" s="425"/>
      <c r="BA40" s="425"/>
      <c r="BB40" s="425"/>
      <c r="BC40" s="425"/>
      <c r="BD40" s="213"/>
      <c r="BE40" s="426" t="str">
        <f t="shared" si="1"/>
        <v/>
      </c>
      <c r="BF40" s="426"/>
      <c r="BG40" s="425"/>
      <c r="BH40" s="425"/>
      <c r="BI40" s="425"/>
      <c r="BJ40" s="425"/>
      <c r="BK40" s="425"/>
      <c r="BL40" s="425"/>
      <c r="BM40" s="425"/>
      <c r="BN40" s="425"/>
      <c r="BO40" s="425"/>
      <c r="BP40" s="425"/>
      <c r="BQ40" s="425"/>
      <c r="BR40" s="425"/>
      <c r="BS40" s="425"/>
      <c r="BT40" s="425"/>
      <c r="BU40" s="425"/>
      <c r="BV40" s="213"/>
      <c r="BW40" s="426">
        <f t="shared" si="2"/>
        <v>16</v>
      </c>
      <c r="BX40" s="426"/>
      <c r="BY40" s="425" t="str">
        <f>IF('各会計、関係団体の財政状況及び健全化判断比率'!B74="","",'各会計、関係団体の財政状況及び健全化判断比率'!B74)</f>
        <v>岡山県市町村総合事務組合交通災害共済特別会計</v>
      </c>
      <c r="BZ40" s="425"/>
      <c r="CA40" s="425"/>
      <c r="CB40" s="425"/>
      <c r="CC40" s="425"/>
      <c r="CD40" s="425"/>
      <c r="CE40" s="425"/>
      <c r="CF40" s="425"/>
      <c r="CG40" s="425"/>
      <c r="CH40" s="425"/>
      <c r="CI40" s="425"/>
      <c r="CJ40" s="425"/>
      <c r="CK40" s="425"/>
      <c r="CL40" s="425"/>
      <c r="CM40" s="425"/>
      <c r="CN40" s="213"/>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10"/>
      <c r="DG40" s="427" t="str">
        <f>IF('各会計、関係団体の財政状況及び健全化判断比率'!BR13="","",'各会計、関係団体の財政状況及び健全化判断比率'!BR13)</f>
        <v/>
      </c>
      <c r="DH40" s="427"/>
      <c r="DI40" s="217"/>
      <c r="DJ40" s="185"/>
      <c r="DK40" s="185"/>
      <c r="DL40" s="185"/>
      <c r="DM40" s="185"/>
      <c r="DN40" s="185"/>
      <c r="DO40" s="185"/>
    </row>
    <row r="41" spans="1:119" ht="32.25" customHeight="1">
      <c r="A41" s="186"/>
      <c r="B41" s="212"/>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3"/>
      <c r="U41" s="426" t="str">
        <f t="shared" si="4"/>
        <v/>
      </c>
      <c r="V41" s="426"/>
      <c r="W41" s="425"/>
      <c r="X41" s="425"/>
      <c r="Y41" s="425"/>
      <c r="Z41" s="425"/>
      <c r="AA41" s="425"/>
      <c r="AB41" s="425"/>
      <c r="AC41" s="425"/>
      <c r="AD41" s="425"/>
      <c r="AE41" s="425"/>
      <c r="AF41" s="425"/>
      <c r="AG41" s="425"/>
      <c r="AH41" s="425"/>
      <c r="AI41" s="425"/>
      <c r="AJ41" s="425"/>
      <c r="AK41" s="425"/>
      <c r="AL41" s="213"/>
      <c r="AM41" s="426" t="str">
        <f t="shared" si="0"/>
        <v/>
      </c>
      <c r="AN41" s="426"/>
      <c r="AO41" s="425"/>
      <c r="AP41" s="425"/>
      <c r="AQ41" s="425"/>
      <c r="AR41" s="425"/>
      <c r="AS41" s="425"/>
      <c r="AT41" s="425"/>
      <c r="AU41" s="425"/>
      <c r="AV41" s="425"/>
      <c r="AW41" s="425"/>
      <c r="AX41" s="425"/>
      <c r="AY41" s="425"/>
      <c r="AZ41" s="425"/>
      <c r="BA41" s="425"/>
      <c r="BB41" s="425"/>
      <c r="BC41" s="425"/>
      <c r="BD41" s="213"/>
      <c r="BE41" s="426" t="str">
        <f t="shared" si="1"/>
        <v/>
      </c>
      <c r="BF41" s="426"/>
      <c r="BG41" s="425"/>
      <c r="BH41" s="425"/>
      <c r="BI41" s="425"/>
      <c r="BJ41" s="425"/>
      <c r="BK41" s="425"/>
      <c r="BL41" s="425"/>
      <c r="BM41" s="425"/>
      <c r="BN41" s="425"/>
      <c r="BO41" s="425"/>
      <c r="BP41" s="425"/>
      <c r="BQ41" s="425"/>
      <c r="BR41" s="425"/>
      <c r="BS41" s="425"/>
      <c r="BT41" s="425"/>
      <c r="BU41" s="425"/>
      <c r="BV41" s="213"/>
      <c r="BW41" s="426">
        <f t="shared" si="2"/>
        <v>17</v>
      </c>
      <c r="BX41" s="426"/>
      <c r="BY41" s="425" t="str">
        <f>IF('各会計、関係団体の財政状況及び健全化判断比率'!B75="","",'各会計、関係団体の財政状況及び健全化判断比率'!B75)</f>
        <v>岡山県市町村税整理組合</v>
      </c>
      <c r="BZ41" s="425"/>
      <c r="CA41" s="425"/>
      <c r="CB41" s="425"/>
      <c r="CC41" s="425"/>
      <c r="CD41" s="425"/>
      <c r="CE41" s="425"/>
      <c r="CF41" s="425"/>
      <c r="CG41" s="425"/>
      <c r="CH41" s="425"/>
      <c r="CI41" s="425"/>
      <c r="CJ41" s="425"/>
      <c r="CK41" s="425"/>
      <c r="CL41" s="425"/>
      <c r="CM41" s="425"/>
      <c r="CN41" s="213"/>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10"/>
      <c r="DG41" s="427" t="str">
        <f>IF('各会計、関係団体の財政状況及び健全化判断比率'!BR14="","",'各会計、関係団体の財政状況及び健全化判断比率'!BR14)</f>
        <v/>
      </c>
      <c r="DH41" s="427"/>
      <c r="DI41" s="217"/>
      <c r="DJ41" s="185"/>
      <c r="DK41" s="185"/>
      <c r="DL41" s="185"/>
      <c r="DM41" s="185"/>
      <c r="DN41" s="185"/>
      <c r="DO41" s="185"/>
    </row>
    <row r="42" spans="1:119" ht="32.25" customHeight="1">
      <c r="A42" s="185"/>
      <c r="B42" s="212"/>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3"/>
      <c r="U42" s="426" t="str">
        <f t="shared" si="4"/>
        <v/>
      </c>
      <c r="V42" s="426"/>
      <c r="W42" s="425"/>
      <c r="X42" s="425"/>
      <c r="Y42" s="425"/>
      <c r="Z42" s="425"/>
      <c r="AA42" s="425"/>
      <c r="AB42" s="425"/>
      <c r="AC42" s="425"/>
      <c r="AD42" s="425"/>
      <c r="AE42" s="425"/>
      <c r="AF42" s="425"/>
      <c r="AG42" s="425"/>
      <c r="AH42" s="425"/>
      <c r="AI42" s="425"/>
      <c r="AJ42" s="425"/>
      <c r="AK42" s="425"/>
      <c r="AL42" s="213"/>
      <c r="AM42" s="426" t="str">
        <f t="shared" si="0"/>
        <v/>
      </c>
      <c r="AN42" s="426"/>
      <c r="AO42" s="425"/>
      <c r="AP42" s="425"/>
      <c r="AQ42" s="425"/>
      <c r="AR42" s="425"/>
      <c r="AS42" s="425"/>
      <c r="AT42" s="425"/>
      <c r="AU42" s="425"/>
      <c r="AV42" s="425"/>
      <c r="AW42" s="425"/>
      <c r="AX42" s="425"/>
      <c r="AY42" s="425"/>
      <c r="AZ42" s="425"/>
      <c r="BA42" s="425"/>
      <c r="BB42" s="425"/>
      <c r="BC42" s="425"/>
      <c r="BD42" s="213"/>
      <c r="BE42" s="426" t="str">
        <f t="shared" si="1"/>
        <v/>
      </c>
      <c r="BF42" s="426"/>
      <c r="BG42" s="425"/>
      <c r="BH42" s="425"/>
      <c r="BI42" s="425"/>
      <c r="BJ42" s="425"/>
      <c r="BK42" s="425"/>
      <c r="BL42" s="425"/>
      <c r="BM42" s="425"/>
      <c r="BN42" s="425"/>
      <c r="BO42" s="425"/>
      <c r="BP42" s="425"/>
      <c r="BQ42" s="425"/>
      <c r="BR42" s="425"/>
      <c r="BS42" s="425"/>
      <c r="BT42" s="425"/>
      <c r="BU42" s="425"/>
      <c r="BV42" s="213"/>
      <c r="BW42" s="426">
        <f t="shared" si="2"/>
        <v>18</v>
      </c>
      <c r="BX42" s="426"/>
      <c r="BY42" s="425" t="str">
        <f>IF('各会計、関係団体の財政状況及び健全化判断比率'!B76="","",'各会計、関係団体の財政状況及び健全化判断比率'!B76)</f>
        <v>津山広域事務組合一般会計</v>
      </c>
      <c r="BZ42" s="425"/>
      <c r="CA42" s="425"/>
      <c r="CB42" s="425"/>
      <c r="CC42" s="425"/>
      <c r="CD42" s="425"/>
      <c r="CE42" s="425"/>
      <c r="CF42" s="425"/>
      <c r="CG42" s="425"/>
      <c r="CH42" s="425"/>
      <c r="CI42" s="425"/>
      <c r="CJ42" s="425"/>
      <c r="CK42" s="425"/>
      <c r="CL42" s="425"/>
      <c r="CM42" s="425"/>
      <c r="CN42" s="213"/>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10"/>
      <c r="DG42" s="427" t="str">
        <f>IF('各会計、関係団体の財政状況及び健全化判断比率'!BR15="","",'各会計、関係団体の財政状況及び健全化判断比率'!BR15)</f>
        <v/>
      </c>
      <c r="DH42" s="427"/>
      <c r="DI42" s="217"/>
      <c r="DJ42" s="185"/>
      <c r="DK42" s="185"/>
      <c r="DL42" s="185"/>
      <c r="DM42" s="185"/>
      <c r="DN42" s="185"/>
      <c r="DO42" s="185"/>
    </row>
    <row r="43" spans="1:119" ht="32.25" customHeight="1">
      <c r="A43" s="185"/>
      <c r="B43" s="212"/>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3"/>
      <c r="U43" s="426" t="str">
        <f t="shared" si="4"/>
        <v/>
      </c>
      <c r="V43" s="426"/>
      <c r="W43" s="425"/>
      <c r="X43" s="425"/>
      <c r="Y43" s="425"/>
      <c r="Z43" s="425"/>
      <c r="AA43" s="425"/>
      <c r="AB43" s="425"/>
      <c r="AC43" s="425"/>
      <c r="AD43" s="425"/>
      <c r="AE43" s="425"/>
      <c r="AF43" s="425"/>
      <c r="AG43" s="425"/>
      <c r="AH43" s="425"/>
      <c r="AI43" s="425"/>
      <c r="AJ43" s="425"/>
      <c r="AK43" s="425"/>
      <c r="AL43" s="213"/>
      <c r="AM43" s="426" t="str">
        <f t="shared" si="0"/>
        <v/>
      </c>
      <c r="AN43" s="426"/>
      <c r="AO43" s="425"/>
      <c r="AP43" s="425"/>
      <c r="AQ43" s="425"/>
      <c r="AR43" s="425"/>
      <c r="AS43" s="425"/>
      <c r="AT43" s="425"/>
      <c r="AU43" s="425"/>
      <c r="AV43" s="425"/>
      <c r="AW43" s="425"/>
      <c r="AX43" s="425"/>
      <c r="AY43" s="425"/>
      <c r="AZ43" s="425"/>
      <c r="BA43" s="425"/>
      <c r="BB43" s="425"/>
      <c r="BC43" s="425"/>
      <c r="BD43" s="213"/>
      <c r="BE43" s="426" t="str">
        <f t="shared" si="1"/>
        <v/>
      </c>
      <c r="BF43" s="426"/>
      <c r="BG43" s="425"/>
      <c r="BH43" s="425"/>
      <c r="BI43" s="425"/>
      <c r="BJ43" s="425"/>
      <c r="BK43" s="425"/>
      <c r="BL43" s="425"/>
      <c r="BM43" s="425"/>
      <c r="BN43" s="425"/>
      <c r="BO43" s="425"/>
      <c r="BP43" s="425"/>
      <c r="BQ43" s="425"/>
      <c r="BR43" s="425"/>
      <c r="BS43" s="425"/>
      <c r="BT43" s="425"/>
      <c r="BU43" s="425"/>
      <c r="BV43" s="213"/>
      <c r="BW43" s="426">
        <f t="shared" si="2"/>
        <v>19</v>
      </c>
      <c r="BX43" s="426"/>
      <c r="BY43" s="425" t="str">
        <f>IF('各会計、関係団体の財政状況及び健全化判断比率'!B77="","",'各会計、関係団体の財政状況及び健全化判断比率'!B77)</f>
        <v>津山広域事務組合ふるさと振興事業特別会計</v>
      </c>
      <c r="BZ43" s="425"/>
      <c r="CA43" s="425"/>
      <c r="CB43" s="425"/>
      <c r="CC43" s="425"/>
      <c r="CD43" s="425"/>
      <c r="CE43" s="425"/>
      <c r="CF43" s="425"/>
      <c r="CG43" s="425"/>
      <c r="CH43" s="425"/>
      <c r="CI43" s="425"/>
      <c r="CJ43" s="425"/>
      <c r="CK43" s="425"/>
      <c r="CL43" s="425"/>
      <c r="CM43" s="425"/>
      <c r="CN43" s="213"/>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10"/>
      <c r="DG43" s="427" t="str">
        <f>IF('各会計、関係団体の財政状況及び健全化判断比率'!BR16="","",'各会計、関係団体の財政状況及び健全化判断比率'!BR16)</f>
        <v/>
      </c>
      <c r="DH43" s="42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wDTWJ+S9CosMOJITpt3WFxQSSQUbU0+U04C1rTyrzNC3+f+dySczfXvoJ4moCEiCSO+1Ru+ikw9cv1ON0/bKbA==" saltValue="mb3oTYEU17X1enRaO528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5" t="s">
        <v>213</v>
      </c>
      <c r="DI1" s="796"/>
      <c r="DJ1" s="796"/>
      <c r="DK1" s="796"/>
      <c r="DL1" s="796"/>
      <c r="DM1" s="796"/>
      <c r="DN1" s="797"/>
      <c r="DO1" s="225"/>
      <c r="DP1" s="795" t="s">
        <v>214</v>
      </c>
      <c r="DQ1" s="796"/>
      <c r="DR1" s="796"/>
      <c r="DS1" s="796"/>
      <c r="DT1" s="796"/>
      <c r="DU1" s="796"/>
      <c r="DV1" s="796"/>
      <c r="DW1" s="796"/>
      <c r="DX1" s="796"/>
      <c r="DY1" s="796"/>
      <c r="DZ1" s="796"/>
      <c r="EA1" s="796"/>
      <c r="EB1" s="796"/>
      <c r="EC1" s="79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7" t="s">
        <v>216</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217</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218</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c r="B4" s="737" t="s">
        <v>1</v>
      </c>
      <c r="C4" s="738"/>
      <c r="D4" s="738"/>
      <c r="E4" s="738"/>
      <c r="F4" s="738"/>
      <c r="G4" s="738"/>
      <c r="H4" s="738"/>
      <c r="I4" s="738"/>
      <c r="J4" s="738"/>
      <c r="K4" s="738"/>
      <c r="L4" s="738"/>
      <c r="M4" s="738"/>
      <c r="N4" s="738"/>
      <c r="O4" s="738"/>
      <c r="P4" s="738"/>
      <c r="Q4" s="739"/>
      <c r="R4" s="737" t="s">
        <v>219</v>
      </c>
      <c r="S4" s="738"/>
      <c r="T4" s="738"/>
      <c r="U4" s="738"/>
      <c r="V4" s="738"/>
      <c r="W4" s="738"/>
      <c r="X4" s="738"/>
      <c r="Y4" s="739"/>
      <c r="Z4" s="737" t="s">
        <v>220</v>
      </c>
      <c r="AA4" s="738"/>
      <c r="AB4" s="738"/>
      <c r="AC4" s="739"/>
      <c r="AD4" s="737" t="s">
        <v>221</v>
      </c>
      <c r="AE4" s="738"/>
      <c r="AF4" s="738"/>
      <c r="AG4" s="738"/>
      <c r="AH4" s="738"/>
      <c r="AI4" s="738"/>
      <c r="AJ4" s="738"/>
      <c r="AK4" s="739"/>
      <c r="AL4" s="737" t="s">
        <v>220</v>
      </c>
      <c r="AM4" s="738"/>
      <c r="AN4" s="738"/>
      <c r="AO4" s="739"/>
      <c r="AP4" s="798" t="s">
        <v>222</v>
      </c>
      <c r="AQ4" s="798"/>
      <c r="AR4" s="798"/>
      <c r="AS4" s="798"/>
      <c r="AT4" s="798"/>
      <c r="AU4" s="798"/>
      <c r="AV4" s="798"/>
      <c r="AW4" s="798"/>
      <c r="AX4" s="798"/>
      <c r="AY4" s="798"/>
      <c r="AZ4" s="798"/>
      <c r="BA4" s="798"/>
      <c r="BB4" s="798"/>
      <c r="BC4" s="798"/>
      <c r="BD4" s="798"/>
      <c r="BE4" s="798"/>
      <c r="BF4" s="798"/>
      <c r="BG4" s="798" t="s">
        <v>223</v>
      </c>
      <c r="BH4" s="798"/>
      <c r="BI4" s="798"/>
      <c r="BJ4" s="798"/>
      <c r="BK4" s="798"/>
      <c r="BL4" s="798"/>
      <c r="BM4" s="798"/>
      <c r="BN4" s="798"/>
      <c r="BO4" s="798" t="s">
        <v>220</v>
      </c>
      <c r="BP4" s="798"/>
      <c r="BQ4" s="798"/>
      <c r="BR4" s="798"/>
      <c r="BS4" s="798" t="s">
        <v>224</v>
      </c>
      <c r="BT4" s="798"/>
      <c r="BU4" s="798"/>
      <c r="BV4" s="798"/>
      <c r="BW4" s="798"/>
      <c r="BX4" s="798"/>
      <c r="BY4" s="798"/>
      <c r="BZ4" s="798"/>
      <c r="CA4" s="798"/>
      <c r="CB4" s="798"/>
      <c r="CD4" s="780" t="s">
        <v>225</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9" customFormat="1" ht="11.25" customHeight="1">
      <c r="B5" s="762" t="s">
        <v>226</v>
      </c>
      <c r="C5" s="763"/>
      <c r="D5" s="763"/>
      <c r="E5" s="763"/>
      <c r="F5" s="763"/>
      <c r="G5" s="763"/>
      <c r="H5" s="763"/>
      <c r="I5" s="763"/>
      <c r="J5" s="763"/>
      <c r="K5" s="763"/>
      <c r="L5" s="763"/>
      <c r="M5" s="763"/>
      <c r="N5" s="763"/>
      <c r="O5" s="763"/>
      <c r="P5" s="763"/>
      <c r="Q5" s="764"/>
      <c r="R5" s="728">
        <v>1959817</v>
      </c>
      <c r="S5" s="729"/>
      <c r="T5" s="729"/>
      <c r="U5" s="729"/>
      <c r="V5" s="729"/>
      <c r="W5" s="729"/>
      <c r="X5" s="729"/>
      <c r="Y5" s="775"/>
      <c r="Z5" s="793">
        <v>31.3</v>
      </c>
      <c r="AA5" s="793"/>
      <c r="AB5" s="793"/>
      <c r="AC5" s="793"/>
      <c r="AD5" s="794">
        <v>1959817</v>
      </c>
      <c r="AE5" s="794"/>
      <c r="AF5" s="794"/>
      <c r="AG5" s="794"/>
      <c r="AH5" s="794"/>
      <c r="AI5" s="794"/>
      <c r="AJ5" s="794"/>
      <c r="AK5" s="794"/>
      <c r="AL5" s="776">
        <v>51.1</v>
      </c>
      <c r="AM5" s="745"/>
      <c r="AN5" s="745"/>
      <c r="AO5" s="777"/>
      <c r="AP5" s="762" t="s">
        <v>227</v>
      </c>
      <c r="AQ5" s="763"/>
      <c r="AR5" s="763"/>
      <c r="AS5" s="763"/>
      <c r="AT5" s="763"/>
      <c r="AU5" s="763"/>
      <c r="AV5" s="763"/>
      <c r="AW5" s="763"/>
      <c r="AX5" s="763"/>
      <c r="AY5" s="763"/>
      <c r="AZ5" s="763"/>
      <c r="BA5" s="763"/>
      <c r="BB5" s="763"/>
      <c r="BC5" s="763"/>
      <c r="BD5" s="763"/>
      <c r="BE5" s="763"/>
      <c r="BF5" s="764"/>
      <c r="BG5" s="663">
        <v>1959817</v>
      </c>
      <c r="BH5" s="666"/>
      <c r="BI5" s="666"/>
      <c r="BJ5" s="666"/>
      <c r="BK5" s="666"/>
      <c r="BL5" s="666"/>
      <c r="BM5" s="666"/>
      <c r="BN5" s="667"/>
      <c r="BO5" s="725">
        <v>100</v>
      </c>
      <c r="BP5" s="725"/>
      <c r="BQ5" s="725"/>
      <c r="BR5" s="725"/>
      <c r="BS5" s="726">
        <v>48597</v>
      </c>
      <c r="BT5" s="726"/>
      <c r="BU5" s="726"/>
      <c r="BV5" s="726"/>
      <c r="BW5" s="726"/>
      <c r="BX5" s="726"/>
      <c r="BY5" s="726"/>
      <c r="BZ5" s="726"/>
      <c r="CA5" s="726"/>
      <c r="CB5" s="767"/>
      <c r="CD5" s="780" t="s">
        <v>222</v>
      </c>
      <c r="CE5" s="781"/>
      <c r="CF5" s="781"/>
      <c r="CG5" s="781"/>
      <c r="CH5" s="781"/>
      <c r="CI5" s="781"/>
      <c r="CJ5" s="781"/>
      <c r="CK5" s="781"/>
      <c r="CL5" s="781"/>
      <c r="CM5" s="781"/>
      <c r="CN5" s="781"/>
      <c r="CO5" s="781"/>
      <c r="CP5" s="781"/>
      <c r="CQ5" s="782"/>
      <c r="CR5" s="780" t="s">
        <v>228</v>
      </c>
      <c r="CS5" s="781"/>
      <c r="CT5" s="781"/>
      <c r="CU5" s="781"/>
      <c r="CV5" s="781"/>
      <c r="CW5" s="781"/>
      <c r="CX5" s="781"/>
      <c r="CY5" s="782"/>
      <c r="CZ5" s="780" t="s">
        <v>220</v>
      </c>
      <c r="DA5" s="781"/>
      <c r="DB5" s="781"/>
      <c r="DC5" s="782"/>
      <c r="DD5" s="780" t="s">
        <v>229</v>
      </c>
      <c r="DE5" s="781"/>
      <c r="DF5" s="781"/>
      <c r="DG5" s="781"/>
      <c r="DH5" s="781"/>
      <c r="DI5" s="781"/>
      <c r="DJ5" s="781"/>
      <c r="DK5" s="781"/>
      <c r="DL5" s="781"/>
      <c r="DM5" s="781"/>
      <c r="DN5" s="781"/>
      <c r="DO5" s="781"/>
      <c r="DP5" s="782"/>
      <c r="DQ5" s="780" t="s">
        <v>230</v>
      </c>
      <c r="DR5" s="781"/>
      <c r="DS5" s="781"/>
      <c r="DT5" s="781"/>
      <c r="DU5" s="781"/>
      <c r="DV5" s="781"/>
      <c r="DW5" s="781"/>
      <c r="DX5" s="781"/>
      <c r="DY5" s="781"/>
      <c r="DZ5" s="781"/>
      <c r="EA5" s="781"/>
      <c r="EB5" s="781"/>
      <c r="EC5" s="782"/>
    </row>
    <row r="6" spans="2:143" ht="11.25" customHeight="1">
      <c r="B6" s="660" t="s">
        <v>231</v>
      </c>
      <c r="C6" s="661"/>
      <c r="D6" s="661"/>
      <c r="E6" s="661"/>
      <c r="F6" s="661"/>
      <c r="G6" s="661"/>
      <c r="H6" s="661"/>
      <c r="I6" s="661"/>
      <c r="J6" s="661"/>
      <c r="K6" s="661"/>
      <c r="L6" s="661"/>
      <c r="M6" s="661"/>
      <c r="N6" s="661"/>
      <c r="O6" s="661"/>
      <c r="P6" s="661"/>
      <c r="Q6" s="662"/>
      <c r="R6" s="663">
        <v>61282</v>
      </c>
      <c r="S6" s="666"/>
      <c r="T6" s="666"/>
      <c r="U6" s="666"/>
      <c r="V6" s="666"/>
      <c r="W6" s="666"/>
      <c r="X6" s="666"/>
      <c r="Y6" s="667"/>
      <c r="Z6" s="725">
        <v>1</v>
      </c>
      <c r="AA6" s="725"/>
      <c r="AB6" s="725"/>
      <c r="AC6" s="725"/>
      <c r="AD6" s="726">
        <v>61282</v>
      </c>
      <c r="AE6" s="726"/>
      <c r="AF6" s="726"/>
      <c r="AG6" s="726"/>
      <c r="AH6" s="726"/>
      <c r="AI6" s="726"/>
      <c r="AJ6" s="726"/>
      <c r="AK6" s="726"/>
      <c r="AL6" s="668">
        <v>1.6</v>
      </c>
      <c r="AM6" s="669"/>
      <c r="AN6" s="669"/>
      <c r="AO6" s="727"/>
      <c r="AP6" s="660" t="s">
        <v>232</v>
      </c>
      <c r="AQ6" s="661"/>
      <c r="AR6" s="661"/>
      <c r="AS6" s="661"/>
      <c r="AT6" s="661"/>
      <c r="AU6" s="661"/>
      <c r="AV6" s="661"/>
      <c r="AW6" s="661"/>
      <c r="AX6" s="661"/>
      <c r="AY6" s="661"/>
      <c r="AZ6" s="661"/>
      <c r="BA6" s="661"/>
      <c r="BB6" s="661"/>
      <c r="BC6" s="661"/>
      <c r="BD6" s="661"/>
      <c r="BE6" s="661"/>
      <c r="BF6" s="662"/>
      <c r="BG6" s="663">
        <v>1959817</v>
      </c>
      <c r="BH6" s="666"/>
      <c r="BI6" s="666"/>
      <c r="BJ6" s="666"/>
      <c r="BK6" s="666"/>
      <c r="BL6" s="666"/>
      <c r="BM6" s="666"/>
      <c r="BN6" s="667"/>
      <c r="BO6" s="725">
        <v>100</v>
      </c>
      <c r="BP6" s="725"/>
      <c r="BQ6" s="725"/>
      <c r="BR6" s="725"/>
      <c r="BS6" s="726">
        <v>48597</v>
      </c>
      <c r="BT6" s="726"/>
      <c r="BU6" s="726"/>
      <c r="BV6" s="726"/>
      <c r="BW6" s="726"/>
      <c r="BX6" s="726"/>
      <c r="BY6" s="726"/>
      <c r="BZ6" s="726"/>
      <c r="CA6" s="726"/>
      <c r="CB6" s="767"/>
      <c r="CD6" s="734" t="s">
        <v>233</v>
      </c>
      <c r="CE6" s="735"/>
      <c r="CF6" s="735"/>
      <c r="CG6" s="735"/>
      <c r="CH6" s="735"/>
      <c r="CI6" s="735"/>
      <c r="CJ6" s="735"/>
      <c r="CK6" s="735"/>
      <c r="CL6" s="735"/>
      <c r="CM6" s="735"/>
      <c r="CN6" s="735"/>
      <c r="CO6" s="735"/>
      <c r="CP6" s="735"/>
      <c r="CQ6" s="736"/>
      <c r="CR6" s="663">
        <v>74166</v>
      </c>
      <c r="CS6" s="666"/>
      <c r="CT6" s="666"/>
      <c r="CU6" s="666"/>
      <c r="CV6" s="666"/>
      <c r="CW6" s="666"/>
      <c r="CX6" s="666"/>
      <c r="CY6" s="667"/>
      <c r="CZ6" s="776">
        <v>1.3</v>
      </c>
      <c r="DA6" s="745"/>
      <c r="DB6" s="745"/>
      <c r="DC6" s="779"/>
      <c r="DD6" s="671" t="s">
        <v>234</v>
      </c>
      <c r="DE6" s="666"/>
      <c r="DF6" s="666"/>
      <c r="DG6" s="666"/>
      <c r="DH6" s="666"/>
      <c r="DI6" s="666"/>
      <c r="DJ6" s="666"/>
      <c r="DK6" s="666"/>
      <c r="DL6" s="666"/>
      <c r="DM6" s="666"/>
      <c r="DN6" s="666"/>
      <c r="DO6" s="666"/>
      <c r="DP6" s="667"/>
      <c r="DQ6" s="671">
        <v>74166</v>
      </c>
      <c r="DR6" s="666"/>
      <c r="DS6" s="666"/>
      <c r="DT6" s="666"/>
      <c r="DU6" s="666"/>
      <c r="DV6" s="666"/>
      <c r="DW6" s="666"/>
      <c r="DX6" s="666"/>
      <c r="DY6" s="666"/>
      <c r="DZ6" s="666"/>
      <c r="EA6" s="666"/>
      <c r="EB6" s="666"/>
      <c r="EC6" s="706"/>
    </row>
    <row r="7" spans="2:143" ht="11.25" customHeight="1">
      <c r="B7" s="660" t="s">
        <v>235</v>
      </c>
      <c r="C7" s="661"/>
      <c r="D7" s="661"/>
      <c r="E7" s="661"/>
      <c r="F7" s="661"/>
      <c r="G7" s="661"/>
      <c r="H7" s="661"/>
      <c r="I7" s="661"/>
      <c r="J7" s="661"/>
      <c r="K7" s="661"/>
      <c r="L7" s="661"/>
      <c r="M7" s="661"/>
      <c r="N7" s="661"/>
      <c r="O7" s="661"/>
      <c r="P7" s="661"/>
      <c r="Q7" s="662"/>
      <c r="R7" s="663">
        <v>2369</v>
      </c>
      <c r="S7" s="666"/>
      <c r="T7" s="666"/>
      <c r="U7" s="666"/>
      <c r="V7" s="666"/>
      <c r="W7" s="666"/>
      <c r="X7" s="666"/>
      <c r="Y7" s="667"/>
      <c r="Z7" s="725">
        <v>0</v>
      </c>
      <c r="AA7" s="725"/>
      <c r="AB7" s="725"/>
      <c r="AC7" s="725"/>
      <c r="AD7" s="726">
        <v>2369</v>
      </c>
      <c r="AE7" s="726"/>
      <c r="AF7" s="726"/>
      <c r="AG7" s="726"/>
      <c r="AH7" s="726"/>
      <c r="AI7" s="726"/>
      <c r="AJ7" s="726"/>
      <c r="AK7" s="726"/>
      <c r="AL7" s="668">
        <v>0.1</v>
      </c>
      <c r="AM7" s="669"/>
      <c r="AN7" s="669"/>
      <c r="AO7" s="727"/>
      <c r="AP7" s="660" t="s">
        <v>236</v>
      </c>
      <c r="AQ7" s="661"/>
      <c r="AR7" s="661"/>
      <c r="AS7" s="661"/>
      <c r="AT7" s="661"/>
      <c r="AU7" s="661"/>
      <c r="AV7" s="661"/>
      <c r="AW7" s="661"/>
      <c r="AX7" s="661"/>
      <c r="AY7" s="661"/>
      <c r="AZ7" s="661"/>
      <c r="BA7" s="661"/>
      <c r="BB7" s="661"/>
      <c r="BC7" s="661"/>
      <c r="BD7" s="661"/>
      <c r="BE7" s="661"/>
      <c r="BF7" s="662"/>
      <c r="BG7" s="663">
        <v>728306</v>
      </c>
      <c r="BH7" s="666"/>
      <c r="BI7" s="666"/>
      <c r="BJ7" s="666"/>
      <c r="BK7" s="666"/>
      <c r="BL7" s="666"/>
      <c r="BM7" s="666"/>
      <c r="BN7" s="667"/>
      <c r="BO7" s="725">
        <v>37.200000000000003</v>
      </c>
      <c r="BP7" s="725"/>
      <c r="BQ7" s="725"/>
      <c r="BR7" s="725"/>
      <c r="BS7" s="726">
        <v>48597</v>
      </c>
      <c r="BT7" s="726"/>
      <c r="BU7" s="726"/>
      <c r="BV7" s="726"/>
      <c r="BW7" s="726"/>
      <c r="BX7" s="726"/>
      <c r="BY7" s="726"/>
      <c r="BZ7" s="726"/>
      <c r="CA7" s="726"/>
      <c r="CB7" s="767"/>
      <c r="CD7" s="707" t="s">
        <v>237</v>
      </c>
      <c r="CE7" s="704"/>
      <c r="CF7" s="704"/>
      <c r="CG7" s="704"/>
      <c r="CH7" s="704"/>
      <c r="CI7" s="704"/>
      <c r="CJ7" s="704"/>
      <c r="CK7" s="704"/>
      <c r="CL7" s="704"/>
      <c r="CM7" s="704"/>
      <c r="CN7" s="704"/>
      <c r="CO7" s="704"/>
      <c r="CP7" s="704"/>
      <c r="CQ7" s="705"/>
      <c r="CR7" s="663">
        <v>699696</v>
      </c>
      <c r="CS7" s="666"/>
      <c r="CT7" s="666"/>
      <c r="CU7" s="666"/>
      <c r="CV7" s="666"/>
      <c r="CW7" s="666"/>
      <c r="CX7" s="666"/>
      <c r="CY7" s="667"/>
      <c r="CZ7" s="725">
        <v>12.5</v>
      </c>
      <c r="DA7" s="725"/>
      <c r="DB7" s="725"/>
      <c r="DC7" s="725"/>
      <c r="DD7" s="671">
        <v>63288</v>
      </c>
      <c r="DE7" s="666"/>
      <c r="DF7" s="666"/>
      <c r="DG7" s="666"/>
      <c r="DH7" s="666"/>
      <c r="DI7" s="666"/>
      <c r="DJ7" s="666"/>
      <c r="DK7" s="666"/>
      <c r="DL7" s="666"/>
      <c r="DM7" s="666"/>
      <c r="DN7" s="666"/>
      <c r="DO7" s="666"/>
      <c r="DP7" s="667"/>
      <c r="DQ7" s="671">
        <v>626606</v>
      </c>
      <c r="DR7" s="666"/>
      <c r="DS7" s="666"/>
      <c r="DT7" s="666"/>
      <c r="DU7" s="666"/>
      <c r="DV7" s="666"/>
      <c r="DW7" s="666"/>
      <c r="DX7" s="666"/>
      <c r="DY7" s="666"/>
      <c r="DZ7" s="666"/>
      <c r="EA7" s="666"/>
      <c r="EB7" s="666"/>
      <c r="EC7" s="706"/>
    </row>
    <row r="8" spans="2:143" ht="11.25" customHeight="1">
      <c r="B8" s="660" t="s">
        <v>238</v>
      </c>
      <c r="C8" s="661"/>
      <c r="D8" s="661"/>
      <c r="E8" s="661"/>
      <c r="F8" s="661"/>
      <c r="G8" s="661"/>
      <c r="H8" s="661"/>
      <c r="I8" s="661"/>
      <c r="J8" s="661"/>
      <c r="K8" s="661"/>
      <c r="L8" s="661"/>
      <c r="M8" s="661"/>
      <c r="N8" s="661"/>
      <c r="O8" s="661"/>
      <c r="P8" s="661"/>
      <c r="Q8" s="662"/>
      <c r="R8" s="663">
        <v>4912</v>
      </c>
      <c r="S8" s="666"/>
      <c r="T8" s="666"/>
      <c r="U8" s="666"/>
      <c r="V8" s="666"/>
      <c r="W8" s="666"/>
      <c r="X8" s="666"/>
      <c r="Y8" s="667"/>
      <c r="Z8" s="725">
        <v>0.1</v>
      </c>
      <c r="AA8" s="725"/>
      <c r="AB8" s="725"/>
      <c r="AC8" s="725"/>
      <c r="AD8" s="726">
        <v>4912</v>
      </c>
      <c r="AE8" s="726"/>
      <c r="AF8" s="726"/>
      <c r="AG8" s="726"/>
      <c r="AH8" s="726"/>
      <c r="AI8" s="726"/>
      <c r="AJ8" s="726"/>
      <c r="AK8" s="726"/>
      <c r="AL8" s="668">
        <v>0.1</v>
      </c>
      <c r="AM8" s="669"/>
      <c r="AN8" s="669"/>
      <c r="AO8" s="727"/>
      <c r="AP8" s="660" t="s">
        <v>239</v>
      </c>
      <c r="AQ8" s="661"/>
      <c r="AR8" s="661"/>
      <c r="AS8" s="661"/>
      <c r="AT8" s="661"/>
      <c r="AU8" s="661"/>
      <c r="AV8" s="661"/>
      <c r="AW8" s="661"/>
      <c r="AX8" s="661"/>
      <c r="AY8" s="661"/>
      <c r="AZ8" s="661"/>
      <c r="BA8" s="661"/>
      <c r="BB8" s="661"/>
      <c r="BC8" s="661"/>
      <c r="BD8" s="661"/>
      <c r="BE8" s="661"/>
      <c r="BF8" s="662"/>
      <c r="BG8" s="663">
        <v>19133</v>
      </c>
      <c r="BH8" s="666"/>
      <c r="BI8" s="666"/>
      <c r="BJ8" s="666"/>
      <c r="BK8" s="666"/>
      <c r="BL8" s="666"/>
      <c r="BM8" s="666"/>
      <c r="BN8" s="667"/>
      <c r="BO8" s="725">
        <v>1</v>
      </c>
      <c r="BP8" s="725"/>
      <c r="BQ8" s="725"/>
      <c r="BR8" s="725"/>
      <c r="BS8" s="671" t="s">
        <v>174</v>
      </c>
      <c r="BT8" s="666"/>
      <c r="BU8" s="666"/>
      <c r="BV8" s="666"/>
      <c r="BW8" s="666"/>
      <c r="BX8" s="666"/>
      <c r="BY8" s="666"/>
      <c r="BZ8" s="666"/>
      <c r="CA8" s="666"/>
      <c r="CB8" s="706"/>
      <c r="CD8" s="707" t="s">
        <v>240</v>
      </c>
      <c r="CE8" s="704"/>
      <c r="CF8" s="704"/>
      <c r="CG8" s="704"/>
      <c r="CH8" s="704"/>
      <c r="CI8" s="704"/>
      <c r="CJ8" s="704"/>
      <c r="CK8" s="704"/>
      <c r="CL8" s="704"/>
      <c r="CM8" s="704"/>
      <c r="CN8" s="704"/>
      <c r="CO8" s="704"/>
      <c r="CP8" s="704"/>
      <c r="CQ8" s="705"/>
      <c r="CR8" s="663">
        <v>1868209</v>
      </c>
      <c r="CS8" s="666"/>
      <c r="CT8" s="666"/>
      <c r="CU8" s="666"/>
      <c r="CV8" s="666"/>
      <c r="CW8" s="666"/>
      <c r="CX8" s="666"/>
      <c r="CY8" s="667"/>
      <c r="CZ8" s="725">
        <v>33.5</v>
      </c>
      <c r="DA8" s="725"/>
      <c r="DB8" s="725"/>
      <c r="DC8" s="725"/>
      <c r="DD8" s="671">
        <v>252965</v>
      </c>
      <c r="DE8" s="666"/>
      <c r="DF8" s="666"/>
      <c r="DG8" s="666"/>
      <c r="DH8" s="666"/>
      <c r="DI8" s="666"/>
      <c r="DJ8" s="666"/>
      <c r="DK8" s="666"/>
      <c r="DL8" s="666"/>
      <c r="DM8" s="666"/>
      <c r="DN8" s="666"/>
      <c r="DO8" s="666"/>
      <c r="DP8" s="667"/>
      <c r="DQ8" s="671">
        <v>1013472</v>
      </c>
      <c r="DR8" s="666"/>
      <c r="DS8" s="666"/>
      <c r="DT8" s="666"/>
      <c r="DU8" s="666"/>
      <c r="DV8" s="666"/>
      <c r="DW8" s="666"/>
      <c r="DX8" s="666"/>
      <c r="DY8" s="666"/>
      <c r="DZ8" s="666"/>
      <c r="EA8" s="666"/>
      <c r="EB8" s="666"/>
      <c r="EC8" s="706"/>
    </row>
    <row r="9" spans="2:143" ht="11.25" customHeight="1">
      <c r="B9" s="660" t="s">
        <v>241</v>
      </c>
      <c r="C9" s="661"/>
      <c r="D9" s="661"/>
      <c r="E9" s="661"/>
      <c r="F9" s="661"/>
      <c r="G9" s="661"/>
      <c r="H9" s="661"/>
      <c r="I9" s="661"/>
      <c r="J9" s="661"/>
      <c r="K9" s="661"/>
      <c r="L9" s="661"/>
      <c r="M9" s="661"/>
      <c r="N9" s="661"/>
      <c r="O9" s="661"/>
      <c r="P9" s="661"/>
      <c r="Q9" s="662"/>
      <c r="R9" s="663">
        <v>3980</v>
      </c>
      <c r="S9" s="666"/>
      <c r="T9" s="666"/>
      <c r="U9" s="666"/>
      <c r="V9" s="666"/>
      <c r="W9" s="666"/>
      <c r="X9" s="666"/>
      <c r="Y9" s="667"/>
      <c r="Z9" s="725">
        <v>0.1</v>
      </c>
      <c r="AA9" s="725"/>
      <c r="AB9" s="725"/>
      <c r="AC9" s="725"/>
      <c r="AD9" s="726">
        <v>3980</v>
      </c>
      <c r="AE9" s="726"/>
      <c r="AF9" s="726"/>
      <c r="AG9" s="726"/>
      <c r="AH9" s="726"/>
      <c r="AI9" s="726"/>
      <c r="AJ9" s="726"/>
      <c r="AK9" s="726"/>
      <c r="AL9" s="668">
        <v>0.1</v>
      </c>
      <c r="AM9" s="669"/>
      <c r="AN9" s="669"/>
      <c r="AO9" s="727"/>
      <c r="AP9" s="660" t="s">
        <v>242</v>
      </c>
      <c r="AQ9" s="661"/>
      <c r="AR9" s="661"/>
      <c r="AS9" s="661"/>
      <c r="AT9" s="661"/>
      <c r="AU9" s="661"/>
      <c r="AV9" s="661"/>
      <c r="AW9" s="661"/>
      <c r="AX9" s="661"/>
      <c r="AY9" s="661"/>
      <c r="AZ9" s="661"/>
      <c r="BA9" s="661"/>
      <c r="BB9" s="661"/>
      <c r="BC9" s="661"/>
      <c r="BD9" s="661"/>
      <c r="BE9" s="661"/>
      <c r="BF9" s="662"/>
      <c r="BG9" s="663">
        <v>415767</v>
      </c>
      <c r="BH9" s="666"/>
      <c r="BI9" s="666"/>
      <c r="BJ9" s="666"/>
      <c r="BK9" s="666"/>
      <c r="BL9" s="666"/>
      <c r="BM9" s="666"/>
      <c r="BN9" s="667"/>
      <c r="BO9" s="725">
        <v>21.2</v>
      </c>
      <c r="BP9" s="725"/>
      <c r="BQ9" s="725"/>
      <c r="BR9" s="725"/>
      <c r="BS9" s="671" t="s">
        <v>137</v>
      </c>
      <c r="BT9" s="666"/>
      <c r="BU9" s="666"/>
      <c r="BV9" s="666"/>
      <c r="BW9" s="666"/>
      <c r="BX9" s="666"/>
      <c r="BY9" s="666"/>
      <c r="BZ9" s="666"/>
      <c r="CA9" s="666"/>
      <c r="CB9" s="706"/>
      <c r="CD9" s="707" t="s">
        <v>243</v>
      </c>
      <c r="CE9" s="704"/>
      <c r="CF9" s="704"/>
      <c r="CG9" s="704"/>
      <c r="CH9" s="704"/>
      <c r="CI9" s="704"/>
      <c r="CJ9" s="704"/>
      <c r="CK9" s="704"/>
      <c r="CL9" s="704"/>
      <c r="CM9" s="704"/>
      <c r="CN9" s="704"/>
      <c r="CO9" s="704"/>
      <c r="CP9" s="704"/>
      <c r="CQ9" s="705"/>
      <c r="CR9" s="663">
        <v>418163</v>
      </c>
      <c r="CS9" s="666"/>
      <c r="CT9" s="666"/>
      <c r="CU9" s="666"/>
      <c r="CV9" s="666"/>
      <c r="CW9" s="666"/>
      <c r="CX9" s="666"/>
      <c r="CY9" s="667"/>
      <c r="CZ9" s="725">
        <v>7.5</v>
      </c>
      <c r="DA9" s="725"/>
      <c r="DB9" s="725"/>
      <c r="DC9" s="725"/>
      <c r="DD9" s="671">
        <v>3658</v>
      </c>
      <c r="DE9" s="666"/>
      <c r="DF9" s="666"/>
      <c r="DG9" s="666"/>
      <c r="DH9" s="666"/>
      <c r="DI9" s="666"/>
      <c r="DJ9" s="666"/>
      <c r="DK9" s="666"/>
      <c r="DL9" s="666"/>
      <c r="DM9" s="666"/>
      <c r="DN9" s="666"/>
      <c r="DO9" s="666"/>
      <c r="DP9" s="667"/>
      <c r="DQ9" s="671">
        <v>389886</v>
      </c>
      <c r="DR9" s="666"/>
      <c r="DS9" s="666"/>
      <c r="DT9" s="666"/>
      <c r="DU9" s="666"/>
      <c r="DV9" s="666"/>
      <c r="DW9" s="666"/>
      <c r="DX9" s="666"/>
      <c r="DY9" s="666"/>
      <c r="DZ9" s="666"/>
      <c r="EA9" s="666"/>
      <c r="EB9" s="666"/>
      <c r="EC9" s="706"/>
    </row>
    <row r="10" spans="2:143" ht="11.25" customHeight="1">
      <c r="B10" s="660" t="s">
        <v>244</v>
      </c>
      <c r="C10" s="661"/>
      <c r="D10" s="661"/>
      <c r="E10" s="661"/>
      <c r="F10" s="661"/>
      <c r="G10" s="661"/>
      <c r="H10" s="661"/>
      <c r="I10" s="661"/>
      <c r="J10" s="661"/>
      <c r="K10" s="661"/>
      <c r="L10" s="661"/>
      <c r="M10" s="661"/>
      <c r="N10" s="661"/>
      <c r="O10" s="661"/>
      <c r="P10" s="661"/>
      <c r="Q10" s="662"/>
      <c r="R10" s="663" t="s">
        <v>137</v>
      </c>
      <c r="S10" s="666"/>
      <c r="T10" s="666"/>
      <c r="U10" s="666"/>
      <c r="V10" s="666"/>
      <c r="W10" s="666"/>
      <c r="X10" s="666"/>
      <c r="Y10" s="667"/>
      <c r="Z10" s="725" t="s">
        <v>174</v>
      </c>
      <c r="AA10" s="725"/>
      <c r="AB10" s="725"/>
      <c r="AC10" s="725"/>
      <c r="AD10" s="726" t="s">
        <v>137</v>
      </c>
      <c r="AE10" s="726"/>
      <c r="AF10" s="726"/>
      <c r="AG10" s="726"/>
      <c r="AH10" s="726"/>
      <c r="AI10" s="726"/>
      <c r="AJ10" s="726"/>
      <c r="AK10" s="726"/>
      <c r="AL10" s="668" t="s">
        <v>174</v>
      </c>
      <c r="AM10" s="669"/>
      <c r="AN10" s="669"/>
      <c r="AO10" s="727"/>
      <c r="AP10" s="660" t="s">
        <v>245</v>
      </c>
      <c r="AQ10" s="661"/>
      <c r="AR10" s="661"/>
      <c r="AS10" s="661"/>
      <c r="AT10" s="661"/>
      <c r="AU10" s="661"/>
      <c r="AV10" s="661"/>
      <c r="AW10" s="661"/>
      <c r="AX10" s="661"/>
      <c r="AY10" s="661"/>
      <c r="AZ10" s="661"/>
      <c r="BA10" s="661"/>
      <c r="BB10" s="661"/>
      <c r="BC10" s="661"/>
      <c r="BD10" s="661"/>
      <c r="BE10" s="661"/>
      <c r="BF10" s="662"/>
      <c r="BG10" s="663">
        <v>48516</v>
      </c>
      <c r="BH10" s="666"/>
      <c r="BI10" s="666"/>
      <c r="BJ10" s="666"/>
      <c r="BK10" s="666"/>
      <c r="BL10" s="666"/>
      <c r="BM10" s="666"/>
      <c r="BN10" s="667"/>
      <c r="BO10" s="725">
        <v>2.5</v>
      </c>
      <c r="BP10" s="725"/>
      <c r="BQ10" s="725"/>
      <c r="BR10" s="725"/>
      <c r="BS10" s="671" t="s">
        <v>234</v>
      </c>
      <c r="BT10" s="666"/>
      <c r="BU10" s="666"/>
      <c r="BV10" s="666"/>
      <c r="BW10" s="666"/>
      <c r="BX10" s="666"/>
      <c r="BY10" s="666"/>
      <c r="BZ10" s="666"/>
      <c r="CA10" s="666"/>
      <c r="CB10" s="706"/>
      <c r="CD10" s="707" t="s">
        <v>246</v>
      </c>
      <c r="CE10" s="704"/>
      <c r="CF10" s="704"/>
      <c r="CG10" s="704"/>
      <c r="CH10" s="704"/>
      <c r="CI10" s="704"/>
      <c r="CJ10" s="704"/>
      <c r="CK10" s="704"/>
      <c r="CL10" s="704"/>
      <c r="CM10" s="704"/>
      <c r="CN10" s="704"/>
      <c r="CO10" s="704"/>
      <c r="CP10" s="704"/>
      <c r="CQ10" s="705"/>
      <c r="CR10" s="663">
        <v>5500</v>
      </c>
      <c r="CS10" s="666"/>
      <c r="CT10" s="666"/>
      <c r="CU10" s="666"/>
      <c r="CV10" s="666"/>
      <c r="CW10" s="666"/>
      <c r="CX10" s="666"/>
      <c r="CY10" s="667"/>
      <c r="CZ10" s="725">
        <v>0.1</v>
      </c>
      <c r="DA10" s="725"/>
      <c r="DB10" s="725"/>
      <c r="DC10" s="725"/>
      <c r="DD10" s="671" t="s">
        <v>174</v>
      </c>
      <c r="DE10" s="666"/>
      <c r="DF10" s="666"/>
      <c r="DG10" s="666"/>
      <c r="DH10" s="666"/>
      <c r="DI10" s="666"/>
      <c r="DJ10" s="666"/>
      <c r="DK10" s="666"/>
      <c r="DL10" s="666"/>
      <c r="DM10" s="666"/>
      <c r="DN10" s="666"/>
      <c r="DO10" s="666"/>
      <c r="DP10" s="667"/>
      <c r="DQ10" s="671" t="s">
        <v>174</v>
      </c>
      <c r="DR10" s="666"/>
      <c r="DS10" s="666"/>
      <c r="DT10" s="666"/>
      <c r="DU10" s="666"/>
      <c r="DV10" s="666"/>
      <c r="DW10" s="666"/>
      <c r="DX10" s="666"/>
      <c r="DY10" s="666"/>
      <c r="DZ10" s="666"/>
      <c r="EA10" s="666"/>
      <c r="EB10" s="666"/>
      <c r="EC10" s="706"/>
    </row>
    <row r="11" spans="2:143" ht="11.25" customHeight="1">
      <c r="B11" s="660" t="s">
        <v>247</v>
      </c>
      <c r="C11" s="661"/>
      <c r="D11" s="661"/>
      <c r="E11" s="661"/>
      <c r="F11" s="661"/>
      <c r="G11" s="661"/>
      <c r="H11" s="661"/>
      <c r="I11" s="661"/>
      <c r="J11" s="661"/>
      <c r="K11" s="661"/>
      <c r="L11" s="661"/>
      <c r="M11" s="661"/>
      <c r="N11" s="661"/>
      <c r="O11" s="661"/>
      <c r="P11" s="661"/>
      <c r="Q11" s="662"/>
      <c r="R11" s="663" t="s">
        <v>234</v>
      </c>
      <c r="S11" s="666"/>
      <c r="T11" s="666"/>
      <c r="U11" s="666"/>
      <c r="V11" s="666"/>
      <c r="W11" s="666"/>
      <c r="X11" s="666"/>
      <c r="Y11" s="667"/>
      <c r="Z11" s="725" t="s">
        <v>174</v>
      </c>
      <c r="AA11" s="725"/>
      <c r="AB11" s="725"/>
      <c r="AC11" s="725"/>
      <c r="AD11" s="726" t="s">
        <v>174</v>
      </c>
      <c r="AE11" s="726"/>
      <c r="AF11" s="726"/>
      <c r="AG11" s="726"/>
      <c r="AH11" s="726"/>
      <c r="AI11" s="726"/>
      <c r="AJ11" s="726"/>
      <c r="AK11" s="726"/>
      <c r="AL11" s="668" t="s">
        <v>234</v>
      </c>
      <c r="AM11" s="669"/>
      <c r="AN11" s="669"/>
      <c r="AO11" s="727"/>
      <c r="AP11" s="660" t="s">
        <v>248</v>
      </c>
      <c r="AQ11" s="661"/>
      <c r="AR11" s="661"/>
      <c r="AS11" s="661"/>
      <c r="AT11" s="661"/>
      <c r="AU11" s="661"/>
      <c r="AV11" s="661"/>
      <c r="AW11" s="661"/>
      <c r="AX11" s="661"/>
      <c r="AY11" s="661"/>
      <c r="AZ11" s="661"/>
      <c r="BA11" s="661"/>
      <c r="BB11" s="661"/>
      <c r="BC11" s="661"/>
      <c r="BD11" s="661"/>
      <c r="BE11" s="661"/>
      <c r="BF11" s="662"/>
      <c r="BG11" s="663">
        <v>244890</v>
      </c>
      <c r="BH11" s="666"/>
      <c r="BI11" s="666"/>
      <c r="BJ11" s="666"/>
      <c r="BK11" s="666"/>
      <c r="BL11" s="666"/>
      <c r="BM11" s="666"/>
      <c r="BN11" s="667"/>
      <c r="BO11" s="725">
        <v>12.5</v>
      </c>
      <c r="BP11" s="725"/>
      <c r="BQ11" s="725"/>
      <c r="BR11" s="725"/>
      <c r="BS11" s="671">
        <v>48597</v>
      </c>
      <c r="BT11" s="666"/>
      <c r="BU11" s="666"/>
      <c r="BV11" s="666"/>
      <c r="BW11" s="666"/>
      <c r="BX11" s="666"/>
      <c r="BY11" s="666"/>
      <c r="BZ11" s="666"/>
      <c r="CA11" s="666"/>
      <c r="CB11" s="706"/>
      <c r="CD11" s="707" t="s">
        <v>249</v>
      </c>
      <c r="CE11" s="704"/>
      <c r="CF11" s="704"/>
      <c r="CG11" s="704"/>
      <c r="CH11" s="704"/>
      <c r="CI11" s="704"/>
      <c r="CJ11" s="704"/>
      <c r="CK11" s="704"/>
      <c r="CL11" s="704"/>
      <c r="CM11" s="704"/>
      <c r="CN11" s="704"/>
      <c r="CO11" s="704"/>
      <c r="CP11" s="704"/>
      <c r="CQ11" s="705"/>
      <c r="CR11" s="663">
        <v>252296</v>
      </c>
      <c r="CS11" s="666"/>
      <c r="CT11" s="666"/>
      <c r="CU11" s="666"/>
      <c r="CV11" s="666"/>
      <c r="CW11" s="666"/>
      <c r="CX11" s="666"/>
      <c r="CY11" s="667"/>
      <c r="CZ11" s="725">
        <v>4.5</v>
      </c>
      <c r="DA11" s="725"/>
      <c r="DB11" s="725"/>
      <c r="DC11" s="725"/>
      <c r="DD11" s="671">
        <v>56437</v>
      </c>
      <c r="DE11" s="666"/>
      <c r="DF11" s="666"/>
      <c r="DG11" s="666"/>
      <c r="DH11" s="666"/>
      <c r="DI11" s="666"/>
      <c r="DJ11" s="666"/>
      <c r="DK11" s="666"/>
      <c r="DL11" s="666"/>
      <c r="DM11" s="666"/>
      <c r="DN11" s="666"/>
      <c r="DO11" s="666"/>
      <c r="DP11" s="667"/>
      <c r="DQ11" s="671">
        <v>159780</v>
      </c>
      <c r="DR11" s="666"/>
      <c r="DS11" s="666"/>
      <c r="DT11" s="666"/>
      <c r="DU11" s="666"/>
      <c r="DV11" s="666"/>
      <c r="DW11" s="666"/>
      <c r="DX11" s="666"/>
      <c r="DY11" s="666"/>
      <c r="DZ11" s="666"/>
      <c r="EA11" s="666"/>
      <c r="EB11" s="666"/>
      <c r="EC11" s="706"/>
    </row>
    <row r="12" spans="2:143" ht="11.25" customHeight="1">
      <c r="B12" s="660" t="s">
        <v>250</v>
      </c>
      <c r="C12" s="661"/>
      <c r="D12" s="661"/>
      <c r="E12" s="661"/>
      <c r="F12" s="661"/>
      <c r="G12" s="661"/>
      <c r="H12" s="661"/>
      <c r="I12" s="661"/>
      <c r="J12" s="661"/>
      <c r="K12" s="661"/>
      <c r="L12" s="661"/>
      <c r="M12" s="661"/>
      <c r="N12" s="661"/>
      <c r="O12" s="661"/>
      <c r="P12" s="661"/>
      <c r="Q12" s="662"/>
      <c r="R12" s="663">
        <v>220863</v>
      </c>
      <c r="S12" s="666"/>
      <c r="T12" s="666"/>
      <c r="U12" s="666"/>
      <c r="V12" s="666"/>
      <c r="W12" s="666"/>
      <c r="X12" s="666"/>
      <c r="Y12" s="667"/>
      <c r="Z12" s="725">
        <v>3.5</v>
      </c>
      <c r="AA12" s="725"/>
      <c r="AB12" s="725"/>
      <c r="AC12" s="725"/>
      <c r="AD12" s="726">
        <v>220863</v>
      </c>
      <c r="AE12" s="726"/>
      <c r="AF12" s="726"/>
      <c r="AG12" s="726"/>
      <c r="AH12" s="726"/>
      <c r="AI12" s="726"/>
      <c r="AJ12" s="726"/>
      <c r="AK12" s="726"/>
      <c r="AL12" s="668">
        <v>5.8</v>
      </c>
      <c r="AM12" s="669"/>
      <c r="AN12" s="669"/>
      <c r="AO12" s="727"/>
      <c r="AP12" s="660" t="s">
        <v>251</v>
      </c>
      <c r="AQ12" s="661"/>
      <c r="AR12" s="661"/>
      <c r="AS12" s="661"/>
      <c r="AT12" s="661"/>
      <c r="AU12" s="661"/>
      <c r="AV12" s="661"/>
      <c r="AW12" s="661"/>
      <c r="AX12" s="661"/>
      <c r="AY12" s="661"/>
      <c r="AZ12" s="661"/>
      <c r="BA12" s="661"/>
      <c r="BB12" s="661"/>
      <c r="BC12" s="661"/>
      <c r="BD12" s="661"/>
      <c r="BE12" s="661"/>
      <c r="BF12" s="662"/>
      <c r="BG12" s="663">
        <v>1104738</v>
      </c>
      <c r="BH12" s="666"/>
      <c r="BI12" s="666"/>
      <c r="BJ12" s="666"/>
      <c r="BK12" s="666"/>
      <c r="BL12" s="666"/>
      <c r="BM12" s="666"/>
      <c r="BN12" s="667"/>
      <c r="BO12" s="725">
        <v>56.4</v>
      </c>
      <c r="BP12" s="725"/>
      <c r="BQ12" s="725"/>
      <c r="BR12" s="725"/>
      <c r="BS12" s="671" t="s">
        <v>174</v>
      </c>
      <c r="BT12" s="666"/>
      <c r="BU12" s="666"/>
      <c r="BV12" s="666"/>
      <c r="BW12" s="666"/>
      <c r="BX12" s="666"/>
      <c r="BY12" s="666"/>
      <c r="BZ12" s="666"/>
      <c r="CA12" s="666"/>
      <c r="CB12" s="706"/>
      <c r="CD12" s="707" t="s">
        <v>252</v>
      </c>
      <c r="CE12" s="704"/>
      <c r="CF12" s="704"/>
      <c r="CG12" s="704"/>
      <c r="CH12" s="704"/>
      <c r="CI12" s="704"/>
      <c r="CJ12" s="704"/>
      <c r="CK12" s="704"/>
      <c r="CL12" s="704"/>
      <c r="CM12" s="704"/>
      <c r="CN12" s="704"/>
      <c r="CO12" s="704"/>
      <c r="CP12" s="704"/>
      <c r="CQ12" s="705"/>
      <c r="CR12" s="663">
        <v>45631</v>
      </c>
      <c r="CS12" s="666"/>
      <c r="CT12" s="666"/>
      <c r="CU12" s="666"/>
      <c r="CV12" s="666"/>
      <c r="CW12" s="666"/>
      <c r="CX12" s="666"/>
      <c r="CY12" s="667"/>
      <c r="CZ12" s="725">
        <v>0.8</v>
      </c>
      <c r="DA12" s="725"/>
      <c r="DB12" s="725"/>
      <c r="DC12" s="725"/>
      <c r="DD12" s="671">
        <v>9068</v>
      </c>
      <c r="DE12" s="666"/>
      <c r="DF12" s="666"/>
      <c r="DG12" s="666"/>
      <c r="DH12" s="666"/>
      <c r="DI12" s="666"/>
      <c r="DJ12" s="666"/>
      <c r="DK12" s="666"/>
      <c r="DL12" s="666"/>
      <c r="DM12" s="666"/>
      <c r="DN12" s="666"/>
      <c r="DO12" s="666"/>
      <c r="DP12" s="667"/>
      <c r="DQ12" s="671">
        <v>44138</v>
      </c>
      <c r="DR12" s="666"/>
      <c r="DS12" s="666"/>
      <c r="DT12" s="666"/>
      <c r="DU12" s="666"/>
      <c r="DV12" s="666"/>
      <c r="DW12" s="666"/>
      <c r="DX12" s="666"/>
      <c r="DY12" s="666"/>
      <c r="DZ12" s="666"/>
      <c r="EA12" s="666"/>
      <c r="EB12" s="666"/>
      <c r="EC12" s="706"/>
    </row>
    <row r="13" spans="2:143" ht="11.25" customHeight="1">
      <c r="B13" s="660" t="s">
        <v>253</v>
      </c>
      <c r="C13" s="661"/>
      <c r="D13" s="661"/>
      <c r="E13" s="661"/>
      <c r="F13" s="661"/>
      <c r="G13" s="661"/>
      <c r="H13" s="661"/>
      <c r="I13" s="661"/>
      <c r="J13" s="661"/>
      <c r="K13" s="661"/>
      <c r="L13" s="661"/>
      <c r="M13" s="661"/>
      <c r="N13" s="661"/>
      <c r="O13" s="661"/>
      <c r="P13" s="661"/>
      <c r="Q13" s="662"/>
      <c r="R13" s="663" t="s">
        <v>234</v>
      </c>
      <c r="S13" s="666"/>
      <c r="T13" s="666"/>
      <c r="U13" s="666"/>
      <c r="V13" s="666"/>
      <c r="W13" s="666"/>
      <c r="X13" s="666"/>
      <c r="Y13" s="667"/>
      <c r="Z13" s="725" t="s">
        <v>174</v>
      </c>
      <c r="AA13" s="725"/>
      <c r="AB13" s="725"/>
      <c r="AC13" s="725"/>
      <c r="AD13" s="726" t="s">
        <v>234</v>
      </c>
      <c r="AE13" s="726"/>
      <c r="AF13" s="726"/>
      <c r="AG13" s="726"/>
      <c r="AH13" s="726"/>
      <c r="AI13" s="726"/>
      <c r="AJ13" s="726"/>
      <c r="AK13" s="726"/>
      <c r="AL13" s="668" t="s">
        <v>137</v>
      </c>
      <c r="AM13" s="669"/>
      <c r="AN13" s="669"/>
      <c r="AO13" s="727"/>
      <c r="AP13" s="660" t="s">
        <v>254</v>
      </c>
      <c r="AQ13" s="661"/>
      <c r="AR13" s="661"/>
      <c r="AS13" s="661"/>
      <c r="AT13" s="661"/>
      <c r="AU13" s="661"/>
      <c r="AV13" s="661"/>
      <c r="AW13" s="661"/>
      <c r="AX13" s="661"/>
      <c r="AY13" s="661"/>
      <c r="AZ13" s="661"/>
      <c r="BA13" s="661"/>
      <c r="BB13" s="661"/>
      <c r="BC13" s="661"/>
      <c r="BD13" s="661"/>
      <c r="BE13" s="661"/>
      <c r="BF13" s="662"/>
      <c r="BG13" s="663">
        <v>1103722</v>
      </c>
      <c r="BH13" s="666"/>
      <c r="BI13" s="666"/>
      <c r="BJ13" s="666"/>
      <c r="BK13" s="666"/>
      <c r="BL13" s="666"/>
      <c r="BM13" s="666"/>
      <c r="BN13" s="667"/>
      <c r="BO13" s="725">
        <v>56.3</v>
      </c>
      <c r="BP13" s="725"/>
      <c r="BQ13" s="725"/>
      <c r="BR13" s="725"/>
      <c r="BS13" s="671" t="s">
        <v>174</v>
      </c>
      <c r="BT13" s="666"/>
      <c r="BU13" s="666"/>
      <c r="BV13" s="666"/>
      <c r="BW13" s="666"/>
      <c r="BX13" s="666"/>
      <c r="BY13" s="666"/>
      <c r="BZ13" s="666"/>
      <c r="CA13" s="666"/>
      <c r="CB13" s="706"/>
      <c r="CD13" s="707" t="s">
        <v>255</v>
      </c>
      <c r="CE13" s="704"/>
      <c r="CF13" s="704"/>
      <c r="CG13" s="704"/>
      <c r="CH13" s="704"/>
      <c r="CI13" s="704"/>
      <c r="CJ13" s="704"/>
      <c r="CK13" s="704"/>
      <c r="CL13" s="704"/>
      <c r="CM13" s="704"/>
      <c r="CN13" s="704"/>
      <c r="CO13" s="704"/>
      <c r="CP13" s="704"/>
      <c r="CQ13" s="705"/>
      <c r="CR13" s="663">
        <v>705621</v>
      </c>
      <c r="CS13" s="666"/>
      <c r="CT13" s="666"/>
      <c r="CU13" s="666"/>
      <c r="CV13" s="666"/>
      <c r="CW13" s="666"/>
      <c r="CX13" s="666"/>
      <c r="CY13" s="667"/>
      <c r="CZ13" s="725">
        <v>12.7</v>
      </c>
      <c r="DA13" s="725"/>
      <c r="DB13" s="725"/>
      <c r="DC13" s="725"/>
      <c r="DD13" s="671">
        <v>128141</v>
      </c>
      <c r="DE13" s="666"/>
      <c r="DF13" s="666"/>
      <c r="DG13" s="666"/>
      <c r="DH13" s="666"/>
      <c r="DI13" s="666"/>
      <c r="DJ13" s="666"/>
      <c r="DK13" s="666"/>
      <c r="DL13" s="666"/>
      <c r="DM13" s="666"/>
      <c r="DN13" s="666"/>
      <c r="DO13" s="666"/>
      <c r="DP13" s="667"/>
      <c r="DQ13" s="671">
        <v>623218</v>
      </c>
      <c r="DR13" s="666"/>
      <c r="DS13" s="666"/>
      <c r="DT13" s="666"/>
      <c r="DU13" s="666"/>
      <c r="DV13" s="666"/>
      <c r="DW13" s="666"/>
      <c r="DX13" s="666"/>
      <c r="DY13" s="666"/>
      <c r="DZ13" s="666"/>
      <c r="EA13" s="666"/>
      <c r="EB13" s="666"/>
      <c r="EC13" s="706"/>
    </row>
    <row r="14" spans="2:143" ht="11.25" customHeight="1">
      <c r="B14" s="660" t="s">
        <v>256</v>
      </c>
      <c r="C14" s="661"/>
      <c r="D14" s="661"/>
      <c r="E14" s="661"/>
      <c r="F14" s="661"/>
      <c r="G14" s="661"/>
      <c r="H14" s="661"/>
      <c r="I14" s="661"/>
      <c r="J14" s="661"/>
      <c r="K14" s="661"/>
      <c r="L14" s="661"/>
      <c r="M14" s="661"/>
      <c r="N14" s="661"/>
      <c r="O14" s="661"/>
      <c r="P14" s="661"/>
      <c r="Q14" s="662"/>
      <c r="R14" s="663" t="s">
        <v>174</v>
      </c>
      <c r="S14" s="666"/>
      <c r="T14" s="666"/>
      <c r="U14" s="666"/>
      <c r="V14" s="666"/>
      <c r="W14" s="666"/>
      <c r="X14" s="666"/>
      <c r="Y14" s="667"/>
      <c r="Z14" s="725" t="s">
        <v>174</v>
      </c>
      <c r="AA14" s="725"/>
      <c r="AB14" s="725"/>
      <c r="AC14" s="725"/>
      <c r="AD14" s="726" t="s">
        <v>137</v>
      </c>
      <c r="AE14" s="726"/>
      <c r="AF14" s="726"/>
      <c r="AG14" s="726"/>
      <c r="AH14" s="726"/>
      <c r="AI14" s="726"/>
      <c r="AJ14" s="726"/>
      <c r="AK14" s="726"/>
      <c r="AL14" s="668" t="s">
        <v>137</v>
      </c>
      <c r="AM14" s="669"/>
      <c r="AN14" s="669"/>
      <c r="AO14" s="727"/>
      <c r="AP14" s="660" t="s">
        <v>257</v>
      </c>
      <c r="AQ14" s="661"/>
      <c r="AR14" s="661"/>
      <c r="AS14" s="661"/>
      <c r="AT14" s="661"/>
      <c r="AU14" s="661"/>
      <c r="AV14" s="661"/>
      <c r="AW14" s="661"/>
      <c r="AX14" s="661"/>
      <c r="AY14" s="661"/>
      <c r="AZ14" s="661"/>
      <c r="BA14" s="661"/>
      <c r="BB14" s="661"/>
      <c r="BC14" s="661"/>
      <c r="BD14" s="661"/>
      <c r="BE14" s="661"/>
      <c r="BF14" s="662"/>
      <c r="BG14" s="663">
        <v>44069</v>
      </c>
      <c r="BH14" s="666"/>
      <c r="BI14" s="666"/>
      <c r="BJ14" s="666"/>
      <c r="BK14" s="666"/>
      <c r="BL14" s="666"/>
      <c r="BM14" s="666"/>
      <c r="BN14" s="667"/>
      <c r="BO14" s="725">
        <v>2.2000000000000002</v>
      </c>
      <c r="BP14" s="725"/>
      <c r="BQ14" s="725"/>
      <c r="BR14" s="725"/>
      <c r="BS14" s="671" t="s">
        <v>137</v>
      </c>
      <c r="BT14" s="666"/>
      <c r="BU14" s="666"/>
      <c r="BV14" s="666"/>
      <c r="BW14" s="666"/>
      <c r="BX14" s="666"/>
      <c r="BY14" s="666"/>
      <c r="BZ14" s="666"/>
      <c r="CA14" s="666"/>
      <c r="CB14" s="706"/>
      <c r="CD14" s="707" t="s">
        <v>258</v>
      </c>
      <c r="CE14" s="704"/>
      <c r="CF14" s="704"/>
      <c r="CG14" s="704"/>
      <c r="CH14" s="704"/>
      <c r="CI14" s="704"/>
      <c r="CJ14" s="704"/>
      <c r="CK14" s="704"/>
      <c r="CL14" s="704"/>
      <c r="CM14" s="704"/>
      <c r="CN14" s="704"/>
      <c r="CO14" s="704"/>
      <c r="CP14" s="704"/>
      <c r="CQ14" s="705"/>
      <c r="CR14" s="663">
        <v>191789</v>
      </c>
      <c r="CS14" s="666"/>
      <c r="CT14" s="666"/>
      <c r="CU14" s="666"/>
      <c r="CV14" s="666"/>
      <c r="CW14" s="666"/>
      <c r="CX14" s="666"/>
      <c r="CY14" s="667"/>
      <c r="CZ14" s="725">
        <v>3.4</v>
      </c>
      <c r="DA14" s="725"/>
      <c r="DB14" s="725"/>
      <c r="DC14" s="725"/>
      <c r="DD14" s="671">
        <v>15768</v>
      </c>
      <c r="DE14" s="666"/>
      <c r="DF14" s="666"/>
      <c r="DG14" s="666"/>
      <c r="DH14" s="666"/>
      <c r="DI14" s="666"/>
      <c r="DJ14" s="666"/>
      <c r="DK14" s="666"/>
      <c r="DL14" s="666"/>
      <c r="DM14" s="666"/>
      <c r="DN14" s="666"/>
      <c r="DO14" s="666"/>
      <c r="DP14" s="667"/>
      <c r="DQ14" s="671">
        <v>176196</v>
      </c>
      <c r="DR14" s="666"/>
      <c r="DS14" s="666"/>
      <c r="DT14" s="666"/>
      <c r="DU14" s="666"/>
      <c r="DV14" s="666"/>
      <c r="DW14" s="666"/>
      <c r="DX14" s="666"/>
      <c r="DY14" s="666"/>
      <c r="DZ14" s="666"/>
      <c r="EA14" s="666"/>
      <c r="EB14" s="666"/>
      <c r="EC14" s="706"/>
    </row>
    <row r="15" spans="2:143" ht="11.25" customHeight="1">
      <c r="B15" s="660" t="s">
        <v>259</v>
      </c>
      <c r="C15" s="661"/>
      <c r="D15" s="661"/>
      <c r="E15" s="661"/>
      <c r="F15" s="661"/>
      <c r="G15" s="661"/>
      <c r="H15" s="661"/>
      <c r="I15" s="661"/>
      <c r="J15" s="661"/>
      <c r="K15" s="661"/>
      <c r="L15" s="661"/>
      <c r="M15" s="661"/>
      <c r="N15" s="661"/>
      <c r="O15" s="661"/>
      <c r="P15" s="661"/>
      <c r="Q15" s="662"/>
      <c r="R15" s="663">
        <v>18017</v>
      </c>
      <c r="S15" s="666"/>
      <c r="T15" s="666"/>
      <c r="U15" s="666"/>
      <c r="V15" s="666"/>
      <c r="W15" s="666"/>
      <c r="X15" s="666"/>
      <c r="Y15" s="667"/>
      <c r="Z15" s="725">
        <v>0.3</v>
      </c>
      <c r="AA15" s="725"/>
      <c r="AB15" s="725"/>
      <c r="AC15" s="725"/>
      <c r="AD15" s="726">
        <v>18017</v>
      </c>
      <c r="AE15" s="726"/>
      <c r="AF15" s="726"/>
      <c r="AG15" s="726"/>
      <c r="AH15" s="726"/>
      <c r="AI15" s="726"/>
      <c r="AJ15" s="726"/>
      <c r="AK15" s="726"/>
      <c r="AL15" s="668">
        <v>0.5</v>
      </c>
      <c r="AM15" s="669"/>
      <c r="AN15" s="669"/>
      <c r="AO15" s="727"/>
      <c r="AP15" s="660" t="s">
        <v>260</v>
      </c>
      <c r="AQ15" s="661"/>
      <c r="AR15" s="661"/>
      <c r="AS15" s="661"/>
      <c r="AT15" s="661"/>
      <c r="AU15" s="661"/>
      <c r="AV15" s="661"/>
      <c r="AW15" s="661"/>
      <c r="AX15" s="661"/>
      <c r="AY15" s="661"/>
      <c r="AZ15" s="661"/>
      <c r="BA15" s="661"/>
      <c r="BB15" s="661"/>
      <c r="BC15" s="661"/>
      <c r="BD15" s="661"/>
      <c r="BE15" s="661"/>
      <c r="BF15" s="662"/>
      <c r="BG15" s="663">
        <v>82704</v>
      </c>
      <c r="BH15" s="666"/>
      <c r="BI15" s="666"/>
      <c r="BJ15" s="666"/>
      <c r="BK15" s="666"/>
      <c r="BL15" s="666"/>
      <c r="BM15" s="666"/>
      <c r="BN15" s="667"/>
      <c r="BO15" s="725">
        <v>4.2</v>
      </c>
      <c r="BP15" s="725"/>
      <c r="BQ15" s="725"/>
      <c r="BR15" s="725"/>
      <c r="BS15" s="671" t="s">
        <v>137</v>
      </c>
      <c r="BT15" s="666"/>
      <c r="BU15" s="666"/>
      <c r="BV15" s="666"/>
      <c r="BW15" s="666"/>
      <c r="BX15" s="666"/>
      <c r="BY15" s="666"/>
      <c r="BZ15" s="666"/>
      <c r="CA15" s="666"/>
      <c r="CB15" s="706"/>
      <c r="CD15" s="707" t="s">
        <v>261</v>
      </c>
      <c r="CE15" s="704"/>
      <c r="CF15" s="704"/>
      <c r="CG15" s="704"/>
      <c r="CH15" s="704"/>
      <c r="CI15" s="704"/>
      <c r="CJ15" s="704"/>
      <c r="CK15" s="704"/>
      <c r="CL15" s="704"/>
      <c r="CM15" s="704"/>
      <c r="CN15" s="704"/>
      <c r="CO15" s="704"/>
      <c r="CP15" s="704"/>
      <c r="CQ15" s="705"/>
      <c r="CR15" s="663">
        <v>532382</v>
      </c>
      <c r="CS15" s="666"/>
      <c r="CT15" s="666"/>
      <c r="CU15" s="666"/>
      <c r="CV15" s="666"/>
      <c r="CW15" s="666"/>
      <c r="CX15" s="666"/>
      <c r="CY15" s="667"/>
      <c r="CZ15" s="725">
        <v>9.5</v>
      </c>
      <c r="DA15" s="725"/>
      <c r="DB15" s="725"/>
      <c r="DC15" s="725"/>
      <c r="DD15" s="671">
        <v>55783</v>
      </c>
      <c r="DE15" s="666"/>
      <c r="DF15" s="666"/>
      <c r="DG15" s="666"/>
      <c r="DH15" s="666"/>
      <c r="DI15" s="666"/>
      <c r="DJ15" s="666"/>
      <c r="DK15" s="666"/>
      <c r="DL15" s="666"/>
      <c r="DM15" s="666"/>
      <c r="DN15" s="666"/>
      <c r="DO15" s="666"/>
      <c r="DP15" s="667"/>
      <c r="DQ15" s="671">
        <v>459429</v>
      </c>
      <c r="DR15" s="666"/>
      <c r="DS15" s="666"/>
      <c r="DT15" s="666"/>
      <c r="DU15" s="666"/>
      <c r="DV15" s="666"/>
      <c r="DW15" s="666"/>
      <c r="DX15" s="666"/>
      <c r="DY15" s="666"/>
      <c r="DZ15" s="666"/>
      <c r="EA15" s="666"/>
      <c r="EB15" s="666"/>
      <c r="EC15" s="706"/>
    </row>
    <row r="16" spans="2:143" ht="11.25" customHeight="1">
      <c r="B16" s="660" t="s">
        <v>262</v>
      </c>
      <c r="C16" s="661"/>
      <c r="D16" s="661"/>
      <c r="E16" s="661"/>
      <c r="F16" s="661"/>
      <c r="G16" s="661"/>
      <c r="H16" s="661"/>
      <c r="I16" s="661"/>
      <c r="J16" s="661"/>
      <c r="K16" s="661"/>
      <c r="L16" s="661"/>
      <c r="M16" s="661"/>
      <c r="N16" s="661"/>
      <c r="O16" s="661"/>
      <c r="P16" s="661"/>
      <c r="Q16" s="662"/>
      <c r="R16" s="663" t="s">
        <v>174</v>
      </c>
      <c r="S16" s="666"/>
      <c r="T16" s="666"/>
      <c r="U16" s="666"/>
      <c r="V16" s="666"/>
      <c r="W16" s="666"/>
      <c r="X16" s="666"/>
      <c r="Y16" s="667"/>
      <c r="Z16" s="725" t="s">
        <v>137</v>
      </c>
      <c r="AA16" s="725"/>
      <c r="AB16" s="725"/>
      <c r="AC16" s="725"/>
      <c r="AD16" s="726" t="s">
        <v>174</v>
      </c>
      <c r="AE16" s="726"/>
      <c r="AF16" s="726"/>
      <c r="AG16" s="726"/>
      <c r="AH16" s="726"/>
      <c r="AI16" s="726"/>
      <c r="AJ16" s="726"/>
      <c r="AK16" s="726"/>
      <c r="AL16" s="668" t="s">
        <v>174</v>
      </c>
      <c r="AM16" s="669"/>
      <c r="AN16" s="669"/>
      <c r="AO16" s="727"/>
      <c r="AP16" s="660" t="s">
        <v>263</v>
      </c>
      <c r="AQ16" s="661"/>
      <c r="AR16" s="661"/>
      <c r="AS16" s="661"/>
      <c r="AT16" s="661"/>
      <c r="AU16" s="661"/>
      <c r="AV16" s="661"/>
      <c r="AW16" s="661"/>
      <c r="AX16" s="661"/>
      <c r="AY16" s="661"/>
      <c r="AZ16" s="661"/>
      <c r="BA16" s="661"/>
      <c r="BB16" s="661"/>
      <c r="BC16" s="661"/>
      <c r="BD16" s="661"/>
      <c r="BE16" s="661"/>
      <c r="BF16" s="662"/>
      <c r="BG16" s="663" t="s">
        <v>137</v>
      </c>
      <c r="BH16" s="666"/>
      <c r="BI16" s="666"/>
      <c r="BJ16" s="666"/>
      <c r="BK16" s="666"/>
      <c r="BL16" s="666"/>
      <c r="BM16" s="666"/>
      <c r="BN16" s="667"/>
      <c r="BO16" s="725" t="s">
        <v>174</v>
      </c>
      <c r="BP16" s="725"/>
      <c r="BQ16" s="725"/>
      <c r="BR16" s="725"/>
      <c r="BS16" s="671" t="s">
        <v>174</v>
      </c>
      <c r="BT16" s="666"/>
      <c r="BU16" s="666"/>
      <c r="BV16" s="666"/>
      <c r="BW16" s="666"/>
      <c r="BX16" s="666"/>
      <c r="BY16" s="666"/>
      <c r="BZ16" s="666"/>
      <c r="CA16" s="666"/>
      <c r="CB16" s="706"/>
      <c r="CD16" s="707" t="s">
        <v>264</v>
      </c>
      <c r="CE16" s="704"/>
      <c r="CF16" s="704"/>
      <c r="CG16" s="704"/>
      <c r="CH16" s="704"/>
      <c r="CI16" s="704"/>
      <c r="CJ16" s="704"/>
      <c r="CK16" s="704"/>
      <c r="CL16" s="704"/>
      <c r="CM16" s="704"/>
      <c r="CN16" s="704"/>
      <c r="CO16" s="704"/>
      <c r="CP16" s="704"/>
      <c r="CQ16" s="705"/>
      <c r="CR16" s="663">
        <v>140212</v>
      </c>
      <c r="CS16" s="666"/>
      <c r="CT16" s="666"/>
      <c r="CU16" s="666"/>
      <c r="CV16" s="666"/>
      <c r="CW16" s="666"/>
      <c r="CX16" s="666"/>
      <c r="CY16" s="667"/>
      <c r="CZ16" s="725">
        <v>2.5</v>
      </c>
      <c r="DA16" s="725"/>
      <c r="DB16" s="725"/>
      <c r="DC16" s="725"/>
      <c r="DD16" s="671" t="s">
        <v>174</v>
      </c>
      <c r="DE16" s="666"/>
      <c r="DF16" s="666"/>
      <c r="DG16" s="666"/>
      <c r="DH16" s="666"/>
      <c r="DI16" s="666"/>
      <c r="DJ16" s="666"/>
      <c r="DK16" s="666"/>
      <c r="DL16" s="666"/>
      <c r="DM16" s="666"/>
      <c r="DN16" s="666"/>
      <c r="DO16" s="666"/>
      <c r="DP16" s="667"/>
      <c r="DQ16" s="671">
        <v>58679</v>
      </c>
      <c r="DR16" s="666"/>
      <c r="DS16" s="666"/>
      <c r="DT16" s="666"/>
      <c r="DU16" s="666"/>
      <c r="DV16" s="666"/>
      <c r="DW16" s="666"/>
      <c r="DX16" s="666"/>
      <c r="DY16" s="666"/>
      <c r="DZ16" s="666"/>
      <c r="EA16" s="666"/>
      <c r="EB16" s="666"/>
      <c r="EC16" s="706"/>
    </row>
    <row r="17" spans="2:133" ht="11.25" customHeight="1">
      <c r="B17" s="660" t="s">
        <v>265</v>
      </c>
      <c r="C17" s="661"/>
      <c r="D17" s="661"/>
      <c r="E17" s="661"/>
      <c r="F17" s="661"/>
      <c r="G17" s="661"/>
      <c r="H17" s="661"/>
      <c r="I17" s="661"/>
      <c r="J17" s="661"/>
      <c r="K17" s="661"/>
      <c r="L17" s="661"/>
      <c r="M17" s="661"/>
      <c r="N17" s="661"/>
      <c r="O17" s="661"/>
      <c r="P17" s="661"/>
      <c r="Q17" s="662"/>
      <c r="R17" s="663">
        <v>10263</v>
      </c>
      <c r="S17" s="666"/>
      <c r="T17" s="666"/>
      <c r="U17" s="666"/>
      <c r="V17" s="666"/>
      <c r="W17" s="666"/>
      <c r="X17" s="666"/>
      <c r="Y17" s="667"/>
      <c r="Z17" s="725">
        <v>0.2</v>
      </c>
      <c r="AA17" s="725"/>
      <c r="AB17" s="725"/>
      <c r="AC17" s="725"/>
      <c r="AD17" s="726">
        <v>10263</v>
      </c>
      <c r="AE17" s="726"/>
      <c r="AF17" s="726"/>
      <c r="AG17" s="726"/>
      <c r="AH17" s="726"/>
      <c r="AI17" s="726"/>
      <c r="AJ17" s="726"/>
      <c r="AK17" s="726"/>
      <c r="AL17" s="668">
        <v>0.3</v>
      </c>
      <c r="AM17" s="669"/>
      <c r="AN17" s="669"/>
      <c r="AO17" s="727"/>
      <c r="AP17" s="660" t="s">
        <v>266</v>
      </c>
      <c r="AQ17" s="661"/>
      <c r="AR17" s="661"/>
      <c r="AS17" s="661"/>
      <c r="AT17" s="661"/>
      <c r="AU17" s="661"/>
      <c r="AV17" s="661"/>
      <c r="AW17" s="661"/>
      <c r="AX17" s="661"/>
      <c r="AY17" s="661"/>
      <c r="AZ17" s="661"/>
      <c r="BA17" s="661"/>
      <c r="BB17" s="661"/>
      <c r="BC17" s="661"/>
      <c r="BD17" s="661"/>
      <c r="BE17" s="661"/>
      <c r="BF17" s="662"/>
      <c r="BG17" s="663" t="s">
        <v>234</v>
      </c>
      <c r="BH17" s="666"/>
      <c r="BI17" s="666"/>
      <c r="BJ17" s="666"/>
      <c r="BK17" s="666"/>
      <c r="BL17" s="666"/>
      <c r="BM17" s="666"/>
      <c r="BN17" s="667"/>
      <c r="BO17" s="725" t="s">
        <v>174</v>
      </c>
      <c r="BP17" s="725"/>
      <c r="BQ17" s="725"/>
      <c r="BR17" s="725"/>
      <c r="BS17" s="671" t="s">
        <v>137</v>
      </c>
      <c r="BT17" s="666"/>
      <c r="BU17" s="666"/>
      <c r="BV17" s="666"/>
      <c r="BW17" s="666"/>
      <c r="BX17" s="666"/>
      <c r="BY17" s="666"/>
      <c r="BZ17" s="666"/>
      <c r="CA17" s="666"/>
      <c r="CB17" s="706"/>
      <c r="CD17" s="707" t="s">
        <v>267</v>
      </c>
      <c r="CE17" s="704"/>
      <c r="CF17" s="704"/>
      <c r="CG17" s="704"/>
      <c r="CH17" s="704"/>
      <c r="CI17" s="704"/>
      <c r="CJ17" s="704"/>
      <c r="CK17" s="704"/>
      <c r="CL17" s="704"/>
      <c r="CM17" s="704"/>
      <c r="CN17" s="704"/>
      <c r="CO17" s="704"/>
      <c r="CP17" s="704"/>
      <c r="CQ17" s="705"/>
      <c r="CR17" s="663">
        <v>644289</v>
      </c>
      <c r="CS17" s="666"/>
      <c r="CT17" s="666"/>
      <c r="CU17" s="666"/>
      <c r="CV17" s="666"/>
      <c r="CW17" s="666"/>
      <c r="CX17" s="666"/>
      <c r="CY17" s="667"/>
      <c r="CZ17" s="725">
        <v>11.6</v>
      </c>
      <c r="DA17" s="725"/>
      <c r="DB17" s="725"/>
      <c r="DC17" s="725"/>
      <c r="DD17" s="671" t="s">
        <v>174</v>
      </c>
      <c r="DE17" s="666"/>
      <c r="DF17" s="666"/>
      <c r="DG17" s="666"/>
      <c r="DH17" s="666"/>
      <c r="DI17" s="666"/>
      <c r="DJ17" s="666"/>
      <c r="DK17" s="666"/>
      <c r="DL17" s="666"/>
      <c r="DM17" s="666"/>
      <c r="DN17" s="666"/>
      <c r="DO17" s="666"/>
      <c r="DP17" s="667"/>
      <c r="DQ17" s="671">
        <v>643342</v>
      </c>
      <c r="DR17" s="666"/>
      <c r="DS17" s="666"/>
      <c r="DT17" s="666"/>
      <c r="DU17" s="666"/>
      <c r="DV17" s="666"/>
      <c r="DW17" s="666"/>
      <c r="DX17" s="666"/>
      <c r="DY17" s="666"/>
      <c r="DZ17" s="666"/>
      <c r="EA17" s="666"/>
      <c r="EB17" s="666"/>
      <c r="EC17" s="706"/>
    </row>
    <row r="18" spans="2:133" ht="11.25" customHeight="1">
      <c r="B18" s="660" t="s">
        <v>268</v>
      </c>
      <c r="C18" s="661"/>
      <c r="D18" s="661"/>
      <c r="E18" s="661"/>
      <c r="F18" s="661"/>
      <c r="G18" s="661"/>
      <c r="H18" s="661"/>
      <c r="I18" s="661"/>
      <c r="J18" s="661"/>
      <c r="K18" s="661"/>
      <c r="L18" s="661"/>
      <c r="M18" s="661"/>
      <c r="N18" s="661"/>
      <c r="O18" s="661"/>
      <c r="P18" s="661"/>
      <c r="Q18" s="662"/>
      <c r="R18" s="663">
        <v>1753671</v>
      </c>
      <c r="S18" s="666"/>
      <c r="T18" s="666"/>
      <c r="U18" s="666"/>
      <c r="V18" s="666"/>
      <c r="W18" s="666"/>
      <c r="X18" s="666"/>
      <c r="Y18" s="667"/>
      <c r="Z18" s="725">
        <v>28</v>
      </c>
      <c r="AA18" s="725"/>
      <c r="AB18" s="725"/>
      <c r="AC18" s="725"/>
      <c r="AD18" s="726">
        <v>1551190</v>
      </c>
      <c r="AE18" s="726"/>
      <c r="AF18" s="726"/>
      <c r="AG18" s="726"/>
      <c r="AH18" s="726"/>
      <c r="AI18" s="726"/>
      <c r="AJ18" s="726"/>
      <c r="AK18" s="726"/>
      <c r="AL18" s="668">
        <v>40.4</v>
      </c>
      <c r="AM18" s="669"/>
      <c r="AN18" s="669"/>
      <c r="AO18" s="727"/>
      <c r="AP18" s="660" t="s">
        <v>269</v>
      </c>
      <c r="AQ18" s="661"/>
      <c r="AR18" s="661"/>
      <c r="AS18" s="661"/>
      <c r="AT18" s="661"/>
      <c r="AU18" s="661"/>
      <c r="AV18" s="661"/>
      <c r="AW18" s="661"/>
      <c r="AX18" s="661"/>
      <c r="AY18" s="661"/>
      <c r="AZ18" s="661"/>
      <c r="BA18" s="661"/>
      <c r="BB18" s="661"/>
      <c r="BC18" s="661"/>
      <c r="BD18" s="661"/>
      <c r="BE18" s="661"/>
      <c r="BF18" s="662"/>
      <c r="BG18" s="663" t="s">
        <v>174</v>
      </c>
      <c r="BH18" s="666"/>
      <c r="BI18" s="666"/>
      <c r="BJ18" s="666"/>
      <c r="BK18" s="666"/>
      <c r="BL18" s="666"/>
      <c r="BM18" s="666"/>
      <c r="BN18" s="667"/>
      <c r="BO18" s="725" t="s">
        <v>174</v>
      </c>
      <c r="BP18" s="725"/>
      <c r="BQ18" s="725"/>
      <c r="BR18" s="725"/>
      <c r="BS18" s="671" t="s">
        <v>234</v>
      </c>
      <c r="BT18" s="666"/>
      <c r="BU18" s="666"/>
      <c r="BV18" s="666"/>
      <c r="BW18" s="666"/>
      <c r="BX18" s="666"/>
      <c r="BY18" s="666"/>
      <c r="BZ18" s="666"/>
      <c r="CA18" s="666"/>
      <c r="CB18" s="706"/>
      <c r="CD18" s="707" t="s">
        <v>270</v>
      </c>
      <c r="CE18" s="704"/>
      <c r="CF18" s="704"/>
      <c r="CG18" s="704"/>
      <c r="CH18" s="704"/>
      <c r="CI18" s="704"/>
      <c r="CJ18" s="704"/>
      <c r="CK18" s="704"/>
      <c r="CL18" s="704"/>
      <c r="CM18" s="704"/>
      <c r="CN18" s="704"/>
      <c r="CO18" s="704"/>
      <c r="CP18" s="704"/>
      <c r="CQ18" s="705"/>
      <c r="CR18" s="663" t="s">
        <v>174</v>
      </c>
      <c r="CS18" s="666"/>
      <c r="CT18" s="666"/>
      <c r="CU18" s="666"/>
      <c r="CV18" s="666"/>
      <c r="CW18" s="666"/>
      <c r="CX18" s="666"/>
      <c r="CY18" s="667"/>
      <c r="CZ18" s="725" t="s">
        <v>234</v>
      </c>
      <c r="DA18" s="725"/>
      <c r="DB18" s="725"/>
      <c r="DC18" s="725"/>
      <c r="DD18" s="671" t="s">
        <v>174</v>
      </c>
      <c r="DE18" s="666"/>
      <c r="DF18" s="666"/>
      <c r="DG18" s="666"/>
      <c r="DH18" s="666"/>
      <c r="DI18" s="666"/>
      <c r="DJ18" s="666"/>
      <c r="DK18" s="666"/>
      <c r="DL18" s="666"/>
      <c r="DM18" s="666"/>
      <c r="DN18" s="666"/>
      <c r="DO18" s="666"/>
      <c r="DP18" s="667"/>
      <c r="DQ18" s="671" t="s">
        <v>234</v>
      </c>
      <c r="DR18" s="666"/>
      <c r="DS18" s="666"/>
      <c r="DT18" s="666"/>
      <c r="DU18" s="666"/>
      <c r="DV18" s="666"/>
      <c r="DW18" s="666"/>
      <c r="DX18" s="666"/>
      <c r="DY18" s="666"/>
      <c r="DZ18" s="666"/>
      <c r="EA18" s="666"/>
      <c r="EB18" s="666"/>
      <c r="EC18" s="706"/>
    </row>
    <row r="19" spans="2:133" ht="11.25" customHeight="1">
      <c r="B19" s="660" t="s">
        <v>271</v>
      </c>
      <c r="C19" s="661"/>
      <c r="D19" s="661"/>
      <c r="E19" s="661"/>
      <c r="F19" s="661"/>
      <c r="G19" s="661"/>
      <c r="H19" s="661"/>
      <c r="I19" s="661"/>
      <c r="J19" s="661"/>
      <c r="K19" s="661"/>
      <c r="L19" s="661"/>
      <c r="M19" s="661"/>
      <c r="N19" s="661"/>
      <c r="O19" s="661"/>
      <c r="P19" s="661"/>
      <c r="Q19" s="662"/>
      <c r="R19" s="663">
        <v>1551190</v>
      </c>
      <c r="S19" s="666"/>
      <c r="T19" s="666"/>
      <c r="U19" s="666"/>
      <c r="V19" s="666"/>
      <c r="W19" s="666"/>
      <c r="X19" s="666"/>
      <c r="Y19" s="667"/>
      <c r="Z19" s="725">
        <v>24.7</v>
      </c>
      <c r="AA19" s="725"/>
      <c r="AB19" s="725"/>
      <c r="AC19" s="725"/>
      <c r="AD19" s="726">
        <v>1551190</v>
      </c>
      <c r="AE19" s="726"/>
      <c r="AF19" s="726"/>
      <c r="AG19" s="726"/>
      <c r="AH19" s="726"/>
      <c r="AI19" s="726"/>
      <c r="AJ19" s="726"/>
      <c r="AK19" s="726"/>
      <c r="AL19" s="668">
        <v>40.4</v>
      </c>
      <c r="AM19" s="669"/>
      <c r="AN19" s="669"/>
      <c r="AO19" s="727"/>
      <c r="AP19" s="660" t="s">
        <v>272</v>
      </c>
      <c r="AQ19" s="661"/>
      <c r="AR19" s="661"/>
      <c r="AS19" s="661"/>
      <c r="AT19" s="661"/>
      <c r="AU19" s="661"/>
      <c r="AV19" s="661"/>
      <c r="AW19" s="661"/>
      <c r="AX19" s="661"/>
      <c r="AY19" s="661"/>
      <c r="AZ19" s="661"/>
      <c r="BA19" s="661"/>
      <c r="BB19" s="661"/>
      <c r="BC19" s="661"/>
      <c r="BD19" s="661"/>
      <c r="BE19" s="661"/>
      <c r="BF19" s="662"/>
      <c r="BG19" s="663" t="s">
        <v>174</v>
      </c>
      <c r="BH19" s="666"/>
      <c r="BI19" s="666"/>
      <c r="BJ19" s="666"/>
      <c r="BK19" s="666"/>
      <c r="BL19" s="666"/>
      <c r="BM19" s="666"/>
      <c r="BN19" s="667"/>
      <c r="BO19" s="725" t="s">
        <v>137</v>
      </c>
      <c r="BP19" s="725"/>
      <c r="BQ19" s="725"/>
      <c r="BR19" s="725"/>
      <c r="BS19" s="671" t="s">
        <v>174</v>
      </c>
      <c r="BT19" s="666"/>
      <c r="BU19" s="666"/>
      <c r="BV19" s="666"/>
      <c r="BW19" s="666"/>
      <c r="BX19" s="666"/>
      <c r="BY19" s="666"/>
      <c r="BZ19" s="666"/>
      <c r="CA19" s="666"/>
      <c r="CB19" s="706"/>
      <c r="CD19" s="707" t="s">
        <v>273</v>
      </c>
      <c r="CE19" s="704"/>
      <c r="CF19" s="704"/>
      <c r="CG19" s="704"/>
      <c r="CH19" s="704"/>
      <c r="CI19" s="704"/>
      <c r="CJ19" s="704"/>
      <c r="CK19" s="704"/>
      <c r="CL19" s="704"/>
      <c r="CM19" s="704"/>
      <c r="CN19" s="704"/>
      <c r="CO19" s="704"/>
      <c r="CP19" s="704"/>
      <c r="CQ19" s="705"/>
      <c r="CR19" s="663" t="s">
        <v>137</v>
      </c>
      <c r="CS19" s="666"/>
      <c r="CT19" s="666"/>
      <c r="CU19" s="666"/>
      <c r="CV19" s="666"/>
      <c r="CW19" s="666"/>
      <c r="CX19" s="666"/>
      <c r="CY19" s="667"/>
      <c r="CZ19" s="725" t="s">
        <v>234</v>
      </c>
      <c r="DA19" s="725"/>
      <c r="DB19" s="725"/>
      <c r="DC19" s="725"/>
      <c r="DD19" s="671" t="s">
        <v>234</v>
      </c>
      <c r="DE19" s="666"/>
      <c r="DF19" s="666"/>
      <c r="DG19" s="666"/>
      <c r="DH19" s="666"/>
      <c r="DI19" s="666"/>
      <c r="DJ19" s="666"/>
      <c r="DK19" s="666"/>
      <c r="DL19" s="666"/>
      <c r="DM19" s="666"/>
      <c r="DN19" s="666"/>
      <c r="DO19" s="666"/>
      <c r="DP19" s="667"/>
      <c r="DQ19" s="671" t="s">
        <v>137</v>
      </c>
      <c r="DR19" s="666"/>
      <c r="DS19" s="666"/>
      <c r="DT19" s="666"/>
      <c r="DU19" s="666"/>
      <c r="DV19" s="666"/>
      <c r="DW19" s="666"/>
      <c r="DX19" s="666"/>
      <c r="DY19" s="666"/>
      <c r="DZ19" s="666"/>
      <c r="EA19" s="666"/>
      <c r="EB19" s="666"/>
      <c r="EC19" s="706"/>
    </row>
    <row r="20" spans="2:133" ht="11.25" customHeight="1">
      <c r="B20" s="660" t="s">
        <v>274</v>
      </c>
      <c r="C20" s="661"/>
      <c r="D20" s="661"/>
      <c r="E20" s="661"/>
      <c r="F20" s="661"/>
      <c r="G20" s="661"/>
      <c r="H20" s="661"/>
      <c r="I20" s="661"/>
      <c r="J20" s="661"/>
      <c r="K20" s="661"/>
      <c r="L20" s="661"/>
      <c r="M20" s="661"/>
      <c r="N20" s="661"/>
      <c r="O20" s="661"/>
      <c r="P20" s="661"/>
      <c r="Q20" s="662"/>
      <c r="R20" s="663">
        <v>202481</v>
      </c>
      <c r="S20" s="666"/>
      <c r="T20" s="666"/>
      <c r="U20" s="666"/>
      <c r="V20" s="666"/>
      <c r="W20" s="666"/>
      <c r="X20" s="666"/>
      <c r="Y20" s="667"/>
      <c r="Z20" s="725">
        <v>3.2</v>
      </c>
      <c r="AA20" s="725"/>
      <c r="AB20" s="725"/>
      <c r="AC20" s="725"/>
      <c r="AD20" s="726" t="s">
        <v>174</v>
      </c>
      <c r="AE20" s="726"/>
      <c r="AF20" s="726"/>
      <c r="AG20" s="726"/>
      <c r="AH20" s="726"/>
      <c r="AI20" s="726"/>
      <c r="AJ20" s="726"/>
      <c r="AK20" s="726"/>
      <c r="AL20" s="668" t="s">
        <v>174</v>
      </c>
      <c r="AM20" s="669"/>
      <c r="AN20" s="669"/>
      <c r="AO20" s="727"/>
      <c r="AP20" s="660" t="s">
        <v>275</v>
      </c>
      <c r="AQ20" s="661"/>
      <c r="AR20" s="661"/>
      <c r="AS20" s="661"/>
      <c r="AT20" s="661"/>
      <c r="AU20" s="661"/>
      <c r="AV20" s="661"/>
      <c r="AW20" s="661"/>
      <c r="AX20" s="661"/>
      <c r="AY20" s="661"/>
      <c r="AZ20" s="661"/>
      <c r="BA20" s="661"/>
      <c r="BB20" s="661"/>
      <c r="BC20" s="661"/>
      <c r="BD20" s="661"/>
      <c r="BE20" s="661"/>
      <c r="BF20" s="662"/>
      <c r="BG20" s="663" t="s">
        <v>174</v>
      </c>
      <c r="BH20" s="666"/>
      <c r="BI20" s="666"/>
      <c r="BJ20" s="666"/>
      <c r="BK20" s="666"/>
      <c r="BL20" s="666"/>
      <c r="BM20" s="666"/>
      <c r="BN20" s="667"/>
      <c r="BO20" s="725" t="s">
        <v>174</v>
      </c>
      <c r="BP20" s="725"/>
      <c r="BQ20" s="725"/>
      <c r="BR20" s="725"/>
      <c r="BS20" s="671" t="s">
        <v>234</v>
      </c>
      <c r="BT20" s="666"/>
      <c r="BU20" s="666"/>
      <c r="BV20" s="666"/>
      <c r="BW20" s="666"/>
      <c r="BX20" s="666"/>
      <c r="BY20" s="666"/>
      <c r="BZ20" s="666"/>
      <c r="CA20" s="666"/>
      <c r="CB20" s="706"/>
      <c r="CD20" s="707" t="s">
        <v>276</v>
      </c>
      <c r="CE20" s="704"/>
      <c r="CF20" s="704"/>
      <c r="CG20" s="704"/>
      <c r="CH20" s="704"/>
      <c r="CI20" s="704"/>
      <c r="CJ20" s="704"/>
      <c r="CK20" s="704"/>
      <c r="CL20" s="704"/>
      <c r="CM20" s="704"/>
      <c r="CN20" s="704"/>
      <c r="CO20" s="704"/>
      <c r="CP20" s="704"/>
      <c r="CQ20" s="705"/>
      <c r="CR20" s="663">
        <v>5577954</v>
      </c>
      <c r="CS20" s="666"/>
      <c r="CT20" s="666"/>
      <c r="CU20" s="666"/>
      <c r="CV20" s="666"/>
      <c r="CW20" s="666"/>
      <c r="CX20" s="666"/>
      <c r="CY20" s="667"/>
      <c r="CZ20" s="725">
        <v>100</v>
      </c>
      <c r="DA20" s="725"/>
      <c r="DB20" s="725"/>
      <c r="DC20" s="725"/>
      <c r="DD20" s="671">
        <v>585108</v>
      </c>
      <c r="DE20" s="666"/>
      <c r="DF20" s="666"/>
      <c r="DG20" s="666"/>
      <c r="DH20" s="666"/>
      <c r="DI20" s="666"/>
      <c r="DJ20" s="666"/>
      <c r="DK20" s="666"/>
      <c r="DL20" s="666"/>
      <c r="DM20" s="666"/>
      <c r="DN20" s="666"/>
      <c r="DO20" s="666"/>
      <c r="DP20" s="667"/>
      <c r="DQ20" s="671">
        <v>4268912</v>
      </c>
      <c r="DR20" s="666"/>
      <c r="DS20" s="666"/>
      <c r="DT20" s="666"/>
      <c r="DU20" s="666"/>
      <c r="DV20" s="666"/>
      <c r="DW20" s="666"/>
      <c r="DX20" s="666"/>
      <c r="DY20" s="666"/>
      <c r="DZ20" s="666"/>
      <c r="EA20" s="666"/>
      <c r="EB20" s="666"/>
      <c r="EC20" s="706"/>
    </row>
    <row r="21" spans="2:133" ht="11.25" customHeight="1">
      <c r="B21" s="660" t="s">
        <v>277</v>
      </c>
      <c r="C21" s="661"/>
      <c r="D21" s="661"/>
      <c r="E21" s="661"/>
      <c r="F21" s="661"/>
      <c r="G21" s="661"/>
      <c r="H21" s="661"/>
      <c r="I21" s="661"/>
      <c r="J21" s="661"/>
      <c r="K21" s="661"/>
      <c r="L21" s="661"/>
      <c r="M21" s="661"/>
      <c r="N21" s="661"/>
      <c r="O21" s="661"/>
      <c r="P21" s="661"/>
      <c r="Q21" s="662"/>
      <c r="R21" s="663" t="s">
        <v>234</v>
      </c>
      <c r="S21" s="666"/>
      <c r="T21" s="666"/>
      <c r="U21" s="666"/>
      <c r="V21" s="666"/>
      <c r="W21" s="666"/>
      <c r="X21" s="666"/>
      <c r="Y21" s="667"/>
      <c r="Z21" s="725" t="s">
        <v>174</v>
      </c>
      <c r="AA21" s="725"/>
      <c r="AB21" s="725"/>
      <c r="AC21" s="725"/>
      <c r="AD21" s="726" t="s">
        <v>174</v>
      </c>
      <c r="AE21" s="726"/>
      <c r="AF21" s="726"/>
      <c r="AG21" s="726"/>
      <c r="AH21" s="726"/>
      <c r="AI21" s="726"/>
      <c r="AJ21" s="726"/>
      <c r="AK21" s="726"/>
      <c r="AL21" s="668" t="s">
        <v>234</v>
      </c>
      <c r="AM21" s="669"/>
      <c r="AN21" s="669"/>
      <c r="AO21" s="727"/>
      <c r="AP21" s="771" t="s">
        <v>278</v>
      </c>
      <c r="AQ21" s="778"/>
      <c r="AR21" s="778"/>
      <c r="AS21" s="778"/>
      <c r="AT21" s="778"/>
      <c r="AU21" s="778"/>
      <c r="AV21" s="778"/>
      <c r="AW21" s="778"/>
      <c r="AX21" s="778"/>
      <c r="AY21" s="778"/>
      <c r="AZ21" s="778"/>
      <c r="BA21" s="778"/>
      <c r="BB21" s="778"/>
      <c r="BC21" s="778"/>
      <c r="BD21" s="778"/>
      <c r="BE21" s="778"/>
      <c r="BF21" s="773"/>
      <c r="BG21" s="663" t="s">
        <v>174</v>
      </c>
      <c r="BH21" s="666"/>
      <c r="BI21" s="666"/>
      <c r="BJ21" s="666"/>
      <c r="BK21" s="666"/>
      <c r="BL21" s="666"/>
      <c r="BM21" s="666"/>
      <c r="BN21" s="667"/>
      <c r="BO21" s="725" t="s">
        <v>137</v>
      </c>
      <c r="BP21" s="725"/>
      <c r="BQ21" s="725"/>
      <c r="BR21" s="725"/>
      <c r="BS21" s="671" t="s">
        <v>234</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c r="B22" s="660" t="s">
        <v>279</v>
      </c>
      <c r="C22" s="661"/>
      <c r="D22" s="661"/>
      <c r="E22" s="661"/>
      <c r="F22" s="661"/>
      <c r="G22" s="661"/>
      <c r="H22" s="661"/>
      <c r="I22" s="661"/>
      <c r="J22" s="661"/>
      <c r="K22" s="661"/>
      <c r="L22" s="661"/>
      <c r="M22" s="661"/>
      <c r="N22" s="661"/>
      <c r="O22" s="661"/>
      <c r="P22" s="661"/>
      <c r="Q22" s="662"/>
      <c r="R22" s="663">
        <v>4035174</v>
      </c>
      <c r="S22" s="666"/>
      <c r="T22" s="666"/>
      <c r="U22" s="666"/>
      <c r="V22" s="666"/>
      <c r="W22" s="666"/>
      <c r="X22" s="666"/>
      <c r="Y22" s="667"/>
      <c r="Z22" s="725">
        <v>64.400000000000006</v>
      </c>
      <c r="AA22" s="725"/>
      <c r="AB22" s="725"/>
      <c r="AC22" s="725"/>
      <c r="AD22" s="726">
        <v>3832693</v>
      </c>
      <c r="AE22" s="726"/>
      <c r="AF22" s="726"/>
      <c r="AG22" s="726"/>
      <c r="AH22" s="726"/>
      <c r="AI22" s="726"/>
      <c r="AJ22" s="726"/>
      <c r="AK22" s="726"/>
      <c r="AL22" s="668">
        <v>99.8</v>
      </c>
      <c r="AM22" s="669"/>
      <c r="AN22" s="669"/>
      <c r="AO22" s="727"/>
      <c r="AP22" s="771" t="s">
        <v>280</v>
      </c>
      <c r="AQ22" s="778"/>
      <c r="AR22" s="778"/>
      <c r="AS22" s="778"/>
      <c r="AT22" s="778"/>
      <c r="AU22" s="778"/>
      <c r="AV22" s="778"/>
      <c r="AW22" s="778"/>
      <c r="AX22" s="778"/>
      <c r="AY22" s="778"/>
      <c r="AZ22" s="778"/>
      <c r="BA22" s="778"/>
      <c r="BB22" s="778"/>
      <c r="BC22" s="778"/>
      <c r="BD22" s="778"/>
      <c r="BE22" s="778"/>
      <c r="BF22" s="773"/>
      <c r="BG22" s="663" t="s">
        <v>174</v>
      </c>
      <c r="BH22" s="666"/>
      <c r="BI22" s="666"/>
      <c r="BJ22" s="666"/>
      <c r="BK22" s="666"/>
      <c r="BL22" s="666"/>
      <c r="BM22" s="666"/>
      <c r="BN22" s="667"/>
      <c r="BO22" s="725" t="s">
        <v>174</v>
      </c>
      <c r="BP22" s="725"/>
      <c r="BQ22" s="725"/>
      <c r="BR22" s="725"/>
      <c r="BS22" s="671" t="s">
        <v>174</v>
      </c>
      <c r="BT22" s="666"/>
      <c r="BU22" s="666"/>
      <c r="BV22" s="666"/>
      <c r="BW22" s="666"/>
      <c r="BX22" s="666"/>
      <c r="BY22" s="666"/>
      <c r="BZ22" s="666"/>
      <c r="CA22" s="666"/>
      <c r="CB22" s="706"/>
      <c r="CD22" s="780" t="s">
        <v>281</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c r="B23" s="660" t="s">
        <v>282</v>
      </c>
      <c r="C23" s="661"/>
      <c r="D23" s="661"/>
      <c r="E23" s="661"/>
      <c r="F23" s="661"/>
      <c r="G23" s="661"/>
      <c r="H23" s="661"/>
      <c r="I23" s="661"/>
      <c r="J23" s="661"/>
      <c r="K23" s="661"/>
      <c r="L23" s="661"/>
      <c r="M23" s="661"/>
      <c r="N23" s="661"/>
      <c r="O23" s="661"/>
      <c r="P23" s="661"/>
      <c r="Q23" s="662"/>
      <c r="R23" s="663">
        <v>1230</v>
      </c>
      <c r="S23" s="666"/>
      <c r="T23" s="666"/>
      <c r="U23" s="666"/>
      <c r="V23" s="666"/>
      <c r="W23" s="666"/>
      <c r="X23" s="666"/>
      <c r="Y23" s="667"/>
      <c r="Z23" s="725">
        <v>0</v>
      </c>
      <c r="AA23" s="725"/>
      <c r="AB23" s="725"/>
      <c r="AC23" s="725"/>
      <c r="AD23" s="726">
        <v>1230</v>
      </c>
      <c r="AE23" s="726"/>
      <c r="AF23" s="726"/>
      <c r="AG23" s="726"/>
      <c r="AH23" s="726"/>
      <c r="AI23" s="726"/>
      <c r="AJ23" s="726"/>
      <c r="AK23" s="726"/>
      <c r="AL23" s="668">
        <v>0</v>
      </c>
      <c r="AM23" s="669"/>
      <c r="AN23" s="669"/>
      <c r="AO23" s="727"/>
      <c r="AP23" s="771" t="s">
        <v>283</v>
      </c>
      <c r="AQ23" s="778"/>
      <c r="AR23" s="778"/>
      <c r="AS23" s="778"/>
      <c r="AT23" s="778"/>
      <c r="AU23" s="778"/>
      <c r="AV23" s="778"/>
      <c r="AW23" s="778"/>
      <c r="AX23" s="778"/>
      <c r="AY23" s="778"/>
      <c r="AZ23" s="778"/>
      <c r="BA23" s="778"/>
      <c r="BB23" s="778"/>
      <c r="BC23" s="778"/>
      <c r="BD23" s="778"/>
      <c r="BE23" s="778"/>
      <c r="BF23" s="773"/>
      <c r="BG23" s="663" t="s">
        <v>174</v>
      </c>
      <c r="BH23" s="666"/>
      <c r="BI23" s="666"/>
      <c r="BJ23" s="666"/>
      <c r="BK23" s="666"/>
      <c r="BL23" s="666"/>
      <c r="BM23" s="666"/>
      <c r="BN23" s="667"/>
      <c r="BO23" s="725" t="s">
        <v>174</v>
      </c>
      <c r="BP23" s="725"/>
      <c r="BQ23" s="725"/>
      <c r="BR23" s="725"/>
      <c r="BS23" s="671" t="s">
        <v>174</v>
      </c>
      <c r="BT23" s="666"/>
      <c r="BU23" s="666"/>
      <c r="BV23" s="666"/>
      <c r="BW23" s="666"/>
      <c r="BX23" s="666"/>
      <c r="BY23" s="666"/>
      <c r="BZ23" s="666"/>
      <c r="CA23" s="666"/>
      <c r="CB23" s="706"/>
      <c r="CD23" s="780" t="s">
        <v>222</v>
      </c>
      <c r="CE23" s="781"/>
      <c r="CF23" s="781"/>
      <c r="CG23" s="781"/>
      <c r="CH23" s="781"/>
      <c r="CI23" s="781"/>
      <c r="CJ23" s="781"/>
      <c r="CK23" s="781"/>
      <c r="CL23" s="781"/>
      <c r="CM23" s="781"/>
      <c r="CN23" s="781"/>
      <c r="CO23" s="781"/>
      <c r="CP23" s="781"/>
      <c r="CQ23" s="782"/>
      <c r="CR23" s="780" t="s">
        <v>284</v>
      </c>
      <c r="CS23" s="781"/>
      <c r="CT23" s="781"/>
      <c r="CU23" s="781"/>
      <c r="CV23" s="781"/>
      <c r="CW23" s="781"/>
      <c r="CX23" s="781"/>
      <c r="CY23" s="782"/>
      <c r="CZ23" s="780" t="s">
        <v>285</v>
      </c>
      <c r="DA23" s="781"/>
      <c r="DB23" s="781"/>
      <c r="DC23" s="782"/>
      <c r="DD23" s="780" t="s">
        <v>286</v>
      </c>
      <c r="DE23" s="781"/>
      <c r="DF23" s="781"/>
      <c r="DG23" s="781"/>
      <c r="DH23" s="781"/>
      <c r="DI23" s="781"/>
      <c r="DJ23" s="781"/>
      <c r="DK23" s="782"/>
      <c r="DL23" s="789" t="s">
        <v>287</v>
      </c>
      <c r="DM23" s="790"/>
      <c r="DN23" s="790"/>
      <c r="DO23" s="790"/>
      <c r="DP23" s="790"/>
      <c r="DQ23" s="790"/>
      <c r="DR23" s="790"/>
      <c r="DS23" s="790"/>
      <c r="DT23" s="790"/>
      <c r="DU23" s="790"/>
      <c r="DV23" s="791"/>
      <c r="DW23" s="780" t="s">
        <v>288</v>
      </c>
      <c r="DX23" s="781"/>
      <c r="DY23" s="781"/>
      <c r="DZ23" s="781"/>
      <c r="EA23" s="781"/>
      <c r="EB23" s="781"/>
      <c r="EC23" s="782"/>
    </row>
    <row r="24" spans="2:133" ht="11.25" customHeight="1">
      <c r="B24" s="660" t="s">
        <v>289</v>
      </c>
      <c r="C24" s="661"/>
      <c r="D24" s="661"/>
      <c r="E24" s="661"/>
      <c r="F24" s="661"/>
      <c r="G24" s="661"/>
      <c r="H24" s="661"/>
      <c r="I24" s="661"/>
      <c r="J24" s="661"/>
      <c r="K24" s="661"/>
      <c r="L24" s="661"/>
      <c r="M24" s="661"/>
      <c r="N24" s="661"/>
      <c r="O24" s="661"/>
      <c r="P24" s="661"/>
      <c r="Q24" s="662"/>
      <c r="R24" s="663">
        <v>41701</v>
      </c>
      <c r="S24" s="666"/>
      <c r="T24" s="666"/>
      <c r="U24" s="666"/>
      <c r="V24" s="666"/>
      <c r="W24" s="666"/>
      <c r="X24" s="666"/>
      <c r="Y24" s="667"/>
      <c r="Z24" s="725">
        <v>0.7</v>
      </c>
      <c r="AA24" s="725"/>
      <c r="AB24" s="725"/>
      <c r="AC24" s="725"/>
      <c r="AD24" s="726" t="s">
        <v>174</v>
      </c>
      <c r="AE24" s="726"/>
      <c r="AF24" s="726"/>
      <c r="AG24" s="726"/>
      <c r="AH24" s="726"/>
      <c r="AI24" s="726"/>
      <c r="AJ24" s="726"/>
      <c r="AK24" s="726"/>
      <c r="AL24" s="668" t="s">
        <v>174</v>
      </c>
      <c r="AM24" s="669"/>
      <c r="AN24" s="669"/>
      <c r="AO24" s="727"/>
      <c r="AP24" s="771" t="s">
        <v>290</v>
      </c>
      <c r="AQ24" s="778"/>
      <c r="AR24" s="778"/>
      <c r="AS24" s="778"/>
      <c r="AT24" s="778"/>
      <c r="AU24" s="778"/>
      <c r="AV24" s="778"/>
      <c r="AW24" s="778"/>
      <c r="AX24" s="778"/>
      <c r="AY24" s="778"/>
      <c r="AZ24" s="778"/>
      <c r="BA24" s="778"/>
      <c r="BB24" s="778"/>
      <c r="BC24" s="778"/>
      <c r="BD24" s="778"/>
      <c r="BE24" s="778"/>
      <c r="BF24" s="773"/>
      <c r="BG24" s="663" t="s">
        <v>234</v>
      </c>
      <c r="BH24" s="666"/>
      <c r="BI24" s="666"/>
      <c r="BJ24" s="666"/>
      <c r="BK24" s="666"/>
      <c r="BL24" s="666"/>
      <c r="BM24" s="666"/>
      <c r="BN24" s="667"/>
      <c r="BO24" s="725" t="s">
        <v>234</v>
      </c>
      <c r="BP24" s="725"/>
      <c r="BQ24" s="725"/>
      <c r="BR24" s="725"/>
      <c r="BS24" s="671" t="s">
        <v>137</v>
      </c>
      <c r="BT24" s="666"/>
      <c r="BU24" s="666"/>
      <c r="BV24" s="666"/>
      <c r="BW24" s="666"/>
      <c r="BX24" s="666"/>
      <c r="BY24" s="666"/>
      <c r="BZ24" s="666"/>
      <c r="CA24" s="666"/>
      <c r="CB24" s="706"/>
      <c r="CD24" s="734" t="s">
        <v>291</v>
      </c>
      <c r="CE24" s="735"/>
      <c r="CF24" s="735"/>
      <c r="CG24" s="735"/>
      <c r="CH24" s="735"/>
      <c r="CI24" s="735"/>
      <c r="CJ24" s="735"/>
      <c r="CK24" s="735"/>
      <c r="CL24" s="735"/>
      <c r="CM24" s="735"/>
      <c r="CN24" s="735"/>
      <c r="CO24" s="735"/>
      <c r="CP24" s="735"/>
      <c r="CQ24" s="736"/>
      <c r="CR24" s="728">
        <v>2230873</v>
      </c>
      <c r="CS24" s="729"/>
      <c r="CT24" s="729"/>
      <c r="CU24" s="729"/>
      <c r="CV24" s="729"/>
      <c r="CW24" s="729"/>
      <c r="CX24" s="729"/>
      <c r="CY24" s="775"/>
      <c r="CZ24" s="776">
        <v>40</v>
      </c>
      <c r="DA24" s="745"/>
      <c r="DB24" s="745"/>
      <c r="DC24" s="779"/>
      <c r="DD24" s="774">
        <v>1684932</v>
      </c>
      <c r="DE24" s="729"/>
      <c r="DF24" s="729"/>
      <c r="DG24" s="729"/>
      <c r="DH24" s="729"/>
      <c r="DI24" s="729"/>
      <c r="DJ24" s="729"/>
      <c r="DK24" s="775"/>
      <c r="DL24" s="774">
        <v>1666095</v>
      </c>
      <c r="DM24" s="729"/>
      <c r="DN24" s="729"/>
      <c r="DO24" s="729"/>
      <c r="DP24" s="729"/>
      <c r="DQ24" s="729"/>
      <c r="DR24" s="729"/>
      <c r="DS24" s="729"/>
      <c r="DT24" s="729"/>
      <c r="DU24" s="729"/>
      <c r="DV24" s="775"/>
      <c r="DW24" s="776">
        <v>40.9</v>
      </c>
      <c r="DX24" s="745"/>
      <c r="DY24" s="745"/>
      <c r="DZ24" s="745"/>
      <c r="EA24" s="745"/>
      <c r="EB24" s="745"/>
      <c r="EC24" s="777"/>
    </row>
    <row r="25" spans="2:133" ht="11.25" customHeight="1">
      <c r="B25" s="660" t="s">
        <v>292</v>
      </c>
      <c r="C25" s="661"/>
      <c r="D25" s="661"/>
      <c r="E25" s="661"/>
      <c r="F25" s="661"/>
      <c r="G25" s="661"/>
      <c r="H25" s="661"/>
      <c r="I25" s="661"/>
      <c r="J25" s="661"/>
      <c r="K25" s="661"/>
      <c r="L25" s="661"/>
      <c r="M25" s="661"/>
      <c r="N25" s="661"/>
      <c r="O25" s="661"/>
      <c r="P25" s="661"/>
      <c r="Q25" s="662"/>
      <c r="R25" s="663">
        <v>104110</v>
      </c>
      <c r="S25" s="666"/>
      <c r="T25" s="666"/>
      <c r="U25" s="666"/>
      <c r="V25" s="666"/>
      <c r="W25" s="666"/>
      <c r="X25" s="666"/>
      <c r="Y25" s="667"/>
      <c r="Z25" s="725">
        <v>1.7</v>
      </c>
      <c r="AA25" s="725"/>
      <c r="AB25" s="725"/>
      <c r="AC25" s="725"/>
      <c r="AD25" s="726" t="s">
        <v>174</v>
      </c>
      <c r="AE25" s="726"/>
      <c r="AF25" s="726"/>
      <c r="AG25" s="726"/>
      <c r="AH25" s="726"/>
      <c r="AI25" s="726"/>
      <c r="AJ25" s="726"/>
      <c r="AK25" s="726"/>
      <c r="AL25" s="668" t="s">
        <v>174</v>
      </c>
      <c r="AM25" s="669"/>
      <c r="AN25" s="669"/>
      <c r="AO25" s="727"/>
      <c r="AP25" s="771" t="s">
        <v>293</v>
      </c>
      <c r="AQ25" s="778"/>
      <c r="AR25" s="778"/>
      <c r="AS25" s="778"/>
      <c r="AT25" s="778"/>
      <c r="AU25" s="778"/>
      <c r="AV25" s="778"/>
      <c r="AW25" s="778"/>
      <c r="AX25" s="778"/>
      <c r="AY25" s="778"/>
      <c r="AZ25" s="778"/>
      <c r="BA25" s="778"/>
      <c r="BB25" s="778"/>
      <c r="BC25" s="778"/>
      <c r="BD25" s="778"/>
      <c r="BE25" s="778"/>
      <c r="BF25" s="773"/>
      <c r="BG25" s="663" t="s">
        <v>174</v>
      </c>
      <c r="BH25" s="666"/>
      <c r="BI25" s="666"/>
      <c r="BJ25" s="666"/>
      <c r="BK25" s="666"/>
      <c r="BL25" s="666"/>
      <c r="BM25" s="666"/>
      <c r="BN25" s="667"/>
      <c r="BO25" s="725" t="s">
        <v>174</v>
      </c>
      <c r="BP25" s="725"/>
      <c r="BQ25" s="725"/>
      <c r="BR25" s="725"/>
      <c r="BS25" s="671" t="s">
        <v>234</v>
      </c>
      <c r="BT25" s="666"/>
      <c r="BU25" s="666"/>
      <c r="BV25" s="666"/>
      <c r="BW25" s="666"/>
      <c r="BX25" s="666"/>
      <c r="BY25" s="666"/>
      <c r="BZ25" s="666"/>
      <c r="CA25" s="666"/>
      <c r="CB25" s="706"/>
      <c r="CD25" s="707" t="s">
        <v>294</v>
      </c>
      <c r="CE25" s="704"/>
      <c r="CF25" s="704"/>
      <c r="CG25" s="704"/>
      <c r="CH25" s="704"/>
      <c r="CI25" s="704"/>
      <c r="CJ25" s="704"/>
      <c r="CK25" s="704"/>
      <c r="CL25" s="704"/>
      <c r="CM25" s="704"/>
      <c r="CN25" s="704"/>
      <c r="CO25" s="704"/>
      <c r="CP25" s="704"/>
      <c r="CQ25" s="705"/>
      <c r="CR25" s="663">
        <v>849611</v>
      </c>
      <c r="CS25" s="664"/>
      <c r="CT25" s="664"/>
      <c r="CU25" s="664"/>
      <c r="CV25" s="664"/>
      <c r="CW25" s="664"/>
      <c r="CX25" s="664"/>
      <c r="CY25" s="665"/>
      <c r="CZ25" s="668">
        <v>15.2</v>
      </c>
      <c r="DA25" s="697"/>
      <c r="DB25" s="697"/>
      <c r="DC25" s="698"/>
      <c r="DD25" s="671">
        <v>717804</v>
      </c>
      <c r="DE25" s="664"/>
      <c r="DF25" s="664"/>
      <c r="DG25" s="664"/>
      <c r="DH25" s="664"/>
      <c r="DI25" s="664"/>
      <c r="DJ25" s="664"/>
      <c r="DK25" s="665"/>
      <c r="DL25" s="671">
        <v>698967</v>
      </c>
      <c r="DM25" s="664"/>
      <c r="DN25" s="664"/>
      <c r="DO25" s="664"/>
      <c r="DP25" s="664"/>
      <c r="DQ25" s="664"/>
      <c r="DR25" s="664"/>
      <c r="DS25" s="664"/>
      <c r="DT25" s="664"/>
      <c r="DU25" s="664"/>
      <c r="DV25" s="665"/>
      <c r="DW25" s="668">
        <v>17.2</v>
      </c>
      <c r="DX25" s="697"/>
      <c r="DY25" s="697"/>
      <c r="DZ25" s="697"/>
      <c r="EA25" s="697"/>
      <c r="EB25" s="697"/>
      <c r="EC25" s="699"/>
    </row>
    <row r="26" spans="2:133" ht="11.25" customHeight="1">
      <c r="B26" s="660" t="s">
        <v>295</v>
      </c>
      <c r="C26" s="661"/>
      <c r="D26" s="661"/>
      <c r="E26" s="661"/>
      <c r="F26" s="661"/>
      <c r="G26" s="661"/>
      <c r="H26" s="661"/>
      <c r="I26" s="661"/>
      <c r="J26" s="661"/>
      <c r="K26" s="661"/>
      <c r="L26" s="661"/>
      <c r="M26" s="661"/>
      <c r="N26" s="661"/>
      <c r="O26" s="661"/>
      <c r="P26" s="661"/>
      <c r="Q26" s="662"/>
      <c r="R26" s="663">
        <v>12092</v>
      </c>
      <c r="S26" s="666"/>
      <c r="T26" s="666"/>
      <c r="U26" s="666"/>
      <c r="V26" s="666"/>
      <c r="W26" s="666"/>
      <c r="X26" s="666"/>
      <c r="Y26" s="667"/>
      <c r="Z26" s="725">
        <v>0.2</v>
      </c>
      <c r="AA26" s="725"/>
      <c r="AB26" s="725"/>
      <c r="AC26" s="725"/>
      <c r="AD26" s="726" t="s">
        <v>234</v>
      </c>
      <c r="AE26" s="726"/>
      <c r="AF26" s="726"/>
      <c r="AG26" s="726"/>
      <c r="AH26" s="726"/>
      <c r="AI26" s="726"/>
      <c r="AJ26" s="726"/>
      <c r="AK26" s="726"/>
      <c r="AL26" s="668" t="s">
        <v>137</v>
      </c>
      <c r="AM26" s="669"/>
      <c r="AN26" s="669"/>
      <c r="AO26" s="727"/>
      <c r="AP26" s="771" t="s">
        <v>296</v>
      </c>
      <c r="AQ26" s="772"/>
      <c r="AR26" s="772"/>
      <c r="AS26" s="772"/>
      <c r="AT26" s="772"/>
      <c r="AU26" s="772"/>
      <c r="AV26" s="772"/>
      <c r="AW26" s="772"/>
      <c r="AX26" s="772"/>
      <c r="AY26" s="772"/>
      <c r="AZ26" s="772"/>
      <c r="BA26" s="772"/>
      <c r="BB26" s="772"/>
      <c r="BC26" s="772"/>
      <c r="BD26" s="772"/>
      <c r="BE26" s="772"/>
      <c r="BF26" s="773"/>
      <c r="BG26" s="663" t="s">
        <v>174</v>
      </c>
      <c r="BH26" s="666"/>
      <c r="BI26" s="666"/>
      <c r="BJ26" s="666"/>
      <c r="BK26" s="666"/>
      <c r="BL26" s="666"/>
      <c r="BM26" s="666"/>
      <c r="BN26" s="667"/>
      <c r="BO26" s="725" t="s">
        <v>174</v>
      </c>
      <c r="BP26" s="725"/>
      <c r="BQ26" s="725"/>
      <c r="BR26" s="725"/>
      <c r="BS26" s="671" t="s">
        <v>174</v>
      </c>
      <c r="BT26" s="666"/>
      <c r="BU26" s="666"/>
      <c r="BV26" s="666"/>
      <c r="BW26" s="666"/>
      <c r="BX26" s="666"/>
      <c r="BY26" s="666"/>
      <c r="BZ26" s="666"/>
      <c r="CA26" s="666"/>
      <c r="CB26" s="706"/>
      <c r="CD26" s="707" t="s">
        <v>297</v>
      </c>
      <c r="CE26" s="704"/>
      <c r="CF26" s="704"/>
      <c r="CG26" s="704"/>
      <c r="CH26" s="704"/>
      <c r="CI26" s="704"/>
      <c r="CJ26" s="704"/>
      <c r="CK26" s="704"/>
      <c r="CL26" s="704"/>
      <c r="CM26" s="704"/>
      <c r="CN26" s="704"/>
      <c r="CO26" s="704"/>
      <c r="CP26" s="704"/>
      <c r="CQ26" s="705"/>
      <c r="CR26" s="663">
        <v>550815</v>
      </c>
      <c r="CS26" s="666"/>
      <c r="CT26" s="666"/>
      <c r="CU26" s="666"/>
      <c r="CV26" s="666"/>
      <c r="CW26" s="666"/>
      <c r="CX26" s="666"/>
      <c r="CY26" s="667"/>
      <c r="CZ26" s="668">
        <v>9.9</v>
      </c>
      <c r="DA26" s="697"/>
      <c r="DB26" s="697"/>
      <c r="DC26" s="698"/>
      <c r="DD26" s="671">
        <v>426004</v>
      </c>
      <c r="DE26" s="666"/>
      <c r="DF26" s="666"/>
      <c r="DG26" s="666"/>
      <c r="DH26" s="666"/>
      <c r="DI26" s="666"/>
      <c r="DJ26" s="666"/>
      <c r="DK26" s="667"/>
      <c r="DL26" s="671" t="s">
        <v>137</v>
      </c>
      <c r="DM26" s="666"/>
      <c r="DN26" s="666"/>
      <c r="DO26" s="666"/>
      <c r="DP26" s="666"/>
      <c r="DQ26" s="666"/>
      <c r="DR26" s="666"/>
      <c r="DS26" s="666"/>
      <c r="DT26" s="666"/>
      <c r="DU26" s="666"/>
      <c r="DV26" s="667"/>
      <c r="DW26" s="668" t="s">
        <v>137</v>
      </c>
      <c r="DX26" s="697"/>
      <c r="DY26" s="697"/>
      <c r="DZ26" s="697"/>
      <c r="EA26" s="697"/>
      <c r="EB26" s="697"/>
      <c r="EC26" s="699"/>
    </row>
    <row r="27" spans="2:133" ht="11.25" customHeight="1">
      <c r="B27" s="660" t="s">
        <v>298</v>
      </c>
      <c r="C27" s="661"/>
      <c r="D27" s="661"/>
      <c r="E27" s="661"/>
      <c r="F27" s="661"/>
      <c r="G27" s="661"/>
      <c r="H27" s="661"/>
      <c r="I27" s="661"/>
      <c r="J27" s="661"/>
      <c r="K27" s="661"/>
      <c r="L27" s="661"/>
      <c r="M27" s="661"/>
      <c r="N27" s="661"/>
      <c r="O27" s="661"/>
      <c r="P27" s="661"/>
      <c r="Q27" s="662"/>
      <c r="R27" s="663">
        <v>425257</v>
      </c>
      <c r="S27" s="666"/>
      <c r="T27" s="666"/>
      <c r="U27" s="666"/>
      <c r="V27" s="666"/>
      <c r="W27" s="666"/>
      <c r="X27" s="666"/>
      <c r="Y27" s="667"/>
      <c r="Z27" s="725">
        <v>6.8</v>
      </c>
      <c r="AA27" s="725"/>
      <c r="AB27" s="725"/>
      <c r="AC27" s="725"/>
      <c r="AD27" s="726" t="s">
        <v>174</v>
      </c>
      <c r="AE27" s="726"/>
      <c r="AF27" s="726"/>
      <c r="AG27" s="726"/>
      <c r="AH27" s="726"/>
      <c r="AI27" s="726"/>
      <c r="AJ27" s="726"/>
      <c r="AK27" s="726"/>
      <c r="AL27" s="668" t="s">
        <v>174</v>
      </c>
      <c r="AM27" s="669"/>
      <c r="AN27" s="669"/>
      <c r="AO27" s="727"/>
      <c r="AP27" s="660" t="s">
        <v>299</v>
      </c>
      <c r="AQ27" s="661"/>
      <c r="AR27" s="661"/>
      <c r="AS27" s="661"/>
      <c r="AT27" s="661"/>
      <c r="AU27" s="661"/>
      <c r="AV27" s="661"/>
      <c r="AW27" s="661"/>
      <c r="AX27" s="661"/>
      <c r="AY27" s="661"/>
      <c r="AZ27" s="661"/>
      <c r="BA27" s="661"/>
      <c r="BB27" s="661"/>
      <c r="BC27" s="661"/>
      <c r="BD27" s="661"/>
      <c r="BE27" s="661"/>
      <c r="BF27" s="662"/>
      <c r="BG27" s="663">
        <v>1959817</v>
      </c>
      <c r="BH27" s="666"/>
      <c r="BI27" s="666"/>
      <c r="BJ27" s="666"/>
      <c r="BK27" s="666"/>
      <c r="BL27" s="666"/>
      <c r="BM27" s="666"/>
      <c r="BN27" s="667"/>
      <c r="BO27" s="725">
        <v>100</v>
      </c>
      <c r="BP27" s="725"/>
      <c r="BQ27" s="725"/>
      <c r="BR27" s="725"/>
      <c r="BS27" s="671">
        <v>48597</v>
      </c>
      <c r="BT27" s="666"/>
      <c r="BU27" s="666"/>
      <c r="BV27" s="666"/>
      <c r="BW27" s="666"/>
      <c r="BX27" s="666"/>
      <c r="BY27" s="666"/>
      <c r="BZ27" s="666"/>
      <c r="CA27" s="666"/>
      <c r="CB27" s="706"/>
      <c r="CD27" s="707" t="s">
        <v>300</v>
      </c>
      <c r="CE27" s="704"/>
      <c r="CF27" s="704"/>
      <c r="CG27" s="704"/>
      <c r="CH27" s="704"/>
      <c r="CI27" s="704"/>
      <c r="CJ27" s="704"/>
      <c r="CK27" s="704"/>
      <c r="CL27" s="704"/>
      <c r="CM27" s="704"/>
      <c r="CN27" s="704"/>
      <c r="CO27" s="704"/>
      <c r="CP27" s="704"/>
      <c r="CQ27" s="705"/>
      <c r="CR27" s="663">
        <v>736973</v>
      </c>
      <c r="CS27" s="664"/>
      <c r="CT27" s="664"/>
      <c r="CU27" s="664"/>
      <c r="CV27" s="664"/>
      <c r="CW27" s="664"/>
      <c r="CX27" s="664"/>
      <c r="CY27" s="665"/>
      <c r="CZ27" s="668">
        <v>13.2</v>
      </c>
      <c r="DA27" s="697"/>
      <c r="DB27" s="697"/>
      <c r="DC27" s="698"/>
      <c r="DD27" s="671">
        <v>323786</v>
      </c>
      <c r="DE27" s="664"/>
      <c r="DF27" s="664"/>
      <c r="DG27" s="664"/>
      <c r="DH27" s="664"/>
      <c r="DI27" s="664"/>
      <c r="DJ27" s="664"/>
      <c r="DK27" s="665"/>
      <c r="DL27" s="671">
        <v>323786</v>
      </c>
      <c r="DM27" s="664"/>
      <c r="DN27" s="664"/>
      <c r="DO27" s="664"/>
      <c r="DP27" s="664"/>
      <c r="DQ27" s="664"/>
      <c r="DR27" s="664"/>
      <c r="DS27" s="664"/>
      <c r="DT27" s="664"/>
      <c r="DU27" s="664"/>
      <c r="DV27" s="665"/>
      <c r="DW27" s="668">
        <v>8</v>
      </c>
      <c r="DX27" s="697"/>
      <c r="DY27" s="697"/>
      <c r="DZ27" s="697"/>
      <c r="EA27" s="697"/>
      <c r="EB27" s="697"/>
      <c r="EC27" s="699"/>
    </row>
    <row r="28" spans="2:133" ht="11.25" customHeight="1">
      <c r="B28" s="768" t="s">
        <v>301</v>
      </c>
      <c r="C28" s="769"/>
      <c r="D28" s="769"/>
      <c r="E28" s="769"/>
      <c r="F28" s="769"/>
      <c r="G28" s="769"/>
      <c r="H28" s="769"/>
      <c r="I28" s="769"/>
      <c r="J28" s="769"/>
      <c r="K28" s="769"/>
      <c r="L28" s="769"/>
      <c r="M28" s="769"/>
      <c r="N28" s="769"/>
      <c r="O28" s="769"/>
      <c r="P28" s="769"/>
      <c r="Q28" s="770"/>
      <c r="R28" s="663" t="s">
        <v>174</v>
      </c>
      <c r="S28" s="666"/>
      <c r="T28" s="666"/>
      <c r="U28" s="666"/>
      <c r="V28" s="666"/>
      <c r="W28" s="666"/>
      <c r="X28" s="666"/>
      <c r="Y28" s="667"/>
      <c r="Z28" s="725" t="s">
        <v>234</v>
      </c>
      <c r="AA28" s="725"/>
      <c r="AB28" s="725"/>
      <c r="AC28" s="725"/>
      <c r="AD28" s="726" t="s">
        <v>174</v>
      </c>
      <c r="AE28" s="726"/>
      <c r="AF28" s="726"/>
      <c r="AG28" s="726"/>
      <c r="AH28" s="726"/>
      <c r="AI28" s="726"/>
      <c r="AJ28" s="726"/>
      <c r="AK28" s="726"/>
      <c r="AL28" s="668" t="s">
        <v>174</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302</v>
      </c>
      <c r="CE28" s="704"/>
      <c r="CF28" s="704"/>
      <c r="CG28" s="704"/>
      <c r="CH28" s="704"/>
      <c r="CI28" s="704"/>
      <c r="CJ28" s="704"/>
      <c r="CK28" s="704"/>
      <c r="CL28" s="704"/>
      <c r="CM28" s="704"/>
      <c r="CN28" s="704"/>
      <c r="CO28" s="704"/>
      <c r="CP28" s="704"/>
      <c r="CQ28" s="705"/>
      <c r="CR28" s="663">
        <v>644289</v>
      </c>
      <c r="CS28" s="666"/>
      <c r="CT28" s="666"/>
      <c r="CU28" s="666"/>
      <c r="CV28" s="666"/>
      <c r="CW28" s="666"/>
      <c r="CX28" s="666"/>
      <c r="CY28" s="667"/>
      <c r="CZ28" s="668">
        <v>11.6</v>
      </c>
      <c r="DA28" s="697"/>
      <c r="DB28" s="697"/>
      <c r="DC28" s="698"/>
      <c r="DD28" s="671">
        <v>643342</v>
      </c>
      <c r="DE28" s="666"/>
      <c r="DF28" s="666"/>
      <c r="DG28" s="666"/>
      <c r="DH28" s="666"/>
      <c r="DI28" s="666"/>
      <c r="DJ28" s="666"/>
      <c r="DK28" s="667"/>
      <c r="DL28" s="671">
        <v>643342</v>
      </c>
      <c r="DM28" s="666"/>
      <c r="DN28" s="666"/>
      <c r="DO28" s="666"/>
      <c r="DP28" s="666"/>
      <c r="DQ28" s="666"/>
      <c r="DR28" s="666"/>
      <c r="DS28" s="666"/>
      <c r="DT28" s="666"/>
      <c r="DU28" s="666"/>
      <c r="DV28" s="667"/>
      <c r="DW28" s="668">
        <v>15.8</v>
      </c>
      <c r="DX28" s="697"/>
      <c r="DY28" s="697"/>
      <c r="DZ28" s="697"/>
      <c r="EA28" s="697"/>
      <c r="EB28" s="697"/>
      <c r="EC28" s="699"/>
    </row>
    <row r="29" spans="2:133" ht="11.25" customHeight="1">
      <c r="B29" s="660" t="s">
        <v>303</v>
      </c>
      <c r="C29" s="661"/>
      <c r="D29" s="661"/>
      <c r="E29" s="661"/>
      <c r="F29" s="661"/>
      <c r="G29" s="661"/>
      <c r="H29" s="661"/>
      <c r="I29" s="661"/>
      <c r="J29" s="661"/>
      <c r="K29" s="661"/>
      <c r="L29" s="661"/>
      <c r="M29" s="661"/>
      <c r="N29" s="661"/>
      <c r="O29" s="661"/>
      <c r="P29" s="661"/>
      <c r="Q29" s="662"/>
      <c r="R29" s="663">
        <v>348463</v>
      </c>
      <c r="S29" s="666"/>
      <c r="T29" s="666"/>
      <c r="U29" s="666"/>
      <c r="V29" s="666"/>
      <c r="W29" s="666"/>
      <c r="X29" s="666"/>
      <c r="Y29" s="667"/>
      <c r="Z29" s="725">
        <v>5.6</v>
      </c>
      <c r="AA29" s="725"/>
      <c r="AB29" s="725"/>
      <c r="AC29" s="725"/>
      <c r="AD29" s="726" t="s">
        <v>137</v>
      </c>
      <c r="AE29" s="726"/>
      <c r="AF29" s="726"/>
      <c r="AG29" s="726"/>
      <c r="AH29" s="726"/>
      <c r="AI29" s="726"/>
      <c r="AJ29" s="726"/>
      <c r="AK29" s="726"/>
      <c r="AL29" s="668" t="s">
        <v>234</v>
      </c>
      <c r="AM29" s="669"/>
      <c r="AN29" s="669"/>
      <c r="AO29" s="727"/>
      <c r="AP29" s="737" t="s">
        <v>222</v>
      </c>
      <c r="AQ29" s="738"/>
      <c r="AR29" s="738"/>
      <c r="AS29" s="738"/>
      <c r="AT29" s="738"/>
      <c r="AU29" s="738"/>
      <c r="AV29" s="738"/>
      <c r="AW29" s="738"/>
      <c r="AX29" s="738"/>
      <c r="AY29" s="738"/>
      <c r="AZ29" s="738"/>
      <c r="BA29" s="738"/>
      <c r="BB29" s="738"/>
      <c r="BC29" s="738"/>
      <c r="BD29" s="738"/>
      <c r="BE29" s="738"/>
      <c r="BF29" s="739"/>
      <c r="BG29" s="737" t="s">
        <v>304</v>
      </c>
      <c r="BH29" s="765"/>
      <c r="BI29" s="765"/>
      <c r="BJ29" s="765"/>
      <c r="BK29" s="765"/>
      <c r="BL29" s="765"/>
      <c r="BM29" s="765"/>
      <c r="BN29" s="765"/>
      <c r="BO29" s="765"/>
      <c r="BP29" s="765"/>
      <c r="BQ29" s="766"/>
      <c r="BR29" s="737" t="s">
        <v>305</v>
      </c>
      <c r="BS29" s="765"/>
      <c r="BT29" s="765"/>
      <c r="BU29" s="765"/>
      <c r="BV29" s="765"/>
      <c r="BW29" s="765"/>
      <c r="BX29" s="765"/>
      <c r="BY29" s="765"/>
      <c r="BZ29" s="765"/>
      <c r="CA29" s="765"/>
      <c r="CB29" s="766"/>
      <c r="CD29" s="747" t="s">
        <v>306</v>
      </c>
      <c r="CE29" s="748"/>
      <c r="CF29" s="707" t="s">
        <v>307</v>
      </c>
      <c r="CG29" s="704"/>
      <c r="CH29" s="704"/>
      <c r="CI29" s="704"/>
      <c r="CJ29" s="704"/>
      <c r="CK29" s="704"/>
      <c r="CL29" s="704"/>
      <c r="CM29" s="704"/>
      <c r="CN29" s="704"/>
      <c r="CO29" s="704"/>
      <c r="CP29" s="704"/>
      <c r="CQ29" s="705"/>
      <c r="CR29" s="663">
        <v>644289</v>
      </c>
      <c r="CS29" s="664"/>
      <c r="CT29" s="664"/>
      <c r="CU29" s="664"/>
      <c r="CV29" s="664"/>
      <c r="CW29" s="664"/>
      <c r="CX29" s="664"/>
      <c r="CY29" s="665"/>
      <c r="CZ29" s="668">
        <v>11.6</v>
      </c>
      <c r="DA29" s="697"/>
      <c r="DB29" s="697"/>
      <c r="DC29" s="698"/>
      <c r="DD29" s="671">
        <v>643342</v>
      </c>
      <c r="DE29" s="664"/>
      <c r="DF29" s="664"/>
      <c r="DG29" s="664"/>
      <c r="DH29" s="664"/>
      <c r="DI29" s="664"/>
      <c r="DJ29" s="664"/>
      <c r="DK29" s="665"/>
      <c r="DL29" s="671">
        <v>643342</v>
      </c>
      <c r="DM29" s="664"/>
      <c r="DN29" s="664"/>
      <c r="DO29" s="664"/>
      <c r="DP29" s="664"/>
      <c r="DQ29" s="664"/>
      <c r="DR29" s="664"/>
      <c r="DS29" s="664"/>
      <c r="DT29" s="664"/>
      <c r="DU29" s="664"/>
      <c r="DV29" s="665"/>
      <c r="DW29" s="668">
        <v>15.8</v>
      </c>
      <c r="DX29" s="697"/>
      <c r="DY29" s="697"/>
      <c r="DZ29" s="697"/>
      <c r="EA29" s="697"/>
      <c r="EB29" s="697"/>
      <c r="EC29" s="699"/>
    </row>
    <row r="30" spans="2:133" ht="11.25" customHeight="1">
      <c r="B30" s="660" t="s">
        <v>308</v>
      </c>
      <c r="C30" s="661"/>
      <c r="D30" s="661"/>
      <c r="E30" s="661"/>
      <c r="F30" s="661"/>
      <c r="G30" s="661"/>
      <c r="H30" s="661"/>
      <c r="I30" s="661"/>
      <c r="J30" s="661"/>
      <c r="K30" s="661"/>
      <c r="L30" s="661"/>
      <c r="M30" s="661"/>
      <c r="N30" s="661"/>
      <c r="O30" s="661"/>
      <c r="P30" s="661"/>
      <c r="Q30" s="662"/>
      <c r="R30" s="663">
        <v>11497</v>
      </c>
      <c r="S30" s="666"/>
      <c r="T30" s="666"/>
      <c r="U30" s="666"/>
      <c r="V30" s="666"/>
      <c r="W30" s="666"/>
      <c r="X30" s="666"/>
      <c r="Y30" s="667"/>
      <c r="Z30" s="725">
        <v>0.2</v>
      </c>
      <c r="AA30" s="725"/>
      <c r="AB30" s="725"/>
      <c r="AC30" s="725"/>
      <c r="AD30" s="726">
        <v>4852</v>
      </c>
      <c r="AE30" s="726"/>
      <c r="AF30" s="726"/>
      <c r="AG30" s="726"/>
      <c r="AH30" s="726"/>
      <c r="AI30" s="726"/>
      <c r="AJ30" s="726"/>
      <c r="AK30" s="726"/>
      <c r="AL30" s="668">
        <v>0.1</v>
      </c>
      <c r="AM30" s="669"/>
      <c r="AN30" s="669"/>
      <c r="AO30" s="727"/>
      <c r="AP30" s="753" t="s">
        <v>309</v>
      </c>
      <c r="AQ30" s="754"/>
      <c r="AR30" s="754"/>
      <c r="AS30" s="754"/>
      <c r="AT30" s="759" t="s">
        <v>310</v>
      </c>
      <c r="AU30" s="230"/>
      <c r="AV30" s="230"/>
      <c r="AW30" s="230"/>
      <c r="AX30" s="762" t="s">
        <v>188</v>
      </c>
      <c r="AY30" s="763"/>
      <c r="AZ30" s="763"/>
      <c r="BA30" s="763"/>
      <c r="BB30" s="763"/>
      <c r="BC30" s="763"/>
      <c r="BD30" s="763"/>
      <c r="BE30" s="763"/>
      <c r="BF30" s="764"/>
      <c r="BG30" s="743">
        <v>99.7</v>
      </c>
      <c r="BH30" s="744"/>
      <c r="BI30" s="744"/>
      <c r="BJ30" s="744"/>
      <c r="BK30" s="744"/>
      <c r="BL30" s="744"/>
      <c r="BM30" s="745">
        <v>98.7</v>
      </c>
      <c r="BN30" s="744"/>
      <c r="BO30" s="744"/>
      <c r="BP30" s="744"/>
      <c r="BQ30" s="746"/>
      <c r="BR30" s="743">
        <v>99.6</v>
      </c>
      <c r="BS30" s="744"/>
      <c r="BT30" s="744"/>
      <c r="BU30" s="744"/>
      <c r="BV30" s="744"/>
      <c r="BW30" s="744"/>
      <c r="BX30" s="745">
        <v>98.3</v>
      </c>
      <c r="BY30" s="744"/>
      <c r="BZ30" s="744"/>
      <c r="CA30" s="744"/>
      <c r="CB30" s="746"/>
      <c r="CD30" s="749"/>
      <c r="CE30" s="750"/>
      <c r="CF30" s="707" t="s">
        <v>311</v>
      </c>
      <c r="CG30" s="704"/>
      <c r="CH30" s="704"/>
      <c r="CI30" s="704"/>
      <c r="CJ30" s="704"/>
      <c r="CK30" s="704"/>
      <c r="CL30" s="704"/>
      <c r="CM30" s="704"/>
      <c r="CN30" s="704"/>
      <c r="CO30" s="704"/>
      <c r="CP30" s="704"/>
      <c r="CQ30" s="705"/>
      <c r="CR30" s="663">
        <v>588774</v>
      </c>
      <c r="CS30" s="666"/>
      <c r="CT30" s="666"/>
      <c r="CU30" s="666"/>
      <c r="CV30" s="666"/>
      <c r="CW30" s="666"/>
      <c r="CX30" s="666"/>
      <c r="CY30" s="667"/>
      <c r="CZ30" s="668">
        <v>10.6</v>
      </c>
      <c r="DA30" s="697"/>
      <c r="DB30" s="697"/>
      <c r="DC30" s="698"/>
      <c r="DD30" s="671">
        <v>587884</v>
      </c>
      <c r="DE30" s="666"/>
      <c r="DF30" s="666"/>
      <c r="DG30" s="666"/>
      <c r="DH30" s="666"/>
      <c r="DI30" s="666"/>
      <c r="DJ30" s="666"/>
      <c r="DK30" s="667"/>
      <c r="DL30" s="671">
        <v>587884</v>
      </c>
      <c r="DM30" s="666"/>
      <c r="DN30" s="666"/>
      <c r="DO30" s="666"/>
      <c r="DP30" s="666"/>
      <c r="DQ30" s="666"/>
      <c r="DR30" s="666"/>
      <c r="DS30" s="666"/>
      <c r="DT30" s="666"/>
      <c r="DU30" s="666"/>
      <c r="DV30" s="667"/>
      <c r="DW30" s="668">
        <v>14.4</v>
      </c>
      <c r="DX30" s="697"/>
      <c r="DY30" s="697"/>
      <c r="DZ30" s="697"/>
      <c r="EA30" s="697"/>
      <c r="EB30" s="697"/>
      <c r="EC30" s="699"/>
    </row>
    <row r="31" spans="2:133" ht="11.25" customHeight="1">
      <c r="B31" s="660" t="s">
        <v>312</v>
      </c>
      <c r="C31" s="661"/>
      <c r="D31" s="661"/>
      <c r="E31" s="661"/>
      <c r="F31" s="661"/>
      <c r="G31" s="661"/>
      <c r="H31" s="661"/>
      <c r="I31" s="661"/>
      <c r="J31" s="661"/>
      <c r="K31" s="661"/>
      <c r="L31" s="661"/>
      <c r="M31" s="661"/>
      <c r="N31" s="661"/>
      <c r="O31" s="661"/>
      <c r="P31" s="661"/>
      <c r="Q31" s="662"/>
      <c r="R31" s="663">
        <v>17797</v>
      </c>
      <c r="S31" s="666"/>
      <c r="T31" s="666"/>
      <c r="U31" s="666"/>
      <c r="V31" s="666"/>
      <c r="W31" s="666"/>
      <c r="X31" s="666"/>
      <c r="Y31" s="667"/>
      <c r="Z31" s="725">
        <v>0.3</v>
      </c>
      <c r="AA31" s="725"/>
      <c r="AB31" s="725"/>
      <c r="AC31" s="725"/>
      <c r="AD31" s="726" t="s">
        <v>174</v>
      </c>
      <c r="AE31" s="726"/>
      <c r="AF31" s="726"/>
      <c r="AG31" s="726"/>
      <c r="AH31" s="726"/>
      <c r="AI31" s="726"/>
      <c r="AJ31" s="726"/>
      <c r="AK31" s="726"/>
      <c r="AL31" s="668" t="s">
        <v>234</v>
      </c>
      <c r="AM31" s="669"/>
      <c r="AN31" s="669"/>
      <c r="AO31" s="727"/>
      <c r="AP31" s="755"/>
      <c r="AQ31" s="756"/>
      <c r="AR31" s="756"/>
      <c r="AS31" s="756"/>
      <c r="AT31" s="760"/>
      <c r="AU31" s="229" t="s">
        <v>313</v>
      </c>
      <c r="AV31" s="229"/>
      <c r="AW31" s="229"/>
      <c r="AX31" s="660" t="s">
        <v>314</v>
      </c>
      <c r="AY31" s="661"/>
      <c r="AZ31" s="661"/>
      <c r="BA31" s="661"/>
      <c r="BB31" s="661"/>
      <c r="BC31" s="661"/>
      <c r="BD31" s="661"/>
      <c r="BE31" s="661"/>
      <c r="BF31" s="662"/>
      <c r="BG31" s="741">
        <v>99.7</v>
      </c>
      <c r="BH31" s="664"/>
      <c r="BI31" s="664"/>
      <c r="BJ31" s="664"/>
      <c r="BK31" s="664"/>
      <c r="BL31" s="664"/>
      <c r="BM31" s="669">
        <v>98.9</v>
      </c>
      <c r="BN31" s="742"/>
      <c r="BO31" s="742"/>
      <c r="BP31" s="742"/>
      <c r="BQ31" s="703"/>
      <c r="BR31" s="741">
        <v>99.6</v>
      </c>
      <c r="BS31" s="664"/>
      <c r="BT31" s="664"/>
      <c r="BU31" s="664"/>
      <c r="BV31" s="664"/>
      <c r="BW31" s="664"/>
      <c r="BX31" s="669">
        <v>98.6</v>
      </c>
      <c r="BY31" s="742"/>
      <c r="BZ31" s="742"/>
      <c r="CA31" s="742"/>
      <c r="CB31" s="703"/>
      <c r="CD31" s="749"/>
      <c r="CE31" s="750"/>
      <c r="CF31" s="707" t="s">
        <v>315</v>
      </c>
      <c r="CG31" s="704"/>
      <c r="CH31" s="704"/>
      <c r="CI31" s="704"/>
      <c r="CJ31" s="704"/>
      <c r="CK31" s="704"/>
      <c r="CL31" s="704"/>
      <c r="CM31" s="704"/>
      <c r="CN31" s="704"/>
      <c r="CO31" s="704"/>
      <c r="CP31" s="704"/>
      <c r="CQ31" s="705"/>
      <c r="CR31" s="663">
        <v>55515</v>
      </c>
      <c r="CS31" s="664"/>
      <c r="CT31" s="664"/>
      <c r="CU31" s="664"/>
      <c r="CV31" s="664"/>
      <c r="CW31" s="664"/>
      <c r="CX31" s="664"/>
      <c r="CY31" s="665"/>
      <c r="CZ31" s="668">
        <v>1</v>
      </c>
      <c r="DA31" s="697"/>
      <c r="DB31" s="697"/>
      <c r="DC31" s="698"/>
      <c r="DD31" s="671">
        <v>55458</v>
      </c>
      <c r="DE31" s="664"/>
      <c r="DF31" s="664"/>
      <c r="DG31" s="664"/>
      <c r="DH31" s="664"/>
      <c r="DI31" s="664"/>
      <c r="DJ31" s="664"/>
      <c r="DK31" s="665"/>
      <c r="DL31" s="671">
        <v>55458</v>
      </c>
      <c r="DM31" s="664"/>
      <c r="DN31" s="664"/>
      <c r="DO31" s="664"/>
      <c r="DP31" s="664"/>
      <c r="DQ31" s="664"/>
      <c r="DR31" s="664"/>
      <c r="DS31" s="664"/>
      <c r="DT31" s="664"/>
      <c r="DU31" s="664"/>
      <c r="DV31" s="665"/>
      <c r="DW31" s="668">
        <v>1.4</v>
      </c>
      <c r="DX31" s="697"/>
      <c r="DY31" s="697"/>
      <c r="DZ31" s="697"/>
      <c r="EA31" s="697"/>
      <c r="EB31" s="697"/>
      <c r="EC31" s="699"/>
    </row>
    <row r="32" spans="2:133" ht="11.25" customHeight="1">
      <c r="B32" s="660" t="s">
        <v>316</v>
      </c>
      <c r="C32" s="661"/>
      <c r="D32" s="661"/>
      <c r="E32" s="661"/>
      <c r="F32" s="661"/>
      <c r="G32" s="661"/>
      <c r="H32" s="661"/>
      <c r="I32" s="661"/>
      <c r="J32" s="661"/>
      <c r="K32" s="661"/>
      <c r="L32" s="661"/>
      <c r="M32" s="661"/>
      <c r="N32" s="661"/>
      <c r="O32" s="661"/>
      <c r="P32" s="661"/>
      <c r="Q32" s="662"/>
      <c r="R32" s="663">
        <v>26153</v>
      </c>
      <c r="S32" s="666"/>
      <c r="T32" s="666"/>
      <c r="U32" s="666"/>
      <c r="V32" s="666"/>
      <c r="W32" s="666"/>
      <c r="X32" s="666"/>
      <c r="Y32" s="667"/>
      <c r="Z32" s="725">
        <v>0.4</v>
      </c>
      <c r="AA32" s="725"/>
      <c r="AB32" s="725"/>
      <c r="AC32" s="725"/>
      <c r="AD32" s="726" t="s">
        <v>174</v>
      </c>
      <c r="AE32" s="726"/>
      <c r="AF32" s="726"/>
      <c r="AG32" s="726"/>
      <c r="AH32" s="726"/>
      <c r="AI32" s="726"/>
      <c r="AJ32" s="726"/>
      <c r="AK32" s="726"/>
      <c r="AL32" s="668" t="s">
        <v>174</v>
      </c>
      <c r="AM32" s="669"/>
      <c r="AN32" s="669"/>
      <c r="AO32" s="727"/>
      <c r="AP32" s="757"/>
      <c r="AQ32" s="758"/>
      <c r="AR32" s="758"/>
      <c r="AS32" s="758"/>
      <c r="AT32" s="761"/>
      <c r="AU32" s="231"/>
      <c r="AV32" s="231"/>
      <c r="AW32" s="231"/>
      <c r="AX32" s="675" t="s">
        <v>317</v>
      </c>
      <c r="AY32" s="676"/>
      <c r="AZ32" s="676"/>
      <c r="BA32" s="676"/>
      <c r="BB32" s="676"/>
      <c r="BC32" s="676"/>
      <c r="BD32" s="676"/>
      <c r="BE32" s="676"/>
      <c r="BF32" s="677"/>
      <c r="BG32" s="740">
        <v>99.7</v>
      </c>
      <c r="BH32" s="679"/>
      <c r="BI32" s="679"/>
      <c r="BJ32" s="679"/>
      <c r="BK32" s="679"/>
      <c r="BL32" s="679"/>
      <c r="BM32" s="723">
        <v>98.7</v>
      </c>
      <c r="BN32" s="679"/>
      <c r="BO32" s="679"/>
      <c r="BP32" s="679"/>
      <c r="BQ32" s="716"/>
      <c r="BR32" s="740">
        <v>99.7</v>
      </c>
      <c r="BS32" s="679"/>
      <c r="BT32" s="679"/>
      <c r="BU32" s="679"/>
      <c r="BV32" s="679"/>
      <c r="BW32" s="679"/>
      <c r="BX32" s="723">
        <v>98.1</v>
      </c>
      <c r="BY32" s="679"/>
      <c r="BZ32" s="679"/>
      <c r="CA32" s="679"/>
      <c r="CB32" s="716"/>
      <c r="CD32" s="751"/>
      <c r="CE32" s="752"/>
      <c r="CF32" s="707" t="s">
        <v>318</v>
      </c>
      <c r="CG32" s="704"/>
      <c r="CH32" s="704"/>
      <c r="CI32" s="704"/>
      <c r="CJ32" s="704"/>
      <c r="CK32" s="704"/>
      <c r="CL32" s="704"/>
      <c r="CM32" s="704"/>
      <c r="CN32" s="704"/>
      <c r="CO32" s="704"/>
      <c r="CP32" s="704"/>
      <c r="CQ32" s="705"/>
      <c r="CR32" s="663" t="s">
        <v>174</v>
      </c>
      <c r="CS32" s="666"/>
      <c r="CT32" s="666"/>
      <c r="CU32" s="666"/>
      <c r="CV32" s="666"/>
      <c r="CW32" s="666"/>
      <c r="CX32" s="666"/>
      <c r="CY32" s="667"/>
      <c r="CZ32" s="668" t="s">
        <v>174</v>
      </c>
      <c r="DA32" s="697"/>
      <c r="DB32" s="697"/>
      <c r="DC32" s="698"/>
      <c r="DD32" s="671" t="s">
        <v>174</v>
      </c>
      <c r="DE32" s="666"/>
      <c r="DF32" s="666"/>
      <c r="DG32" s="666"/>
      <c r="DH32" s="666"/>
      <c r="DI32" s="666"/>
      <c r="DJ32" s="666"/>
      <c r="DK32" s="667"/>
      <c r="DL32" s="671" t="s">
        <v>174</v>
      </c>
      <c r="DM32" s="666"/>
      <c r="DN32" s="666"/>
      <c r="DO32" s="666"/>
      <c r="DP32" s="666"/>
      <c r="DQ32" s="666"/>
      <c r="DR32" s="666"/>
      <c r="DS32" s="666"/>
      <c r="DT32" s="666"/>
      <c r="DU32" s="666"/>
      <c r="DV32" s="667"/>
      <c r="DW32" s="668" t="s">
        <v>174</v>
      </c>
      <c r="DX32" s="697"/>
      <c r="DY32" s="697"/>
      <c r="DZ32" s="697"/>
      <c r="EA32" s="697"/>
      <c r="EB32" s="697"/>
      <c r="EC32" s="699"/>
    </row>
    <row r="33" spans="2:133" ht="11.25" customHeight="1">
      <c r="B33" s="660" t="s">
        <v>319</v>
      </c>
      <c r="C33" s="661"/>
      <c r="D33" s="661"/>
      <c r="E33" s="661"/>
      <c r="F33" s="661"/>
      <c r="G33" s="661"/>
      <c r="H33" s="661"/>
      <c r="I33" s="661"/>
      <c r="J33" s="661"/>
      <c r="K33" s="661"/>
      <c r="L33" s="661"/>
      <c r="M33" s="661"/>
      <c r="N33" s="661"/>
      <c r="O33" s="661"/>
      <c r="P33" s="661"/>
      <c r="Q33" s="662"/>
      <c r="R33" s="663">
        <v>594060</v>
      </c>
      <c r="S33" s="666"/>
      <c r="T33" s="666"/>
      <c r="U33" s="666"/>
      <c r="V33" s="666"/>
      <c r="W33" s="666"/>
      <c r="X33" s="666"/>
      <c r="Y33" s="667"/>
      <c r="Z33" s="725">
        <v>9.5</v>
      </c>
      <c r="AA33" s="725"/>
      <c r="AB33" s="725"/>
      <c r="AC33" s="725"/>
      <c r="AD33" s="726" t="s">
        <v>174</v>
      </c>
      <c r="AE33" s="726"/>
      <c r="AF33" s="726"/>
      <c r="AG33" s="726"/>
      <c r="AH33" s="726"/>
      <c r="AI33" s="726"/>
      <c r="AJ33" s="726"/>
      <c r="AK33" s="726"/>
      <c r="AL33" s="668" t="s">
        <v>137</v>
      </c>
      <c r="AM33" s="669"/>
      <c r="AN33" s="669"/>
      <c r="AO33" s="72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7" t="s">
        <v>320</v>
      </c>
      <c r="CE33" s="704"/>
      <c r="CF33" s="704"/>
      <c r="CG33" s="704"/>
      <c r="CH33" s="704"/>
      <c r="CI33" s="704"/>
      <c r="CJ33" s="704"/>
      <c r="CK33" s="704"/>
      <c r="CL33" s="704"/>
      <c r="CM33" s="704"/>
      <c r="CN33" s="704"/>
      <c r="CO33" s="704"/>
      <c r="CP33" s="704"/>
      <c r="CQ33" s="705"/>
      <c r="CR33" s="663">
        <v>2621761</v>
      </c>
      <c r="CS33" s="664"/>
      <c r="CT33" s="664"/>
      <c r="CU33" s="664"/>
      <c r="CV33" s="664"/>
      <c r="CW33" s="664"/>
      <c r="CX33" s="664"/>
      <c r="CY33" s="665"/>
      <c r="CZ33" s="668">
        <v>47</v>
      </c>
      <c r="DA33" s="697"/>
      <c r="DB33" s="697"/>
      <c r="DC33" s="698"/>
      <c r="DD33" s="671">
        <v>2315642</v>
      </c>
      <c r="DE33" s="664"/>
      <c r="DF33" s="664"/>
      <c r="DG33" s="664"/>
      <c r="DH33" s="664"/>
      <c r="DI33" s="664"/>
      <c r="DJ33" s="664"/>
      <c r="DK33" s="665"/>
      <c r="DL33" s="671">
        <v>1793958</v>
      </c>
      <c r="DM33" s="664"/>
      <c r="DN33" s="664"/>
      <c r="DO33" s="664"/>
      <c r="DP33" s="664"/>
      <c r="DQ33" s="664"/>
      <c r="DR33" s="664"/>
      <c r="DS33" s="664"/>
      <c r="DT33" s="664"/>
      <c r="DU33" s="664"/>
      <c r="DV33" s="665"/>
      <c r="DW33" s="668">
        <v>44.1</v>
      </c>
      <c r="DX33" s="697"/>
      <c r="DY33" s="697"/>
      <c r="DZ33" s="697"/>
      <c r="EA33" s="697"/>
      <c r="EB33" s="697"/>
      <c r="EC33" s="699"/>
    </row>
    <row r="34" spans="2:133" ht="11.25" customHeight="1">
      <c r="B34" s="660" t="s">
        <v>321</v>
      </c>
      <c r="C34" s="661"/>
      <c r="D34" s="661"/>
      <c r="E34" s="661"/>
      <c r="F34" s="661"/>
      <c r="G34" s="661"/>
      <c r="H34" s="661"/>
      <c r="I34" s="661"/>
      <c r="J34" s="661"/>
      <c r="K34" s="661"/>
      <c r="L34" s="661"/>
      <c r="M34" s="661"/>
      <c r="N34" s="661"/>
      <c r="O34" s="661"/>
      <c r="P34" s="661"/>
      <c r="Q34" s="662"/>
      <c r="R34" s="663">
        <v>90956</v>
      </c>
      <c r="S34" s="666"/>
      <c r="T34" s="666"/>
      <c r="U34" s="666"/>
      <c r="V34" s="666"/>
      <c r="W34" s="666"/>
      <c r="X34" s="666"/>
      <c r="Y34" s="667"/>
      <c r="Z34" s="725">
        <v>1.5</v>
      </c>
      <c r="AA34" s="725"/>
      <c r="AB34" s="725"/>
      <c r="AC34" s="725"/>
      <c r="AD34" s="726">
        <v>208</v>
      </c>
      <c r="AE34" s="726"/>
      <c r="AF34" s="726"/>
      <c r="AG34" s="726"/>
      <c r="AH34" s="726"/>
      <c r="AI34" s="726"/>
      <c r="AJ34" s="726"/>
      <c r="AK34" s="726"/>
      <c r="AL34" s="668">
        <v>0</v>
      </c>
      <c r="AM34" s="669"/>
      <c r="AN34" s="669"/>
      <c r="AO34" s="727"/>
      <c r="AP34" s="234"/>
      <c r="AQ34" s="737" t="s">
        <v>322</v>
      </c>
      <c r="AR34" s="738"/>
      <c r="AS34" s="738"/>
      <c r="AT34" s="738"/>
      <c r="AU34" s="738"/>
      <c r="AV34" s="738"/>
      <c r="AW34" s="738"/>
      <c r="AX34" s="738"/>
      <c r="AY34" s="738"/>
      <c r="AZ34" s="738"/>
      <c r="BA34" s="738"/>
      <c r="BB34" s="738"/>
      <c r="BC34" s="738"/>
      <c r="BD34" s="738"/>
      <c r="BE34" s="738"/>
      <c r="BF34" s="739"/>
      <c r="BG34" s="737" t="s">
        <v>323</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324</v>
      </c>
      <c r="CE34" s="704"/>
      <c r="CF34" s="704"/>
      <c r="CG34" s="704"/>
      <c r="CH34" s="704"/>
      <c r="CI34" s="704"/>
      <c r="CJ34" s="704"/>
      <c r="CK34" s="704"/>
      <c r="CL34" s="704"/>
      <c r="CM34" s="704"/>
      <c r="CN34" s="704"/>
      <c r="CO34" s="704"/>
      <c r="CP34" s="704"/>
      <c r="CQ34" s="705"/>
      <c r="CR34" s="663">
        <v>821662</v>
      </c>
      <c r="CS34" s="666"/>
      <c r="CT34" s="666"/>
      <c r="CU34" s="666"/>
      <c r="CV34" s="666"/>
      <c r="CW34" s="666"/>
      <c r="CX34" s="666"/>
      <c r="CY34" s="667"/>
      <c r="CZ34" s="668">
        <v>14.7</v>
      </c>
      <c r="DA34" s="697"/>
      <c r="DB34" s="697"/>
      <c r="DC34" s="698"/>
      <c r="DD34" s="671">
        <v>691377</v>
      </c>
      <c r="DE34" s="666"/>
      <c r="DF34" s="666"/>
      <c r="DG34" s="666"/>
      <c r="DH34" s="666"/>
      <c r="DI34" s="666"/>
      <c r="DJ34" s="666"/>
      <c r="DK34" s="667"/>
      <c r="DL34" s="671">
        <v>545559</v>
      </c>
      <c r="DM34" s="666"/>
      <c r="DN34" s="666"/>
      <c r="DO34" s="666"/>
      <c r="DP34" s="666"/>
      <c r="DQ34" s="666"/>
      <c r="DR34" s="666"/>
      <c r="DS34" s="666"/>
      <c r="DT34" s="666"/>
      <c r="DU34" s="666"/>
      <c r="DV34" s="667"/>
      <c r="DW34" s="668">
        <v>13.4</v>
      </c>
      <c r="DX34" s="697"/>
      <c r="DY34" s="697"/>
      <c r="DZ34" s="697"/>
      <c r="EA34" s="697"/>
      <c r="EB34" s="697"/>
      <c r="EC34" s="699"/>
    </row>
    <row r="35" spans="2:133" ht="11.25" customHeight="1">
      <c r="B35" s="660" t="s">
        <v>325</v>
      </c>
      <c r="C35" s="661"/>
      <c r="D35" s="661"/>
      <c r="E35" s="661"/>
      <c r="F35" s="661"/>
      <c r="G35" s="661"/>
      <c r="H35" s="661"/>
      <c r="I35" s="661"/>
      <c r="J35" s="661"/>
      <c r="K35" s="661"/>
      <c r="L35" s="661"/>
      <c r="M35" s="661"/>
      <c r="N35" s="661"/>
      <c r="O35" s="661"/>
      <c r="P35" s="661"/>
      <c r="Q35" s="662"/>
      <c r="R35" s="663">
        <v>561242</v>
      </c>
      <c r="S35" s="666"/>
      <c r="T35" s="666"/>
      <c r="U35" s="666"/>
      <c r="V35" s="666"/>
      <c r="W35" s="666"/>
      <c r="X35" s="666"/>
      <c r="Y35" s="667"/>
      <c r="Z35" s="725">
        <v>9</v>
      </c>
      <c r="AA35" s="725"/>
      <c r="AB35" s="725"/>
      <c r="AC35" s="725"/>
      <c r="AD35" s="726" t="s">
        <v>174</v>
      </c>
      <c r="AE35" s="726"/>
      <c r="AF35" s="726"/>
      <c r="AG35" s="726"/>
      <c r="AH35" s="726"/>
      <c r="AI35" s="726"/>
      <c r="AJ35" s="726"/>
      <c r="AK35" s="726"/>
      <c r="AL35" s="668" t="s">
        <v>174</v>
      </c>
      <c r="AM35" s="669"/>
      <c r="AN35" s="669"/>
      <c r="AO35" s="727"/>
      <c r="AP35" s="234"/>
      <c r="AQ35" s="731" t="s">
        <v>326</v>
      </c>
      <c r="AR35" s="732"/>
      <c r="AS35" s="732"/>
      <c r="AT35" s="732"/>
      <c r="AU35" s="732"/>
      <c r="AV35" s="732"/>
      <c r="AW35" s="732"/>
      <c r="AX35" s="732"/>
      <c r="AY35" s="733"/>
      <c r="AZ35" s="728">
        <v>1054171</v>
      </c>
      <c r="BA35" s="729"/>
      <c r="BB35" s="729"/>
      <c r="BC35" s="729"/>
      <c r="BD35" s="729"/>
      <c r="BE35" s="729"/>
      <c r="BF35" s="730"/>
      <c r="BG35" s="734" t="s">
        <v>327</v>
      </c>
      <c r="BH35" s="735"/>
      <c r="BI35" s="735"/>
      <c r="BJ35" s="735"/>
      <c r="BK35" s="735"/>
      <c r="BL35" s="735"/>
      <c r="BM35" s="735"/>
      <c r="BN35" s="735"/>
      <c r="BO35" s="735"/>
      <c r="BP35" s="735"/>
      <c r="BQ35" s="735"/>
      <c r="BR35" s="735"/>
      <c r="BS35" s="735"/>
      <c r="BT35" s="735"/>
      <c r="BU35" s="736"/>
      <c r="BV35" s="728">
        <v>152942</v>
      </c>
      <c r="BW35" s="729"/>
      <c r="BX35" s="729"/>
      <c r="BY35" s="729"/>
      <c r="BZ35" s="729"/>
      <c r="CA35" s="729"/>
      <c r="CB35" s="730"/>
      <c r="CD35" s="707" t="s">
        <v>328</v>
      </c>
      <c r="CE35" s="704"/>
      <c r="CF35" s="704"/>
      <c r="CG35" s="704"/>
      <c r="CH35" s="704"/>
      <c r="CI35" s="704"/>
      <c r="CJ35" s="704"/>
      <c r="CK35" s="704"/>
      <c r="CL35" s="704"/>
      <c r="CM35" s="704"/>
      <c r="CN35" s="704"/>
      <c r="CO35" s="704"/>
      <c r="CP35" s="704"/>
      <c r="CQ35" s="705"/>
      <c r="CR35" s="663">
        <v>48224</v>
      </c>
      <c r="CS35" s="664"/>
      <c r="CT35" s="664"/>
      <c r="CU35" s="664"/>
      <c r="CV35" s="664"/>
      <c r="CW35" s="664"/>
      <c r="CX35" s="664"/>
      <c r="CY35" s="665"/>
      <c r="CZ35" s="668">
        <v>0.9</v>
      </c>
      <c r="DA35" s="697"/>
      <c r="DB35" s="697"/>
      <c r="DC35" s="698"/>
      <c r="DD35" s="671">
        <v>44337</v>
      </c>
      <c r="DE35" s="664"/>
      <c r="DF35" s="664"/>
      <c r="DG35" s="664"/>
      <c r="DH35" s="664"/>
      <c r="DI35" s="664"/>
      <c r="DJ35" s="664"/>
      <c r="DK35" s="665"/>
      <c r="DL35" s="671">
        <v>43888</v>
      </c>
      <c r="DM35" s="664"/>
      <c r="DN35" s="664"/>
      <c r="DO35" s="664"/>
      <c r="DP35" s="664"/>
      <c r="DQ35" s="664"/>
      <c r="DR35" s="664"/>
      <c r="DS35" s="664"/>
      <c r="DT35" s="664"/>
      <c r="DU35" s="664"/>
      <c r="DV35" s="665"/>
      <c r="DW35" s="668">
        <v>1.1000000000000001</v>
      </c>
      <c r="DX35" s="697"/>
      <c r="DY35" s="697"/>
      <c r="DZ35" s="697"/>
      <c r="EA35" s="697"/>
      <c r="EB35" s="697"/>
      <c r="EC35" s="699"/>
    </row>
    <row r="36" spans="2:133" ht="11.25" customHeight="1">
      <c r="B36" s="660" t="s">
        <v>329</v>
      </c>
      <c r="C36" s="661"/>
      <c r="D36" s="661"/>
      <c r="E36" s="661"/>
      <c r="F36" s="661"/>
      <c r="G36" s="661"/>
      <c r="H36" s="661"/>
      <c r="I36" s="661"/>
      <c r="J36" s="661"/>
      <c r="K36" s="661"/>
      <c r="L36" s="661"/>
      <c r="M36" s="661"/>
      <c r="N36" s="661"/>
      <c r="O36" s="661"/>
      <c r="P36" s="661"/>
      <c r="Q36" s="662"/>
      <c r="R36" s="663" t="s">
        <v>174</v>
      </c>
      <c r="S36" s="666"/>
      <c r="T36" s="666"/>
      <c r="U36" s="666"/>
      <c r="V36" s="666"/>
      <c r="W36" s="666"/>
      <c r="X36" s="666"/>
      <c r="Y36" s="667"/>
      <c r="Z36" s="725" t="s">
        <v>174</v>
      </c>
      <c r="AA36" s="725"/>
      <c r="AB36" s="725"/>
      <c r="AC36" s="725"/>
      <c r="AD36" s="726" t="s">
        <v>234</v>
      </c>
      <c r="AE36" s="726"/>
      <c r="AF36" s="726"/>
      <c r="AG36" s="726"/>
      <c r="AH36" s="726"/>
      <c r="AI36" s="726"/>
      <c r="AJ36" s="726"/>
      <c r="AK36" s="726"/>
      <c r="AL36" s="668" t="s">
        <v>174</v>
      </c>
      <c r="AM36" s="669"/>
      <c r="AN36" s="669"/>
      <c r="AO36" s="727"/>
      <c r="AQ36" s="700" t="s">
        <v>330</v>
      </c>
      <c r="AR36" s="701"/>
      <c r="AS36" s="701"/>
      <c r="AT36" s="701"/>
      <c r="AU36" s="701"/>
      <c r="AV36" s="701"/>
      <c r="AW36" s="701"/>
      <c r="AX36" s="701"/>
      <c r="AY36" s="702"/>
      <c r="AZ36" s="663">
        <v>491539</v>
      </c>
      <c r="BA36" s="666"/>
      <c r="BB36" s="666"/>
      <c r="BC36" s="666"/>
      <c r="BD36" s="664"/>
      <c r="BE36" s="664"/>
      <c r="BF36" s="703"/>
      <c r="BG36" s="707" t="s">
        <v>331</v>
      </c>
      <c r="BH36" s="704"/>
      <c r="BI36" s="704"/>
      <c r="BJ36" s="704"/>
      <c r="BK36" s="704"/>
      <c r="BL36" s="704"/>
      <c r="BM36" s="704"/>
      <c r="BN36" s="704"/>
      <c r="BO36" s="704"/>
      <c r="BP36" s="704"/>
      <c r="BQ36" s="704"/>
      <c r="BR36" s="704"/>
      <c r="BS36" s="704"/>
      <c r="BT36" s="704"/>
      <c r="BU36" s="705"/>
      <c r="BV36" s="663">
        <v>137880</v>
      </c>
      <c r="BW36" s="666"/>
      <c r="BX36" s="666"/>
      <c r="BY36" s="666"/>
      <c r="BZ36" s="666"/>
      <c r="CA36" s="666"/>
      <c r="CB36" s="706"/>
      <c r="CD36" s="707" t="s">
        <v>332</v>
      </c>
      <c r="CE36" s="704"/>
      <c r="CF36" s="704"/>
      <c r="CG36" s="704"/>
      <c r="CH36" s="704"/>
      <c r="CI36" s="704"/>
      <c r="CJ36" s="704"/>
      <c r="CK36" s="704"/>
      <c r="CL36" s="704"/>
      <c r="CM36" s="704"/>
      <c r="CN36" s="704"/>
      <c r="CO36" s="704"/>
      <c r="CP36" s="704"/>
      <c r="CQ36" s="705"/>
      <c r="CR36" s="663">
        <v>1162954</v>
      </c>
      <c r="CS36" s="666"/>
      <c r="CT36" s="666"/>
      <c r="CU36" s="666"/>
      <c r="CV36" s="666"/>
      <c r="CW36" s="666"/>
      <c r="CX36" s="666"/>
      <c r="CY36" s="667"/>
      <c r="CZ36" s="668">
        <v>20.8</v>
      </c>
      <c r="DA36" s="697"/>
      <c r="DB36" s="697"/>
      <c r="DC36" s="698"/>
      <c r="DD36" s="671">
        <v>1071085</v>
      </c>
      <c r="DE36" s="666"/>
      <c r="DF36" s="666"/>
      <c r="DG36" s="666"/>
      <c r="DH36" s="666"/>
      <c r="DI36" s="666"/>
      <c r="DJ36" s="666"/>
      <c r="DK36" s="667"/>
      <c r="DL36" s="671">
        <v>813707</v>
      </c>
      <c r="DM36" s="666"/>
      <c r="DN36" s="666"/>
      <c r="DO36" s="666"/>
      <c r="DP36" s="666"/>
      <c r="DQ36" s="666"/>
      <c r="DR36" s="666"/>
      <c r="DS36" s="666"/>
      <c r="DT36" s="666"/>
      <c r="DU36" s="666"/>
      <c r="DV36" s="667"/>
      <c r="DW36" s="668">
        <v>20</v>
      </c>
      <c r="DX36" s="697"/>
      <c r="DY36" s="697"/>
      <c r="DZ36" s="697"/>
      <c r="EA36" s="697"/>
      <c r="EB36" s="697"/>
      <c r="EC36" s="699"/>
    </row>
    <row r="37" spans="2:133" ht="11.25" customHeight="1">
      <c r="B37" s="660" t="s">
        <v>333</v>
      </c>
      <c r="C37" s="661"/>
      <c r="D37" s="661"/>
      <c r="E37" s="661"/>
      <c r="F37" s="661"/>
      <c r="G37" s="661"/>
      <c r="H37" s="661"/>
      <c r="I37" s="661"/>
      <c r="J37" s="661"/>
      <c r="K37" s="661"/>
      <c r="L37" s="661"/>
      <c r="M37" s="661"/>
      <c r="N37" s="661"/>
      <c r="O37" s="661"/>
      <c r="P37" s="661"/>
      <c r="Q37" s="662"/>
      <c r="R37" s="663">
        <v>231242</v>
      </c>
      <c r="S37" s="666"/>
      <c r="T37" s="666"/>
      <c r="U37" s="666"/>
      <c r="V37" s="666"/>
      <c r="W37" s="666"/>
      <c r="X37" s="666"/>
      <c r="Y37" s="667"/>
      <c r="Z37" s="725">
        <v>3.7</v>
      </c>
      <c r="AA37" s="725"/>
      <c r="AB37" s="725"/>
      <c r="AC37" s="725"/>
      <c r="AD37" s="726" t="s">
        <v>174</v>
      </c>
      <c r="AE37" s="726"/>
      <c r="AF37" s="726"/>
      <c r="AG37" s="726"/>
      <c r="AH37" s="726"/>
      <c r="AI37" s="726"/>
      <c r="AJ37" s="726"/>
      <c r="AK37" s="726"/>
      <c r="AL37" s="668" t="s">
        <v>174</v>
      </c>
      <c r="AM37" s="669"/>
      <c r="AN37" s="669"/>
      <c r="AO37" s="727"/>
      <c r="AQ37" s="700" t="s">
        <v>334</v>
      </c>
      <c r="AR37" s="701"/>
      <c r="AS37" s="701"/>
      <c r="AT37" s="701"/>
      <c r="AU37" s="701"/>
      <c r="AV37" s="701"/>
      <c r="AW37" s="701"/>
      <c r="AX37" s="701"/>
      <c r="AY37" s="702"/>
      <c r="AZ37" s="663">
        <v>85774</v>
      </c>
      <c r="BA37" s="666"/>
      <c r="BB37" s="666"/>
      <c r="BC37" s="666"/>
      <c r="BD37" s="664"/>
      <c r="BE37" s="664"/>
      <c r="BF37" s="703"/>
      <c r="BG37" s="707" t="s">
        <v>335</v>
      </c>
      <c r="BH37" s="704"/>
      <c r="BI37" s="704"/>
      <c r="BJ37" s="704"/>
      <c r="BK37" s="704"/>
      <c r="BL37" s="704"/>
      <c r="BM37" s="704"/>
      <c r="BN37" s="704"/>
      <c r="BO37" s="704"/>
      <c r="BP37" s="704"/>
      <c r="BQ37" s="704"/>
      <c r="BR37" s="704"/>
      <c r="BS37" s="704"/>
      <c r="BT37" s="704"/>
      <c r="BU37" s="705"/>
      <c r="BV37" s="663">
        <v>1375</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3">
        <v>229705</v>
      </c>
      <c r="CS37" s="664"/>
      <c r="CT37" s="664"/>
      <c r="CU37" s="664"/>
      <c r="CV37" s="664"/>
      <c r="CW37" s="664"/>
      <c r="CX37" s="664"/>
      <c r="CY37" s="665"/>
      <c r="CZ37" s="668">
        <v>4.0999999999999996</v>
      </c>
      <c r="DA37" s="697"/>
      <c r="DB37" s="697"/>
      <c r="DC37" s="698"/>
      <c r="DD37" s="671">
        <v>229705</v>
      </c>
      <c r="DE37" s="664"/>
      <c r="DF37" s="664"/>
      <c r="DG37" s="664"/>
      <c r="DH37" s="664"/>
      <c r="DI37" s="664"/>
      <c r="DJ37" s="664"/>
      <c r="DK37" s="665"/>
      <c r="DL37" s="671">
        <v>229705</v>
      </c>
      <c r="DM37" s="664"/>
      <c r="DN37" s="664"/>
      <c r="DO37" s="664"/>
      <c r="DP37" s="664"/>
      <c r="DQ37" s="664"/>
      <c r="DR37" s="664"/>
      <c r="DS37" s="664"/>
      <c r="DT37" s="664"/>
      <c r="DU37" s="664"/>
      <c r="DV37" s="665"/>
      <c r="DW37" s="668">
        <v>5.6</v>
      </c>
      <c r="DX37" s="697"/>
      <c r="DY37" s="697"/>
      <c r="DZ37" s="697"/>
      <c r="EA37" s="697"/>
      <c r="EB37" s="697"/>
      <c r="EC37" s="699"/>
    </row>
    <row r="38" spans="2:133" ht="11.25" customHeight="1">
      <c r="B38" s="675" t="s">
        <v>337</v>
      </c>
      <c r="C38" s="676"/>
      <c r="D38" s="676"/>
      <c r="E38" s="676"/>
      <c r="F38" s="676"/>
      <c r="G38" s="676"/>
      <c r="H38" s="676"/>
      <c r="I38" s="676"/>
      <c r="J38" s="676"/>
      <c r="K38" s="676"/>
      <c r="L38" s="676"/>
      <c r="M38" s="676"/>
      <c r="N38" s="676"/>
      <c r="O38" s="676"/>
      <c r="P38" s="676"/>
      <c r="Q38" s="677"/>
      <c r="R38" s="678">
        <v>6269732</v>
      </c>
      <c r="S38" s="715"/>
      <c r="T38" s="715"/>
      <c r="U38" s="715"/>
      <c r="V38" s="715"/>
      <c r="W38" s="715"/>
      <c r="X38" s="715"/>
      <c r="Y38" s="720"/>
      <c r="Z38" s="721">
        <v>100</v>
      </c>
      <c r="AA38" s="721"/>
      <c r="AB38" s="721"/>
      <c r="AC38" s="721"/>
      <c r="AD38" s="722">
        <v>3838983</v>
      </c>
      <c r="AE38" s="722"/>
      <c r="AF38" s="722"/>
      <c r="AG38" s="722"/>
      <c r="AH38" s="722"/>
      <c r="AI38" s="722"/>
      <c r="AJ38" s="722"/>
      <c r="AK38" s="722"/>
      <c r="AL38" s="681">
        <v>100</v>
      </c>
      <c r="AM38" s="723"/>
      <c r="AN38" s="723"/>
      <c r="AO38" s="724"/>
      <c r="AQ38" s="700" t="s">
        <v>338</v>
      </c>
      <c r="AR38" s="701"/>
      <c r="AS38" s="701"/>
      <c r="AT38" s="701"/>
      <c r="AU38" s="701"/>
      <c r="AV38" s="701"/>
      <c r="AW38" s="701"/>
      <c r="AX38" s="701"/>
      <c r="AY38" s="702"/>
      <c r="AZ38" s="663" t="s">
        <v>174</v>
      </c>
      <c r="BA38" s="666"/>
      <c r="BB38" s="666"/>
      <c r="BC38" s="666"/>
      <c r="BD38" s="664"/>
      <c r="BE38" s="664"/>
      <c r="BF38" s="703"/>
      <c r="BG38" s="707" t="s">
        <v>339</v>
      </c>
      <c r="BH38" s="704"/>
      <c r="BI38" s="704"/>
      <c r="BJ38" s="704"/>
      <c r="BK38" s="704"/>
      <c r="BL38" s="704"/>
      <c r="BM38" s="704"/>
      <c r="BN38" s="704"/>
      <c r="BO38" s="704"/>
      <c r="BP38" s="704"/>
      <c r="BQ38" s="704"/>
      <c r="BR38" s="704"/>
      <c r="BS38" s="704"/>
      <c r="BT38" s="704"/>
      <c r="BU38" s="705"/>
      <c r="BV38" s="663">
        <v>2178</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3">
        <v>476858</v>
      </c>
      <c r="CS38" s="666"/>
      <c r="CT38" s="666"/>
      <c r="CU38" s="666"/>
      <c r="CV38" s="666"/>
      <c r="CW38" s="666"/>
      <c r="CX38" s="666"/>
      <c r="CY38" s="667"/>
      <c r="CZ38" s="668">
        <v>8.5</v>
      </c>
      <c r="DA38" s="697"/>
      <c r="DB38" s="697"/>
      <c r="DC38" s="698"/>
      <c r="DD38" s="671">
        <v>407531</v>
      </c>
      <c r="DE38" s="666"/>
      <c r="DF38" s="666"/>
      <c r="DG38" s="666"/>
      <c r="DH38" s="666"/>
      <c r="DI38" s="666"/>
      <c r="DJ38" s="666"/>
      <c r="DK38" s="667"/>
      <c r="DL38" s="671">
        <v>390804</v>
      </c>
      <c r="DM38" s="666"/>
      <c r="DN38" s="666"/>
      <c r="DO38" s="666"/>
      <c r="DP38" s="666"/>
      <c r="DQ38" s="666"/>
      <c r="DR38" s="666"/>
      <c r="DS38" s="666"/>
      <c r="DT38" s="666"/>
      <c r="DU38" s="666"/>
      <c r="DV38" s="667"/>
      <c r="DW38" s="668">
        <v>9.6</v>
      </c>
      <c r="DX38" s="697"/>
      <c r="DY38" s="697"/>
      <c r="DZ38" s="697"/>
      <c r="EA38" s="697"/>
      <c r="EB38" s="697"/>
      <c r="EC38" s="699"/>
    </row>
    <row r="39" spans="2:133" ht="11.25" customHeight="1">
      <c r="AQ39" s="700" t="s">
        <v>341</v>
      </c>
      <c r="AR39" s="701"/>
      <c r="AS39" s="701"/>
      <c r="AT39" s="701"/>
      <c r="AU39" s="701"/>
      <c r="AV39" s="701"/>
      <c r="AW39" s="701"/>
      <c r="AX39" s="701"/>
      <c r="AY39" s="702"/>
      <c r="AZ39" s="663" t="s">
        <v>174</v>
      </c>
      <c r="BA39" s="666"/>
      <c r="BB39" s="666"/>
      <c r="BC39" s="666"/>
      <c r="BD39" s="664"/>
      <c r="BE39" s="664"/>
      <c r="BF39" s="703"/>
      <c r="BG39" s="708" t="s">
        <v>342</v>
      </c>
      <c r="BH39" s="709"/>
      <c r="BI39" s="709"/>
      <c r="BJ39" s="709"/>
      <c r="BK39" s="709"/>
      <c r="BL39" s="235"/>
      <c r="BM39" s="704" t="s">
        <v>343</v>
      </c>
      <c r="BN39" s="704"/>
      <c r="BO39" s="704"/>
      <c r="BP39" s="704"/>
      <c r="BQ39" s="704"/>
      <c r="BR39" s="704"/>
      <c r="BS39" s="704"/>
      <c r="BT39" s="704"/>
      <c r="BU39" s="705"/>
      <c r="BV39" s="663">
        <v>84</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3">
        <v>83552</v>
      </c>
      <c r="CS39" s="664"/>
      <c r="CT39" s="664"/>
      <c r="CU39" s="664"/>
      <c r="CV39" s="664"/>
      <c r="CW39" s="664"/>
      <c r="CX39" s="664"/>
      <c r="CY39" s="665"/>
      <c r="CZ39" s="668">
        <v>1.5</v>
      </c>
      <c r="DA39" s="697"/>
      <c r="DB39" s="697"/>
      <c r="DC39" s="698"/>
      <c r="DD39" s="671">
        <v>80001</v>
      </c>
      <c r="DE39" s="664"/>
      <c r="DF39" s="664"/>
      <c r="DG39" s="664"/>
      <c r="DH39" s="664"/>
      <c r="DI39" s="664"/>
      <c r="DJ39" s="664"/>
      <c r="DK39" s="665"/>
      <c r="DL39" s="671" t="s">
        <v>234</v>
      </c>
      <c r="DM39" s="664"/>
      <c r="DN39" s="664"/>
      <c r="DO39" s="664"/>
      <c r="DP39" s="664"/>
      <c r="DQ39" s="664"/>
      <c r="DR39" s="664"/>
      <c r="DS39" s="664"/>
      <c r="DT39" s="664"/>
      <c r="DU39" s="664"/>
      <c r="DV39" s="665"/>
      <c r="DW39" s="668" t="s">
        <v>174</v>
      </c>
      <c r="DX39" s="697"/>
      <c r="DY39" s="697"/>
      <c r="DZ39" s="697"/>
      <c r="EA39" s="697"/>
      <c r="EB39" s="697"/>
      <c r="EC39" s="699"/>
    </row>
    <row r="40" spans="2:133" ht="11.25" customHeight="1">
      <c r="AQ40" s="700" t="s">
        <v>345</v>
      </c>
      <c r="AR40" s="701"/>
      <c r="AS40" s="701"/>
      <c r="AT40" s="701"/>
      <c r="AU40" s="701"/>
      <c r="AV40" s="701"/>
      <c r="AW40" s="701"/>
      <c r="AX40" s="701"/>
      <c r="AY40" s="702"/>
      <c r="AZ40" s="663">
        <v>84993</v>
      </c>
      <c r="BA40" s="666"/>
      <c r="BB40" s="666"/>
      <c r="BC40" s="666"/>
      <c r="BD40" s="664"/>
      <c r="BE40" s="664"/>
      <c r="BF40" s="703"/>
      <c r="BG40" s="708"/>
      <c r="BH40" s="709"/>
      <c r="BI40" s="709"/>
      <c r="BJ40" s="709"/>
      <c r="BK40" s="709"/>
      <c r="BL40" s="235"/>
      <c r="BM40" s="704" t="s">
        <v>346</v>
      </c>
      <c r="BN40" s="704"/>
      <c r="BO40" s="704"/>
      <c r="BP40" s="704"/>
      <c r="BQ40" s="704"/>
      <c r="BR40" s="704"/>
      <c r="BS40" s="704"/>
      <c r="BT40" s="704"/>
      <c r="BU40" s="705"/>
      <c r="BV40" s="663" t="s">
        <v>174</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3">
        <v>28511</v>
      </c>
      <c r="CS40" s="666"/>
      <c r="CT40" s="666"/>
      <c r="CU40" s="666"/>
      <c r="CV40" s="666"/>
      <c r="CW40" s="666"/>
      <c r="CX40" s="666"/>
      <c r="CY40" s="667"/>
      <c r="CZ40" s="668">
        <v>0.5</v>
      </c>
      <c r="DA40" s="697"/>
      <c r="DB40" s="697"/>
      <c r="DC40" s="698"/>
      <c r="DD40" s="671">
        <v>21311</v>
      </c>
      <c r="DE40" s="666"/>
      <c r="DF40" s="666"/>
      <c r="DG40" s="666"/>
      <c r="DH40" s="666"/>
      <c r="DI40" s="666"/>
      <c r="DJ40" s="666"/>
      <c r="DK40" s="667"/>
      <c r="DL40" s="671" t="s">
        <v>174</v>
      </c>
      <c r="DM40" s="666"/>
      <c r="DN40" s="666"/>
      <c r="DO40" s="666"/>
      <c r="DP40" s="666"/>
      <c r="DQ40" s="666"/>
      <c r="DR40" s="666"/>
      <c r="DS40" s="666"/>
      <c r="DT40" s="666"/>
      <c r="DU40" s="666"/>
      <c r="DV40" s="667"/>
      <c r="DW40" s="668" t="s">
        <v>137</v>
      </c>
      <c r="DX40" s="697"/>
      <c r="DY40" s="697"/>
      <c r="DZ40" s="697"/>
      <c r="EA40" s="697"/>
      <c r="EB40" s="697"/>
      <c r="EC40" s="699"/>
    </row>
    <row r="41" spans="2:133" ht="11.25" customHeight="1">
      <c r="AQ41" s="712" t="s">
        <v>348</v>
      </c>
      <c r="AR41" s="713"/>
      <c r="AS41" s="713"/>
      <c r="AT41" s="713"/>
      <c r="AU41" s="713"/>
      <c r="AV41" s="713"/>
      <c r="AW41" s="713"/>
      <c r="AX41" s="713"/>
      <c r="AY41" s="714"/>
      <c r="AZ41" s="678">
        <v>391865</v>
      </c>
      <c r="BA41" s="715"/>
      <c r="BB41" s="715"/>
      <c r="BC41" s="715"/>
      <c r="BD41" s="679"/>
      <c r="BE41" s="679"/>
      <c r="BF41" s="716"/>
      <c r="BG41" s="710"/>
      <c r="BH41" s="711"/>
      <c r="BI41" s="711"/>
      <c r="BJ41" s="711"/>
      <c r="BK41" s="711"/>
      <c r="BL41" s="236"/>
      <c r="BM41" s="717" t="s">
        <v>349</v>
      </c>
      <c r="BN41" s="717"/>
      <c r="BO41" s="717"/>
      <c r="BP41" s="717"/>
      <c r="BQ41" s="717"/>
      <c r="BR41" s="717"/>
      <c r="BS41" s="717"/>
      <c r="BT41" s="717"/>
      <c r="BU41" s="718"/>
      <c r="BV41" s="678">
        <v>321</v>
      </c>
      <c r="BW41" s="715"/>
      <c r="BX41" s="715"/>
      <c r="BY41" s="715"/>
      <c r="BZ41" s="715"/>
      <c r="CA41" s="715"/>
      <c r="CB41" s="719"/>
      <c r="CD41" s="707" t="s">
        <v>350</v>
      </c>
      <c r="CE41" s="704"/>
      <c r="CF41" s="704"/>
      <c r="CG41" s="704"/>
      <c r="CH41" s="704"/>
      <c r="CI41" s="704"/>
      <c r="CJ41" s="704"/>
      <c r="CK41" s="704"/>
      <c r="CL41" s="704"/>
      <c r="CM41" s="704"/>
      <c r="CN41" s="704"/>
      <c r="CO41" s="704"/>
      <c r="CP41" s="704"/>
      <c r="CQ41" s="705"/>
      <c r="CR41" s="663" t="s">
        <v>174</v>
      </c>
      <c r="CS41" s="664"/>
      <c r="CT41" s="664"/>
      <c r="CU41" s="664"/>
      <c r="CV41" s="664"/>
      <c r="CW41" s="664"/>
      <c r="CX41" s="664"/>
      <c r="CY41" s="665"/>
      <c r="CZ41" s="668" t="s">
        <v>174</v>
      </c>
      <c r="DA41" s="697"/>
      <c r="DB41" s="697"/>
      <c r="DC41" s="698"/>
      <c r="DD41" s="671" t="s">
        <v>174</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0" t="s">
        <v>352</v>
      </c>
      <c r="CE42" s="661"/>
      <c r="CF42" s="661"/>
      <c r="CG42" s="661"/>
      <c r="CH42" s="661"/>
      <c r="CI42" s="661"/>
      <c r="CJ42" s="661"/>
      <c r="CK42" s="661"/>
      <c r="CL42" s="661"/>
      <c r="CM42" s="661"/>
      <c r="CN42" s="661"/>
      <c r="CO42" s="661"/>
      <c r="CP42" s="661"/>
      <c r="CQ42" s="662"/>
      <c r="CR42" s="663">
        <v>725320</v>
      </c>
      <c r="CS42" s="666"/>
      <c r="CT42" s="666"/>
      <c r="CU42" s="666"/>
      <c r="CV42" s="666"/>
      <c r="CW42" s="666"/>
      <c r="CX42" s="666"/>
      <c r="CY42" s="667"/>
      <c r="CZ42" s="668">
        <v>13</v>
      </c>
      <c r="DA42" s="669"/>
      <c r="DB42" s="669"/>
      <c r="DC42" s="670"/>
      <c r="DD42" s="671">
        <v>268338</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0" t="s">
        <v>354</v>
      </c>
      <c r="CE43" s="661"/>
      <c r="CF43" s="661"/>
      <c r="CG43" s="661"/>
      <c r="CH43" s="661"/>
      <c r="CI43" s="661"/>
      <c r="CJ43" s="661"/>
      <c r="CK43" s="661"/>
      <c r="CL43" s="661"/>
      <c r="CM43" s="661"/>
      <c r="CN43" s="661"/>
      <c r="CO43" s="661"/>
      <c r="CP43" s="661"/>
      <c r="CQ43" s="662"/>
      <c r="CR43" s="663">
        <v>1067</v>
      </c>
      <c r="CS43" s="664"/>
      <c r="CT43" s="664"/>
      <c r="CU43" s="664"/>
      <c r="CV43" s="664"/>
      <c r="CW43" s="664"/>
      <c r="CX43" s="664"/>
      <c r="CY43" s="665"/>
      <c r="CZ43" s="668">
        <v>0</v>
      </c>
      <c r="DA43" s="697"/>
      <c r="DB43" s="697"/>
      <c r="DC43" s="698"/>
      <c r="DD43" s="671">
        <v>1067</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c r="B44" s="240" t="s">
        <v>355</v>
      </c>
      <c r="CD44" s="691" t="s">
        <v>306</v>
      </c>
      <c r="CE44" s="692"/>
      <c r="CF44" s="660" t="s">
        <v>356</v>
      </c>
      <c r="CG44" s="661"/>
      <c r="CH44" s="661"/>
      <c r="CI44" s="661"/>
      <c r="CJ44" s="661"/>
      <c r="CK44" s="661"/>
      <c r="CL44" s="661"/>
      <c r="CM44" s="661"/>
      <c r="CN44" s="661"/>
      <c r="CO44" s="661"/>
      <c r="CP44" s="661"/>
      <c r="CQ44" s="662"/>
      <c r="CR44" s="663">
        <v>585108</v>
      </c>
      <c r="CS44" s="666"/>
      <c r="CT44" s="666"/>
      <c r="CU44" s="666"/>
      <c r="CV44" s="666"/>
      <c r="CW44" s="666"/>
      <c r="CX44" s="666"/>
      <c r="CY44" s="667"/>
      <c r="CZ44" s="668">
        <v>10.5</v>
      </c>
      <c r="DA44" s="669"/>
      <c r="DB44" s="669"/>
      <c r="DC44" s="670"/>
      <c r="DD44" s="671">
        <v>209659</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c r="CD45" s="693"/>
      <c r="CE45" s="694"/>
      <c r="CF45" s="660" t="s">
        <v>357</v>
      </c>
      <c r="CG45" s="661"/>
      <c r="CH45" s="661"/>
      <c r="CI45" s="661"/>
      <c r="CJ45" s="661"/>
      <c r="CK45" s="661"/>
      <c r="CL45" s="661"/>
      <c r="CM45" s="661"/>
      <c r="CN45" s="661"/>
      <c r="CO45" s="661"/>
      <c r="CP45" s="661"/>
      <c r="CQ45" s="662"/>
      <c r="CR45" s="663">
        <v>169475</v>
      </c>
      <c r="CS45" s="664"/>
      <c r="CT45" s="664"/>
      <c r="CU45" s="664"/>
      <c r="CV45" s="664"/>
      <c r="CW45" s="664"/>
      <c r="CX45" s="664"/>
      <c r="CY45" s="665"/>
      <c r="CZ45" s="668">
        <v>3</v>
      </c>
      <c r="DA45" s="697"/>
      <c r="DB45" s="697"/>
      <c r="DC45" s="698"/>
      <c r="DD45" s="671">
        <v>57014</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c r="CD46" s="693"/>
      <c r="CE46" s="694"/>
      <c r="CF46" s="660" t="s">
        <v>358</v>
      </c>
      <c r="CG46" s="661"/>
      <c r="CH46" s="661"/>
      <c r="CI46" s="661"/>
      <c r="CJ46" s="661"/>
      <c r="CK46" s="661"/>
      <c r="CL46" s="661"/>
      <c r="CM46" s="661"/>
      <c r="CN46" s="661"/>
      <c r="CO46" s="661"/>
      <c r="CP46" s="661"/>
      <c r="CQ46" s="662"/>
      <c r="CR46" s="663">
        <v>399823</v>
      </c>
      <c r="CS46" s="666"/>
      <c r="CT46" s="666"/>
      <c r="CU46" s="666"/>
      <c r="CV46" s="666"/>
      <c r="CW46" s="666"/>
      <c r="CX46" s="666"/>
      <c r="CY46" s="667"/>
      <c r="CZ46" s="668">
        <v>7.2</v>
      </c>
      <c r="DA46" s="669"/>
      <c r="DB46" s="669"/>
      <c r="DC46" s="670"/>
      <c r="DD46" s="671">
        <v>136835</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c r="CD47" s="693"/>
      <c r="CE47" s="694"/>
      <c r="CF47" s="660" t="s">
        <v>359</v>
      </c>
      <c r="CG47" s="661"/>
      <c r="CH47" s="661"/>
      <c r="CI47" s="661"/>
      <c r="CJ47" s="661"/>
      <c r="CK47" s="661"/>
      <c r="CL47" s="661"/>
      <c r="CM47" s="661"/>
      <c r="CN47" s="661"/>
      <c r="CO47" s="661"/>
      <c r="CP47" s="661"/>
      <c r="CQ47" s="662"/>
      <c r="CR47" s="663">
        <v>140212</v>
      </c>
      <c r="CS47" s="664"/>
      <c r="CT47" s="664"/>
      <c r="CU47" s="664"/>
      <c r="CV47" s="664"/>
      <c r="CW47" s="664"/>
      <c r="CX47" s="664"/>
      <c r="CY47" s="665"/>
      <c r="CZ47" s="668">
        <v>2.5</v>
      </c>
      <c r="DA47" s="697"/>
      <c r="DB47" s="697"/>
      <c r="DC47" s="698"/>
      <c r="DD47" s="671">
        <v>58679</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c r="CD48" s="695"/>
      <c r="CE48" s="696"/>
      <c r="CF48" s="660" t="s">
        <v>360</v>
      </c>
      <c r="CG48" s="661"/>
      <c r="CH48" s="661"/>
      <c r="CI48" s="661"/>
      <c r="CJ48" s="661"/>
      <c r="CK48" s="661"/>
      <c r="CL48" s="661"/>
      <c r="CM48" s="661"/>
      <c r="CN48" s="661"/>
      <c r="CO48" s="661"/>
      <c r="CP48" s="661"/>
      <c r="CQ48" s="662"/>
      <c r="CR48" s="663" t="s">
        <v>174</v>
      </c>
      <c r="CS48" s="666"/>
      <c r="CT48" s="666"/>
      <c r="CU48" s="666"/>
      <c r="CV48" s="666"/>
      <c r="CW48" s="666"/>
      <c r="CX48" s="666"/>
      <c r="CY48" s="667"/>
      <c r="CZ48" s="668" t="s">
        <v>174</v>
      </c>
      <c r="DA48" s="669"/>
      <c r="DB48" s="669"/>
      <c r="DC48" s="670"/>
      <c r="DD48" s="671" t="s">
        <v>234</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c r="CD49" s="675" t="s">
        <v>361</v>
      </c>
      <c r="CE49" s="676"/>
      <c r="CF49" s="676"/>
      <c r="CG49" s="676"/>
      <c r="CH49" s="676"/>
      <c r="CI49" s="676"/>
      <c r="CJ49" s="676"/>
      <c r="CK49" s="676"/>
      <c r="CL49" s="676"/>
      <c r="CM49" s="676"/>
      <c r="CN49" s="676"/>
      <c r="CO49" s="676"/>
      <c r="CP49" s="676"/>
      <c r="CQ49" s="677"/>
      <c r="CR49" s="678">
        <v>5577954</v>
      </c>
      <c r="CS49" s="679"/>
      <c r="CT49" s="679"/>
      <c r="CU49" s="679"/>
      <c r="CV49" s="679"/>
      <c r="CW49" s="679"/>
      <c r="CX49" s="679"/>
      <c r="CY49" s="680"/>
      <c r="CZ49" s="681">
        <v>100</v>
      </c>
      <c r="DA49" s="682"/>
      <c r="DB49" s="682"/>
      <c r="DC49" s="683"/>
      <c r="DD49" s="684">
        <v>4268912</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row r="51" spans="82:133" hidden="1"/>
    <row r="52" spans="82:133" hidden="1"/>
    <row r="53" spans="82:133" hidden="1"/>
  </sheetData>
  <sheetProtection algorithmName="SHA-512" hashValue="hitsGo4y+Hzy21IFtnlT2IxFNvUUqeY2WcM4M2hYTNqcoWDkpFcEmXPwNhfJ01TGXaEhuTbPSEinhN7u+t6mbg==" saltValue="ivlk3Qob/V0W4IkT+83O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Z1" zoomScale="55" zoomScaleNormal="55" zoomScaleSheetLayoutView="70" workbookViewId="0">
      <selection activeCell="CW102" sqref="CW102:DA10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5" t="s">
        <v>363</v>
      </c>
      <c r="DK2" s="1196"/>
      <c r="DL2" s="1196"/>
      <c r="DM2" s="1196"/>
      <c r="DN2" s="1196"/>
      <c r="DO2" s="1197"/>
      <c r="DP2" s="249"/>
      <c r="DQ2" s="1195" t="s">
        <v>364</v>
      </c>
      <c r="DR2" s="1196"/>
      <c r="DS2" s="1196"/>
      <c r="DT2" s="1196"/>
      <c r="DU2" s="1196"/>
      <c r="DV2" s="1196"/>
      <c r="DW2" s="1196"/>
      <c r="DX2" s="1196"/>
      <c r="DY2" s="1196"/>
      <c r="DZ2" s="1197"/>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38" t="s">
        <v>365</v>
      </c>
      <c r="B4" s="1138"/>
      <c r="C4" s="1138"/>
      <c r="D4" s="1138"/>
      <c r="E4" s="1138"/>
      <c r="F4" s="1138"/>
      <c r="G4" s="1138"/>
      <c r="H4" s="1138"/>
      <c r="I4" s="1138"/>
      <c r="J4" s="1138"/>
      <c r="K4" s="1138"/>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3" t="s">
        <v>367</v>
      </c>
      <c r="B5" s="1084"/>
      <c r="C5" s="1084"/>
      <c r="D5" s="1084"/>
      <c r="E5" s="1084"/>
      <c r="F5" s="1084"/>
      <c r="G5" s="1084"/>
      <c r="H5" s="1084"/>
      <c r="I5" s="1084"/>
      <c r="J5" s="1084"/>
      <c r="K5" s="1084"/>
      <c r="L5" s="1084"/>
      <c r="M5" s="1084"/>
      <c r="N5" s="1084"/>
      <c r="O5" s="1084"/>
      <c r="P5" s="1085"/>
      <c r="Q5" s="1089" t="s">
        <v>368</v>
      </c>
      <c r="R5" s="1090"/>
      <c r="S5" s="1090"/>
      <c r="T5" s="1090"/>
      <c r="U5" s="1091"/>
      <c r="V5" s="1089" t="s">
        <v>369</v>
      </c>
      <c r="W5" s="1090"/>
      <c r="X5" s="1090"/>
      <c r="Y5" s="1090"/>
      <c r="Z5" s="1091"/>
      <c r="AA5" s="1089" t="s">
        <v>370</v>
      </c>
      <c r="AB5" s="1090"/>
      <c r="AC5" s="1090"/>
      <c r="AD5" s="1090"/>
      <c r="AE5" s="1090"/>
      <c r="AF5" s="1198" t="s">
        <v>371</v>
      </c>
      <c r="AG5" s="1090"/>
      <c r="AH5" s="1090"/>
      <c r="AI5" s="1090"/>
      <c r="AJ5" s="1105"/>
      <c r="AK5" s="1090" t="s">
        <v>372</v>
      </c>
      <c r="AL5" s="1090"/>
      <c r="AM5" s="1090"/>
      <c r="AN5" s="1090"/>
      <c r="AO5" s="1091"/>
      <c r="AP5" s="1089" t="s">
        <v>373</v>
      </c>
      <c r="AQ5" s="1090"/>
      <c r="AR5" s="1090"/>
      <c r="AS5" s="1090"/>
      <c r="AT5" s="1091"/>
      <c r="AU5" s="1089" t="s">
        <v>374</v>
      </c>
      <c r="AV5" s="1090"/>
      <c r="AW5" s="1090"/>
      <c r="AX5" s="1090"/>
      <c r="AY5" s="1105"/>
      <c r="AZ5" s="256"/>
      <c r="BA5" s="256"/>
      <c r="BB5" s="256"/>
      <c r="BC5" s="256"/>
      <c r="BD5" s="256"/>
      <c r="BE5" s="257"/>
      <c r="BF5" s="257"/>
      <c r="BG5" s="257"/>
      <c r="BH5" s="257"/>
      <c r="BI5" s="257"/>
      <c r="BJ5" s="257"/>
      <c r="BK5" s="257"/>
      <c r="BL5" s="257"/>
      <c r="BM5" s="257"/>
      <c r="BN5" s="257"/>
      <c r="BO5" s="257"/>
      <c r="BP5" s="257"/>
      <c r="BQ5" s="1083" t="s">
        <v>375</v>
      </c>
      <c r="BR5" s="1084"/>
      <c r="BS5" s="1084"/>
      <c r="BT5" s="1084"/>
      <c r="BU5" s="1084"/>
      <c r="BV5" s="1084"/>
      <c r="BW5" s="1084"/>
      <c r="BX5" s="1084"/>
      <c r="BY5" s="1084"/>
      <c r="BZ5" s="1084"/>
      <c r="CA5" s="1084"/>
      <c r="CB5" s="1084"/>
      <c r="CC5" s="1084"/>
      <c r="CD5" s="1084"/>
      <c r="CE5" s="1084"/>
      <c r="CF5" s="1084"/>
      <c r="CG5" s="1085"/>
      <c r="CH5" s="1089" t="s">
        <v>376</v>
      </c>
      <c r="CI5" s="1090"/>
      <c r="CJ5" s="1090"/>
      <c r="CK5" s="1090"/>
      <c r="CL5" s="1091"/>
      <c r="CM5" s="1089" t="s">
        <v>377</v>
      </c>
      <c r="CN5" s="1090"/>
      <c r="CO5" s="1090"/>
      <c r="CP5" s="1090"/>
      <c r="CQ5" s="1091"/>
      <c r="CR5" s="1089" t="s">
        <v>378</v>
      </c>
      <c r="CS5" s="1090"/>
      <c r="CT5" s="1090"/>
      <c r="CU5" s="1090"/>
      <c r="CV5" s="1091"/>
      <c r="CW5" s="1089" t="s">
        <v>379</v>
      </c>
      <c r="CX5" s="1090"/>
      <c r="CY5" s="1090"/>
      <c r="CZ5" s="1090"/>
      <c r="DA5" s="1091"/>
      <c r="DB5" s="1089" t="s">
        <v>380</v>
      </c>
      <c r="DC5" s="1090"/>
      <c r="DD5" s="1090"/>
      <c r="DE5" s="1090"/>
      <c r="DF5" s="1091"/>
      <c r="DG5" s="1183" t="s">
        <v>381</v>
      </c>
      <c r="DH5" s="1184"/>
      <c r="DI5" s="1184"/>
      <c r="DJ5" s="1184"/>
      <c r="DK5" s="1185"/>
      <c r="DL5" s="1183" t="s">
        <v>382</v>
      </c>
      <c r="DM5" s="1184"/>
      <c r="DN5" s="1184"/>
      <c r="DO5" s="1184"/>
      <c r="DP5" s="1185"/>
      <c r="DQ5" s="1089" t="s">
        <v>383</v>
      </c>
      <c r="DR5" s="1090"/>
      <c r="DS5" s="1090"/>
      <c r="DT5" s="1090"/>
      <c r="DU5" s="1091"/>
      <c r="DV5" s="1089" t="s">
        <v>374</v>
      </c>
      <c r="DW5" s="1090"/>
      <c r="DX5" s="1090"/>
      <c r="DY5" s="1090"/>
      <c r="DZ5" s="1105"/>
      <c r="EA5" s="254"/>
    </row>
    <row r="6" spans="1:131" s="255" customFormat="1" ht="26.25" customHeight="1" thickBot="1">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199"/>
      <c r="AG6" s="1093"/>
      <c r="AH6" s="1093"/>
      <c r="AI6" s="1093"/>
      <c r="AJ6" s="1106"/>
      <c r="AK6" s="1093"/>
      <c r="AL6" s="1093"/>
      <c r="AM6" s="1093"/>
      <c r="AN6" s="1093"/>
      <c r="AO6" s="1094"/>
      <c r="AP6" s="1092"/>
      <c r="AQ6" s="1093"/>
      <c r="AR6" s="1093"/>
      <c r="AS6" s="1093"/>
      <c r="AT6" s="1094"/>
      <c r="AU6" s="1092"/>
      <c r="AV6" s="1093"/>
      <c r="AW6" s="1093"/>
      <c r="AX6" s="1093"/>
      <c r="AY6" s="1106"/>
      <c r="AZ6" s="252"/>
      <c r="BA6" s="252"/>
      <c r="BB6" s="252"/>
      <c r="BC6" s="252"/>
      <c r="BD6" s="252"/>
      <c r="BE6" s="253"/>
      <c r="BF6" s="253"/>
      <c r="BG6" s="253"/>
      <c r="BH6" s="253"/>
      <c r="BI6" s="253"/>
      <c r="BJ6" s="253"/>
      <c r="BK6" s="253"/>
      <c r="BL6" s="253"/>
      <c r="BM6" s="253"/>
      <c r="BN6" s="253"/>
      <c r="BO6" s="253"/>
      <c r="BP6" s="253"/>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86"/>
      <c r="DH6" s="1187"/>
      <c r="DI6" s="1187"/>
      <c r="DJ6" s="1187"/>
      <c r="DK6" s="1188"/>
      <c r="DL6" s="1186"/>
      <c r="DM6" s="1187"/>
      <c r="DN6" s="1187"/>
      <c r="DO6" s="1187"/>
      <c r="DP6" s="1188"/>
      <c r="DQ6" s="1092"/>
      <c r="DR6" s="1093"/>
      <c r="DS6" s="1093"/>
      <c r="DT6" s="1093"/>
      <c r="DU6" s="1094"/>
      <c r="DV6" s="1092"/>
      <c r="DW6" s="1093"/>
      <c r="DX6" s="1093"/>
      <c r="DY6" s="1093"/>
      <c r="DZ6" s="1106"/>
      <c r="EA6" s="254"/>
    </row>
    <row r="7" spans="1:131" s="255" customFormat="1" ht="26.25" customHeight="1" thickTop="1">
      <c r="A7" s="258">
        <v>1</v>
      </c>
      <c r="B7" s="1143" t="s">
        <v>384</v>
      </c>
      <c r="C7" s="1144"/>
      <c r="D7" s="1144"/>
      <c r="E7" s="1144"/>
      <c r="F7" s="1144"/>
      <c r="G7" s="1144"/>
      <c r="H7" s="1144"/>
      <c r="I7" s="1144"/>
      <c r="J7" s="1144"/>
      <c r="K7" s="1144"/>
      <c r="L7" s="1144"/>
      <c r="M7" s="1144"/>
      <c r="N7" s="1144"/>
      <c r="O7" s="1144"/>
      <c r="P7" s="1145"/>
      <c r="Q7" s="1189">
        <v>6297</v>
      </c>
      <c r="R7" s="1190"/>
      <c r="S7" s="1190"/>
      <c r="T7" s="1190"/>
      <c r="U7" s="1190"/>
      <c r="V7" s="1190">
        <v>5573</v>
      </c>
      <c r="W7" s="1190"/>
      <c r="X7" s="1190"/>
      <c r="Y7" s="1190"/>
      <c r="Z7" s="1190"/>
      <c r="AA7" s="1190">
        <f>Q7-V7</f>
        <v>724</v>
      </c>
      <c r="AB7" s="1190"/>
      <c r="AC7" s="1190"/>
      <c r="AD7" s="1190"/>
      <c r="AE7" s="1191"/>
      <c r="AF7" s="1192">
        <v>544</v>
      </c>
      <c r="AG7" s="1193"/>
      <c r="AH7" s="1193"/>
      <c r="AI7" s="1193"/>
      <c r="AJ7" s="1194"/>
      <c r="AK7" s="1179">
        <v>1</v>
      </c>
      <c r="AL7" s="1180"/>
      <c r="AM7" s="1180"/>
      <c r="AN7" s="1180"/>
      <c r="AO7" s="1180"/>
      <c r="AP7" s="1180">
        <v>6118</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206" t="s">
        <v>591</v>
      </c>
      <c r="BT7" s="1207"/>
      <c r="BU7" s="1207"/>
      <c r="BV7" s="1207"/>
      <c r="BW7" s="1207"/>
      <c r="BX7" s="1207"/>
      <c r="BY7" s="1207"/>
      <c r="BZ7" s="1207"/>
      <c r="CA7" s="1207"/>
      <c r="CB7" s="1207"/>
      <c r="CC7" s="1207"/>
      <c r="CD7" s="1207"/>
      <c r="CE7" s="1207"/>
      <c r="CF7" s="1207"/>
      <c r="CG7" s="1208"/>
      <c r="CH7" s="1176">
        <v>0</v>
      </c>
      <c r="CI7" s="1177"/>
      <c r="CJ7" s="1177"/>
      <c r="CK7" s="1177"/>
      <c r="CL7" s="1178"/>
      <c r="CM7" s="1176">
        <v>73</v>
      </c>
      <c r="CN7" s="1177"/>
      <c r="CO7" s="1177"/>
      <c r="CP7" s="1177"/>
      <c r="CQ7" s="1178"/>
      <c r="CR7" s="1176">
        <v>30</v>
      </c>
      <c r="CS7" s="1177"/>
      <c r="CT7" s="1177"/>
      <c r="CU7" s="1177"/>
      <c r="CV7" s="1178"/>
      <c r="CW7" s="1176">
        <v>13</v>
      </c>
      <c r="CX7" s="1177"/>
      <c r="CY7" s="1177"/>
      <c r="CZ7" s="1177"/>
      <c r="DA7" s="1178"/>
      <c r="DB7" s="1176">
        <v>0</v>
      </c>
      <c r="DC7" s="1177"/>
      <c r="DD7" s="1177"/>
      <c r="DE7" s="1177"/>
      <c r="DF7" s="1178"/>
      <c r="DG7" s="1176">
        <v>0</v>
      </c>
      <c r="DH7" s="1177"/>
      <c r="DI7" s="1177"/>
      <c r="DJ7" s="1177"/>
      <c r="DK7" s="1178"/>
      <c r="DL7" s="1176">
        <v>0</v>
      </c>
      <c r="DM7" s="1177"/>
      <c r="DN7" s="1177"/>
      <c r="DO7" s="1177"/>
      <c r="DP7" s="1178"/>
      <c r="DQ7" s="1176">
        <v>0</v>
      </c>
      <c r="DR7" s="1177"/>
      <c r="DS7" s="1177"/>
      <c r="DT7" s="1177"/>
      <c r="DU7" s="1178"/>
      <c r="DV7" s="1200"/>
      <c r="DW7" s="1201"/>
      <c r="DX7" s="1201"/>
      <c r="DY7" s="1201"/>
      <c r="DZ7" s="1202"/>
      <c r="EA7" s="254"/>
    </row>
    <row r="8" spans="1:131" s="255" customFormat="1" ht="26.25" customHeight="1">
      <c r="A8" s="261">
        <v>2</v>
      </c>
      <c r="B8" s="1107" t="s">
        <v>385</v>
      </c>
      <c r="C8" s="1108"/>
      <c r="D8" s="1108"/>
      <c r="E8" s="1108"/>
      <c r="F8" s="1108"/>
      <c r="G8" s="1108"/>
      <c r="H8" s="1108"/>
      <c r="I8" s="1108"/>
      <c r="J8" s="1108"/>
      <c r="K8" s="1108"/>
      <c r="L8" s="1108"/>
      <c r="M8" s="1108"/>
      <c r="N8" s="1108"/>
      <c r="O8" s="1108"/>
      <c r="P8" s="1109"/>
      <c r="Q8" s="1131">
        <v>5</v>
      </c>
      <c r="R8" s="1132"/>
      <c r="S8" s="1132"/>
      <c r="T8" s="1132"/>
      <c r="U8" s="1132"/>
      <c r="V8" s="1132">
        <v>39</v>
      </c>
      <c r="W8" s="1132"/>
      <c r="X8" s="1132"/>
      <c r="Y8" s="1132"/>
      <c r="Z8" s="1132"/>
      <c r="AA8" s="1132">
        <f t="shared" ref="AA8:AA10" si="0">Q8-V8</f>
        <v>-34</v>
      </c>
      <c r="AB8" s="1132"/>
      <c r="AC8" s="1132"/>
      <c r="AD8" s="1132"/>
      <c r="AE8" s="1133"/>
      <c r="AF8" s="1113">
        <v>-34</v>
      </c>
      <c r="AG8" s="1114"/>
      <c r="AH8" s="1114"/>
      <c r="AI8" s="1114"/>
      <c r="AJ8" s="1115"/>
      <c r="AK8" s="1174">
        <v>0</v>
      </c>
      <c r="AL8" s="1175"/>
      <c r="AM8" s="1175"/>
      <c r="AN8" s="1175"/>
      <c r="AO8" s="1175"/>
      <c r="AP8" s="1175">
        <v>1</v>
      </c>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2" t="s">
        <v>592</v>
      </c>
      <c r="BT8" s="1103"/>
      <c r="BU8" s="1103"/>
      <c r="BV8" s="1103"/>
      <c r="BW8" s="1103"/>
      <c r="BX8" s="1103"/>
      <c r="BY8" s="1103"/>
      <c r="BZ8" s="1103"/>
      <c r="CA8" s="1103"/>
      <c r="CB8" s="1103"/>
      <c r="CC8" s="1103"/>
      <c r="CD8" s="1103"/>
      <c r="CE8" s="1103"/>
      <c r="CF8" s="1103"/>
      <c r="CG8" s="1104"/>
      <c r="CH8" s="1076">
        <v>0</v>
      </c>
      <c r="CI8" s="1077"/>
      <c r="CJ8" s="1077"/>
      <c r="CK8" s="1077"/>
      <c r="CL8" s="1078"/>
      <c r="CM8" s="1076">
        <v>82</v>
      </c>
      <c r="CN8" s="1077"/>
      <c r="CO8" s="1077"/>
      <c r="CP8" s="1077"/>
      <c r="CQ8" s="1078"/>
      <c r="CR8" s="1076">
        <v>45</v>
      </c>
      <c r="CS8" s="1077"/>
      <c r="CT8" s="1077"/>
      <c r="CU8" s="1077"/>
      <c r="CV8" s="1078"/>
      <c r="CW8" s="1076">
        <v>0</v>
      </c>
      <c r="CX8" s="1077"/>
      <c r="CY8" s="1077"/>
      <c r="CZ8" s="1077"/>
      <c r="DA8" s="1078"/>
      <c r="DB8" s="1076">
        <v>0</v>
      </c>
      <c r="DC8" s="1077"/>
      <c r="DD8" s="1077"/>
      <c r="DE8" s="1077"/>
      <c r="DF8" s="1078"/>
      <c r="DG8" s="1076">
        <v>0</v>
      </c>
      <c r="DH8" s="1077"/>
      <c r="DI8" s="1077"/>
      <c r="DJ8" s="1077"/>
      <c r="DK8" s="1078"/>
      <c r="DL8" s="1076">
        <v>0</v>
      </c>
      <c r="DM8" s="1077"/>
      <c r="DN8" s="1077"/>
      <c r="DO8" s="1077"/>
      <c r="DP8" s="1078"/>
      <c r="DQ8" s="1076">
        <v>0</v>
      </c>
      <c r="DR8" s="1077"/>
      <c r="DS8" s="1077"/>
      <c r="DT8" s="1077"/>
      <c r="DU8" s="1078"/>
      <c r="DV8" s="1080"/>
      <c r="DW8" s="1081"/>
      <c r="DX8" s="1081"/>
      <c r="DY8" s="1081"/>
      <c r="DZ8" s="1082"/>
      <c r="EA8" s="254"/>
    </row>
    <row r="9" spans="1:131" s="255" customFormat="1" ht="26.25" customHeight="1">
      <c r="A9" s="261">
        <v>3</v>
      </c>
      <c r="B9" s="1107" t="s">
        <v>386</v>
      </c>
      <c r="C9" s="1108"/>
      <c r="D9" s="1108"/>
      <c r="E9" s="1108"/>
      <c r="F9" s="1108"/>
      <c r="G9" s="1108"/>
      <c r="H9" s="1108"/>
      <c r="I9" s="1108"/>
      <c r="J9" s="1108"/>
      <c r="K9" s="1108"/>
      <c r="L9" s="1108"/>
      <c r="M9" s="1108"/>
      <c r="N9" s="1108"/>
      <c r="O9" s="1108"/>
      <c r="P9" s="1109"/>
      <c r="Q9" s="1131">
        <v>3</v>
      </c>
      <c r="R9" s="1132"/>
      <c r="S9" s="1132"/>
      <c r="T9" s="1132"/>
      <c r="U9" s="1132"/>
      <c r="V9" s="1132">
        <v>3</v>
      </c>
      <c r="W9" s="1132"/>
      <c r="X9" s="1132"/>
      <c r="Y9" s="1132"/>
      <c r="Z9" s="1132"/>
      <c r="AA9" s="1132">
        <f t="shared" si="0"/>
        <v>0</v>
      </c>
      <c r="AB9" s="1132"/>
      <c r="AC9" s="1132"/>
      <c r="AD9" s="1132"/>
      <c r="AE9" s="1133"/>
      <c r="AF9" s="1113">
        <v>1</v>
      </c>
      <c r="AG9" s="1114"/>
      <c r="AH9" s="1114"/>
      <c r="AI9" s="1114"/>
      <c r="AJ9" s="1115"/>
      <c r="AK9" s="1174">
        <v>0</v>
      </c>
      <c r="AL9" s="1175"/>
      <c r="AM9" s="1175"/>
      <c r="AN9" s="1175"/>
      <c r="AO9" s="1175"/>
      <c r="AP9" s="1175">
        <v>0</v>
      </c>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2"/>
      <c r="BT9" s="1103"/>
      <c r="BU9" s="1103"/>
      <c r="BV9" s="1103"/>
      <c r="BW9" s="1103"/>
      <c r="BX9" s="1103"/>
      <c r="BY9" s="1103"/>
      <c r="BZ9" s="1103"/>
      <c r="CA9" s="1103"/>
      <c r="CB9" s="1103"/>
      <c r="CC9" s="1103"/>
      <c r="CD9" s="1103"/>
      <c r="CE9" s="1103"/>
      <c r="CF9" s="1103"/>
      <c r="CG9" s="1104"/>
      <c r="CH9" s="1076"/>
      <c r="CI9" s="1077"/>
      <c r="CJ9" s="1077"/>
      <c r="CK9" s="1077"/>
      <c r="CL9" s="1078"/>
      <c r="CM9" s="1076"/>
      <c r="CN9" s="1077"/>
      <c r="CO9" s="1077"/>
      <c r="CP9" s="1077"/>
      <c r="CQ9" s="1078"/>
      <c r="CR9" s="1076"/>
      <c r="CS9" s="1077"/>
      <c r="CT9" s="1077"/>
      <c r="CU9" s="1077"/>
      <c r="CV9" s="1078"/>
      <c r="CW9" s="1076"/>
      <c r="CX9" s="1077"/>
      <c r="CY9" s="1077"/>
      <c r="CZ9" s="1077"/>
      <c r="DA9" s="1078"/>
      <c r="DB9" s="1076"/>
      <c r="DC9" s="1077"/>
      <c r="DD9" s="1077"/>
      <c r="DE9" s="1077"/>
      <c r="DF9" s="1078"/>
      <c r="DG9" s="1076"/>
      <c r="DH9" s="1077"/>
      <c r="DI9" s="1077"/>
      <c r="DJ9" s="1077"/>
      <c r="DK9" s="1078"/>
      <c r="DL9" s="1076"/>
      <c r="DM9" s="1077"/>
      <c r="DN9" s="1077"/>
      <c r="DO9" s="1077"/>
      <c r="DP9" s="1078"/>
      <c r="DQ9" s="1076"/>
      <c r="DR9" s="1077"/>
      <c r="DS9" s="1077"/>
      <c r="DT9" s="1077"/>
      <c r="DU9" s="1078"/>
      <c r="DV9" s="1080"/>
      <c r="DW9" s="1081"/>
      <c r="DX9" s="1081"/>
      <c r="DY9" s="1081"/>
      <c r="DZ9" s="1082"/>
      <c r="EA9" s="254"/>
    </row>
    <row r="10" spans="1:131" s="255" customFormat="1" ht="26.25" customHeight="1">
      <c r="A10" s="261">
        <v>4</v>
      </c>
      <c r="B10" s="1107" t="s">
        <v>387</v>
      </c>
      <c r="C10" s="1108"/>
      <c r="D10" s="1108"/>
      <c r="E10" s="1108"/>
      <c r="F10" s="1108"/>
      <c r="G10" s="1108"/>
      <c r="H10" s="1108"/>
      <c r="I10" s="1108"/>
      <c r="J10" s="1108"/>
      <c r="K10" s="1108"/>
      <c r="L10" s="1108"/>
      <c r="M10" s="1108"/>
      <c r="N10" s="1108"/>
      <c r="O10" s="1108"/>
      <c r="P10" s="1109"/>
      <c r="Q10" s="1131">
        <v>18</v>
      </c>
      <c r="R10" s="1132"/>
      <c r="S10" s="1132"/>
      <c r="T10" s="1132"/>
      <c r="U10" s="1132"/>
      <c r="V10" s="1132">
        <v>17</v>
      </c>
      <c r="W10" s="1132"/>
      <c r="X10" s="1132"/>
      <c r="Y10" s="1132"/>
      <c r="Z10" s="1132"/>
      <c r="AA10" s="1132">
        <f t="shared" si="0"/>
        <v>1</v>
      </c>
      <c r="AB10" s="1132"/>
      <c r="AC10" s="1132"/>
      <c r="AD10" s="1132"/>
      <c r="AE10" s="1133"/>
      <c r="AF10" s="1113">
        <v>0</v>
      </c>
      <c r="AG10" s="1114"/>
      <c r="AH10" s="1114"/>
      <c r="AI10" s="1114"/>
      <c r="AJ10" s="1115"/>
      <c r="AK10" s="1174">
        <v>10</v>
      </c>
      <c r="AL10" s="1175"/>
      <c r="AM10" s="1175"/>
      <c r="AN10" s="1175"/>
      <c r="AO10" s="1175"/>
      <c r="AP10" s="1175">
        <v>0</v>
      </c>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2"/>
      <c r="BT10" s="1103"/>
      <c r="BU10" s="1103"/>
      <c r="BV10" s="1103"/>
      <c r="BW10" s="1103"/>
      <c r="BX10" s="1103"/>
      <c r="BY10" s="1103"/>
      <c r="BZ10" s="1103"/>
      <c r="CA10" s="1103"/>
      <c r="CB10" s="1103"/>
      <c r="CC10" s="1103"/>
      <c r="CD10" s="1103"/>
      <c r="CE10" s="1103"/>
      <c r="CF10" s="1103"/>
      <c r="CG10" s="1104"/>
      <c r="CH10" s="1076"/>
      <c r="CI10" s="1077"/>
      <c r="CJ10" s="1077"/>
      <c r="CK10" s="1077"/>
      <c r="CL10" s="1078"/>
      <c r="CM10" s="1076"/>
      <c r="CN10" s="1077"/>
      <c r="CO10" s="1077"/>
      <c r="CP10" s="1077"/>
      <c r="CQ10" s="1078"/>
      <c r="CR10" s="1076"/>
      <c r="CS10" s="1077"/>
      <c r="CT10" s="1077"/>
      <c r="CU10" s="1077"/>
      <c r="CV10" s="1078"/>
      <c r="CW10" s="1076"/>
      <c r="CX10" s="1077"/>
      <c r="CY10" s="1077"/>
      <c r="CZ10" s="1077"/>
      <c r="DA10" s="1078"/>
      <c r="DB10" s="1076"/>
      <c r="DC10" s="1077"/>
      <c r="DD10" s="1077"/>
      <c r="DE10" s="1077"/>
      <c r="DF10" s="1078"/>
      <c r="DG10" s="1076"/>
      <c r="DH10" s="1077"/>
      <c r="DI10" s="1077"/>
      <c r="DJ10" s="1077"/>
      <c r="DK10" s="1078"/>
      <c r="DL10" s="1076"/>
      <c r="DM10" s="1077"/>
      <c r="DN10" s="1077"/>
      <c r="DO10" s="1077"/>
      <c r="DP10" s="1078"/>
      <c r="DQ10" s="1076"/>
      <c r="DR10" s="1077"/>
      <c r="DS10" s="1077"/>
      <c r="DT10" s="1077"/>
      <c r="DU10" s="1078"/>
      <c r="DV10" s="1080"/>
      <c r="DW10" s="1081"/>
      <c r="DX10" s="1081"/>
      <c r="DY10" s="1081"/>
      <c r="DZ10" s="1082"/>
      <c r="EA10" s="254"/>
    </row>
    <row r="11" spans="1:131" s="255" customFormat="1" ht="26.25" customHeight="1">
      <c r="A11" s="261">
        <v>5</v>
      </c>
      <c r="B11" s="1107"/>
      <c r="C11" s="1108"/>
      <c r="D11" s="1108"/>
      <c r="E11" s="1108"/>
      <c r="F11" s="1108"/>
      <c r="G11" s="1108"/>
      <c r="H11" s="1108"/>
      <c r="I11" s="1108"/>
      <c r="J11" s="1108"/>
      <c r="K11" s="1108"/>
      <c r="L11" s="1108"/>
      <c r="M11" s="1108"/>
      <c r="N11" s="1108"/>
      <c r="O11" s="1108"/>
      <c r="P11" s="1109"/>
      <c r="Q11" s="1131"/>
      <c r="R11" s="1132"/>
      <c r="S11" s="1132"/>
      <c r="T11" s="1132"/>
      <c r="U11" s="1132"/>
      <c r="V11" s="1132"/>
      <c r="W11" s="1132"/>
      <c r="X11" s="1132"/>
      <c r="Y11" s="1132"/>
      <c r="Z11" s="1132"/>
      <c r="AA11" s="1132"/>
      <c r="AB11" s="1132"/>
      <c r="AC11" s="1132"/>
      <c r="AD11" s="1132"/>
      <c r="AE11" s="1133"/>
      <c r="AF11" s="1113"/>
      <c r="AG11" s="1114"/>
      <c r="AH11" s="1114"/>
      <c r="AI11" s="1114"/>
      <c r="AJ11" s="1115"/>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2"/>
      <c r="BT11" s="1103"/>
      <c r="BU11" s="1103"/>
      <c r="BV11" s="1103"/>
      <c r="BW11" s="1103"/>
      <c r="BX11" s="1103"/>
      <c r="BY11" s="1103"/>
      <c r="BZ11" s="1103"/>
      <c r="CA11" s="1103"/>
      <c r="CB11" s="1103"/>
      <c r="CC11" s="1103"/>
      <c r="CD11" s="1103"/>
      <c r="CE11" s="1103"/>
      <c r="CF11" s="1103"/>
      <c r="CG11" s="1104"/>
      <c r="CH11" s="1076"/>
      <c r="CI11" s="1077"/>
      <c r="CJ11" s="1077"/>
      <c r="CK11" s="1077"/>
      <c r="CL11" s="1078"/>
      <c r="CM11" s="1076"/>
      <c r="CN11" s="1077"/>
      <c r="CO11" s="1077"/>
      <c r="CP11" s="1077"/>
      <c r="CQ11" s="1078"/>
      <c r="CR11" s="1076"/>
      <c r="CS11" s="1077"/>
      <c r="CT11" s="1077"/>
      <c r="CU11" s="1077"/>
      <c r="CV11" s="1078"/>
      <c r="CW11" s="1076"/>
      <c r="CX11" s="1077"/>
      <c r="CY11" s="1077"/>
      <c r="CZ11" s="1077"/>
      <c r="DA11" s="1078"/>
      <c r="DB11" s="1076"/>
      <c r="DC11" s="1077"/>
      <c r="DD11" s="1077"/>
      <c r="DE11" s="1077"/>
      <c r="DF11" s="1078"/>
      <c r="DG11" s="1076"/>
      <c r="DH11" s="1077"/>
      <c r="DI11" s="1077"/>
      <c r="DJ11" s="1077"/>
      <c r="DK11" s="1078"/>
      <c r="DL11" s="1076"/>
      <c r="DM11" s="1077"/>
      <c r="DN11" s="1077"/>
      <c r="DO11" s="1077"/>
      <c r="DP11" s="1078"/>
      <c r="DQ11" s="1076"/>
      <c r="DR11" s="1077"/>
      <c r="DS11" s="1077"/>
      <c r="DT11" s="1077"/>
      <c r="DU11" s="1078"/>
      <c r="DV11" s="1080"/>
      <c r="DW11" s="1081"/>
      <c r="DX11" s="1081"/>
      <c r="DY11" s="1081"/>
      <c r="DZ11" s="1082"/>
      <c r="EA11" s="254"/>
    </row>
    <row r="12" spans="1:131" s="255" customFormat="1" ht="26.25" customHeight="1">
      <c r="A12" s="261">
        <v>6</v>
      </c>
      <c r="B12" s="1107"/>
      <c r="C12" s="1108"/>
      <c r="D12" s="1108"/>
      <c r="E12" s="1108"/>
      <c r="F12" s="1108"/>
      <c r="G12" s="1108"/>
      <c r="H12" s="1108"/>
      <c r="I12" s="1108"/>
      <c r="J12" s="1108"/>
      <c r="K12" s="1108"/>
      <c r="L12" s="1108"/>
      <c r="M12" s="1108"/>
      <c r="N12" s="1108"/>
      <c r="O12" s="1108"/>
      <c r="P12" s="1109"/>
      <c r="Q12" s="1131"/>
      <c r="R12" s="1132"/>
      <c r="S12" s="1132"/>
      <c r="T12" s="1132"/>
      <c r="U12" s="1132"/>
      <c r="V12" s="1132"/>
      <c r="W12" s="1132"/>
      <c r="X12" s="1132"/>
      <c r="Y12" s="1132"/>
      <c r="Z12" s="1132"/>
      <c r="AA12" s="1132"/>
      <c r="AB12" s="1132"/>
      <c r="AC12" s="1132"/>
      <c r="AD12" s="1132"/>
      <c r="AE12" s="1133"/>
      <c r="AF12" s="1113"/>
      <c r="AG12" s="1114"/>
      <c r="AH12" s="1114"/>
      <c r="AI12" s="1114"/>
      <c r="AJ12" s="1115"/>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2"/>
      <c r="BT12" s="1103"/>
      <c r="BU12" s="1103"/>
      <c r="BV12" s="1103"/>
      <c r="BW12" s="1103"/>
      <c r="BX12" s="1103"/>
      <c r="BY12" s="1103"/>
      <c r="BZ12" s="1103"/>
      <c r="CA12" s="1103"/>
      <c r="CB12" s="1103"/>
      <c r="CC12" s="1103"/>
      <c r="CD12" s="1103"/>
      <c r="CE12" s="1103"/>
      <c r="CF12" s="1103"/>
      <c r="CG12" s="1104"/>
      <c r="CH12" s="1076"/>
      <c r="CI12" s="1077"/>
      <c r="CJ12" s="1077"/>
      <c r="CK12" s="1077"/>
      <c r="CL12" s="1078"/>
      <c r="CM12" s="1076"/>
      <c r="CN12" s="1077"/>
      <c r="CO12" s="1077"/>
      <c r="CP12" s="1077"/>
      <c r="CQ12" s="1078"/>
      <c r="CR12" s="1076"/>
      <c r="CS12" s="1077"/>
      <c r="CT12" s="1077"/>
      <c r="CU12" s="1077"/>
      <c r="CV12" s="1078"/>
      <c r="CW12" s="1076"/>
      <c r="CX12" s="1077"/>
      <c r="CY12" s="1077"/>
      <c r="CZ12" s="1077"/>
      <c r="DA12" s="1078"/>
      <c r="DB12" s="1076"/>
      <c r="DC12" s="1077"/>
      <c r="DD12" s="1077"/>
      <c r="DE12" s="1077"/>
      <c r="DF12" s="1078"/>
      <c r="DG12" s="1076"/>
      <c r="DH12" s="1077"/>
      <c r="DI12" s="1077"/>
      <c r="DJ12" s="1077"/>
      <c r="DK12" s="1078"/>
      <c r="DL12" s="1076"/>
      <c r="DM12" s="1077"/>
      <c r="DN12" s="1077"/>
      <c r="DO12" s="1077"/>
      <c r="DP12" s="1078"/>
      <c r="DQ12" s="1076"/>
      <c r="DR12" s="1077"/>
      <c r="DS12" s="1077"/>
      <c r="DT12" s="1077"/>
      <c r="DU12" s="1078"/>
      <c r="DV12" s="1080"/>
      <c r="DW12" s="1081"/>
      <c r="DX12" s="1081"/>
      <c r="DY12" s="1081"/>
      <c r="DZ12" s="1082"/>
      <c r="EA12" s="254"/>
    </row>
    <row r="13" spans="1:131" s="255" customFormat="1" ht="26.25" customHeight="1">
      <c r="A13" s="261">
        <v>7</v>
      </c>
      <c r="B13" s="1107"/>
      <c r="C13" s="1108"/>
      <c r="D13" s="1108"/>
      <c r="E13" s="1108"/>
      <c r="F13" s="1108"/>
      <c r="G13" s="1108"/>
      <c r="H13" s="1108"/>
      <c r="I13" s="1108"/>
      <c r="J13" s="1108"/>
      <c r="K13" s="1108"/>
      <c r="L13" s="1108"/>
      <c r="M13" s="1108"/>
      <c r="N13" s="1108"/>
      <c r="O13" s="1108"/>
      <c r="P13" s="1109"/>
      <c r="Q13" s="1131"/>
      <c r="R13" s="1132"/>
      <c r="S13" s="1132"/>
      <c r="T13" s="1132"/>
      <c r="U13" s="1132"/>
      <c r="V13" s="1132"/>
      <c r="W13" s="1132"/>
      <c r="X13" s="1132"/>
      <c r="Y13" s="1132"/>
      <c r="Z13" s="1132"/>
      <c r="AA13" s="1132"/>
      <c r="AB13" s="1132"/>
      <c r="AC13" s="1132"/>
      <c r="AD13" s="1132"/>
      <c r="AE13" s="1133"/>
      <c r="AF13" s="1113"/>
      <c r="AG13" s="1114"/>
      <c r="AH13" s="1114"/>
      <c r="AI13" s="1114"/>
      <c r="AJ13" s="1115"/>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2"/>
      <c r="BT13" s="1103"/>
      <c r="BU13" s="1103"/>
      <c r="BV13" s="1103"/>
      <c r="BW13" s="1103"/>
      <c r="BX13" s="1103"/>
      <c r="BY13" s="1103"/>
      <c r="BZ13" s="1103"/>
      <c r="CA13" s="1103"/>
      <c r="CB13" s="1103"/>
      <c r="CC13" s="1103"/>
      <c r="CD13" s="1103"/>
      <c r="CE13" s="1103"/>
      <c r="CF13" s="1103"/>
      <c r="CG13" s="1104"/>
      <c r="CH13" s="1076"/>
      <c r="CI13" s="1077"/>
      <c r="CJ13" s="1077"/>
      <c r="CK13" s="1077"/>
      <c r="CL13" s="1078"/>
      <c r="CM13" s="1076"/>
      <c r="CN13" s="1077"/>
      <c r="CO13" s="1077"/>
      <c r="CP13" s="1077"/>
      <c r="CQ13" s="1078"/>
      <c r="CR13" s="1076"/>
      <c r="CS13" s="1077"/>
      <c r="CT13" s="1077"/>
      <c r="CU13" s="1077"/>
      <c r="CV13" s="1078"/>
      <c r="CW13" s="1076"/>
      <c r="CX13" s="1077"/>
      <c r="CY13" s="1077"/>
      <c r="CZ13" s="1077"/>
      <c r="DA13" s="1078"/>
      <c r="DB13" s="1076"/>
      <c r="DC13" s="1077"/>
      <c r="DD13" s="1077"/>
      <c r="DE13" s="1077"/>
      <c r="DF13" s="1078"/>
      <c r="DG13" s="1076"/>
      <c r="DH13" s="1077"/>
      <c r="DI13" s="1077"/>
      <c r="DJ13" s="1077"/>
      <c r="DK13" s="1078"/>
      <c r="DL13" s="1076"/>
      <c r="DM13" s="1077"/>
      <c r="DN13" s="1077"/>
      <c r="DO13" s="1077"/>
      <c r="DP13" s="1078"/>
      <c r="DQ13" s="1076"/>
      <c r="DR13" s="1077"/>
      <c r="DS13" s="1077"/>
      <c r="DT13" s="1077"/>
      <c r="DU13" s="1078"/>
      <c r="DV13" s="1080"/>
      <c r="DW13" s="1081"/>
      <c r="DX13" s="1081"/>
      <c r="DY13" s="1081"/>
      <c r="DZ13" s="1082"/>
      <c r="EA13" s="254"/>
    </row>
    <row r="14" spans="1:131" s="255" customFormat="1" ht="26.25" customHeight="1">
      <c r="A14" s="261">
        <v>8</v>
      </c>
      <c r="B14" s="1107"/>
      <c r="C14" s="1108"/>
      <c r="D14" s="1108"/>
      <c r="E14" s="1108"/>
      <c r="F14" s="1108"/>
      <c r="G14" s="1108"/>
      <c r="H14" s="1108"/>
      <c r="I14" s="1108"/>
      <c r="J14" s="1108"/>
      <c r="K14" s="1108"/>
      <c r="L14" s="1108"/>
      <c r="M14" s="1108"/>
      <c r="N14" s="1108"/>
      <c r="O14" s="1108"/>
      <c r="P14" s="1109"/>
      <c r="Q14" s="1131"/>
      <c r="R14" s="1132"/>
      <c r="S14" s="1132"/>
      <c r="T14" s="1132"/>
      <c r="U14" s="1132"/>
      <c r="V14" s="1132"/>
      <c r="W14" s="1132"/>
      <c r="X14" s="1132"/>
      <c r="Y14" s="1132"/>
      <c r="Z14" s="1132"/>
      <c r="AA14" s="1132"/>
      <c r="AB14" s="1132"/>
      <c r="AC14" s="1132"/>
      <c r="AD14" s="1132"/>
      <c r="AE14" s="1133"/>
      <c r="AF14" s="1113"/>
      <c r="AG14" s="1114"/>
      <c r="AH14" s="1114"/>
      <c r="AI14" s="1114"/>
      <c r="AJ14" s="1115"/>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2"/>
      <c r="BT14" s="1103"/>
      <c r="BU14" s="1103"/>
      <c r="BV14" s="1103"/>
      <c r="BW14" s="1103"/>
      <c r="BX14" s="1103"/>
      <c r="BY14" s="1103"/>
      <c r="BZ14" s="1103"/>
      <c r="CA14" s="1103"/>
      <c r="CB14" s="1103"/>
      <c r="CC14" s="1103"/>
      <c r="CD14" s="1103"/>
      <c r="CE14" s="1103"/>
      <c r="CF14" s="1103"/>
      <c r="CG14" s="1104"/>
      <c r="CH14" s="1076"/>
      <c r="CI14" s="1077"/>
      <c r="CJ14" s="1077"/>
      <c r="CK14" s="1077"/>
      <c r="CL14" s="1078"/>
      <c r="CM14" s="1076"/>
      <c r="CN14" s="1077"/>
      <c r="CO14" s="1077"/>
      <c r="CP14" s="1077"/>
      <c r="CQ14" s="1078"/>
      <c r="CR14" s="1076"/>
      <c r="CS14" s="1077"/>
      <c r="CT14" s="1077"/>
      <c r="CU14" s="1077"/>
      <c r="CV14" s="1078"/>
      <c r="CW14" s="1076"/>
      <c r="CX14" s="1077"/>
      <c r="CY14" s="1077"/>
      <c r="CZ14" s="1077"/>
      <c r="DA14" s="1078"/>
      <c r="DB14" s="1076"/>
      <c r="DC14" s="1077"/>
      <c r="DD14" s="1077"/>
      <c r="DE14" s="1077"/>
      <c r="DF14" s="1078"/>
      <c r="DG14" s="1076"/>
      <c r="DH14" s="1077"/>
      <c r="DI14" s="1077"/>
      <c r="DJ14" s="1077"/>
      <c r="DK14" s="1078"/>
      <c r="DL14" s="1076"/>
      <c r="DM14" s="1077"/>
      <c r="DN14" s="1077"/>
      <c r="DO14" s="1077"/>
      <c r="DP14" s="1078"/>
      <c r="DQ14" s="1076"/>
      <c r="DR14" s="1077"/>
      <c r="DS14" s="1077"/>
      <c r="DT14" s="1077"/>
      <c r="DU14" s="1078"/>
      <c r="DV14" s="1080"/>
      <c r="DW14" s="1081"/>
      <c r="DX14" s="1081"/>
      <c r="DY14" s="1081"/>
      <c r="DZ14" s="1082"/>
      <c r="EA14" s="254"/>
    </row>
    <row r="15" spans="1:131" s="255" customFormat="1" ht="26.25" customHeight="1">
      <c r="A15" s="261">
        <v>9</v>
      </c>
      <c r="B15" s="1107"/>
      <c r="C15" s="1108"/>
      <c r="D15" s="1108"/>
      <c r="E15" s="1108"/>
      <c r="F15" s="1108"/>
      <c r="G15" s="1108"/>
      <c r="H15" s="1108"/>
      <c r="I15" s="1108"/>
      <c r="J15" s="1108"/>
      <c r="K15" s="1108"/>
      <c r="L15" s="1108"/>
      <c r="M15" s="1108"/>
      <c r="N15" s="1108"/>
      <c r="O15" s="1108"/>
      <c r="P15" s="1109"/>
      <c r="Q15" s="1131"/>
      <c r="R15" s="1132"/>
      <c r="S15" s="1132"/>
      <c r="T15" s="1132"/>
      <c r="U15" s="1132"/>
      <c r="V15" s="1132"/>
      <c r="W15" s="1132"/>
      <c r="X15" s="1132"/>
      <c r="Y15" s="1132"/>
      <c r="Z15" s="1132"/>
      <c r="AA15" s="1132"/>
      <c r="AB15" s="1132"/>
      <c r="AC15" s="1132"/>
      <c r="AD15" s="1132"/>
      <c r="AE15" s="1133"/>
      <c r="AF15" s="1113"/>
      <c r="AG15" s="1114"/>
      <c r="AH15" s="1114"/>
      <c r="AI15" s="1114"/>
      <c r="AJ15" s="1115"/>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2"/>
      <c r="BT15" s="1103"/>
      <c r="BU15" s="1103"/>
      <c r="BV15" s="1103"/>
      <c r="BW15" s="1103"/>
      <c r="BX15" s="1103"/>
      <c r="BY15" s="1103"/>
      <c r="BZ15" s="1103"/>
      <c r="CA15" s="1103"/>
      <c r="CB15" s="1103"/>
      <c r="CC15" s="1103"/>
      <c r="CD15" s="1103"/>
      <c r="CE15" s="1103"/>
      <c r="CF15" s="1103"/>
      <c r="CG15" s="1104"/>
      <c r="CH15" s="1076"/>
      <c r="CI15" s="1077"/>
      <c r="CJ15" s="1077"/>
      <c r="CK15" s="1077"/>
      <c r="CL15" s="1078"/>
      <c r="CM15" s="1076"/>
      <c r="CN15" s="1077"/>
      <c r="CO15" s="1077"/>
      <c r="CP15" s="1077"/>
      <c r="CQ15" s="1078"/>
      <c r="CR15" s="1076"/>
      <c r="CS15" s="1077"/>
      <c r="CT15" s="1077"/>
      <c r="CU15" s="1077"/>
      <c r="CV15" s="1078"/>
      <c r="CW15" s="1076"/>
      <c r="CX15" s="1077"/>
      <c r="CY15" s="1077"/>
      <c r="CZ15" s="1077"/>
      <c r="DA15" s="1078"/>
      <c r="DB15" s="1076"/>
      <c r="DC15" s="1077"/>
      <c r="DD15" s="1077"/>
      <c r="DE15" s="1077"/>
      <c r="DF15" s="1078"/>
      <c r="DG15" s="1076"/>
      <c r="DH15" s="1077"/>
      <c r="DI15" s="1077"/>
      <c r="DJ15" s="1077"/>
      <c r="DK15" s="1078"/>
      <c r="DL15" s="1076"/>
      <c r="DM15" s="1077"/>
      <c r="DN15" s="1077"/>
      <c r="DO15" s="1077"/>
      <c r="DP15" s="1078"/>
      <c r="DQ15" s="1076"/>
      <c r="DR15" s="1077"/>
      <c r="DS15" s="1077"/>
      <c r="DT15" s="1077"/>
      <c r="DU15" s="1078"/>
      <c r="DV15" s="1080"/>
      <c r="DW15" s="1081"/>
      <c r="DX15" s="1081"/>
      <c r="DY15" s="1081"/>
      <c r="DZ15" s="1082"/>
      <c r="EA15" s="254"/>
    </row>
    <row r="16" spans="1:131" s="255" customFormat="1" ht="26.25" customHeight="1">
      <c r="A16" s="261">
        <v>10</v>
      </c>
      <c r="B16" s="1107"/>
      <c r="C16" s="1108"/>
      <c r="D16" s="1108"/>
      <c r="E16" s="1108"/>
      <c r="F16" s="1108"/>
      <c r="G16" s="1108"/>
      <c r="H16" s="1108"/>
      <c r="I16" s="1108"/>
      <c r="J16" s="1108"/>
      <c r="K16" s="1108"/>
      <c r="L16" s="1108"/>
      <c r="M16" s="1108"/>
      <c r="N16" s="1108"/>
      <c r="O16" s="1108"/>
      <c r="P16" s="1109"/>
      <c r="Q16" s="1131"/>
      <c r="R16" s="1132"/>
      <c r="S16" s="1132"/>
      <c r="T16" s="1132"/>
      <c r="U16" s="1132"/>
      <c r="V16" s="1132"/>
      <c r="W16" s="1132"/>
      <c r="X16" s="1132"/>
      <c r="Y16" s="1132"/>
      <c r="Z16" s="1132"/>
      <c r="AA16" s="1132"/>
      <c r="AB16" s="1132"/>
      <c r="AC16" s="1132"/>
      <c r="AD16" s="1132"/>
      <c r="AE16" s="1133"/>
      <c r="AF16" s="1113"/>
      <c r="AG16" s="1114"/>
      <c r="AH16" s="1114"/>
      <c r="AI16" s="1114"/>
      <c r="AJ16" s="1115"/>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2"/>
      <c r="BT16" s="1103"/>
      <c r="BU16" s="1103"/>
      <c r="BV16" s="1103"/>
      <c r="BW16" s="1103"/>
      <c r="BX16" s="1103"/>
      <c r="BY16" s="1103"/>
      <c r="BZ16" s="1103"/>
      <c r="CA16" s="1103"/>
      <c r="CB16" s="1103"/>
      <c r="CC16" s="1103"/>
      <c r="CD16" s="1103"/>
      <c r="CE16" s="1103"/>
      <c r="CF16" s="1103"/>
      <c r="CG16" s="1104"/>
      <c r="CH16" s="1076"/>
      <c r="CI16" s="1077"/>
      <c r="CJ16" s="1077"/>
      <c r="CK16" s="1077"/>
      <c r="CL16" s="1078"/>
      <c r="CM16" s="1076"/>
      <c r="CN16" s="1077"/>
      <c r="CO16" s="1077"/>
      <c r="CP16" s="1077"/>
      <c r="CQ16" s="1078"/>
      <c r="CR16" s="1076"/>
      <c r="CS16" s="1077"/>
      <c r="CT16" s="1077"/>
      <c r="CU16" s="1077"/>
      <c r="CV16" s="1078"/>
      <c r="CW16" s="1076"/>
      <c r="CX16" s="1077"/>
      <c r="CY16" s="1077"/>
      <c r="CZ16" s="1077"/>
      <c r="DA16" s="1078"/>
      <c r="DB16" s="1076"/>
      <c r="DC16" s="1077"/>
      <c r="DD16" s="1077"/>
      <c r="DE16" s="1077"/>
      <c r="DF16" s="1078"/>
      <c r="DG16" s="1076"/>
      <c r="DH16" s="1077"/>
      <c r="DI16" s="1077"/>
      <c r="DJ16" s="1077"/>
      <c r="DK16" s="1078"/>
      <c r="DL16" s="1076"/>
      <c r="DM16" s="1077"/>
      <c r="DN16" s="1077"/>
      <c r="DO16" s="1077"/>
      <c r="DP16" s="1078"/>
      <c r="DQ16" s="1076"/>
      <c r="DR16" s="1077"/>
      <c r="DS16" s="1077"/>
      <c r="DT16" s="1077"/>
      <c r="DU16" s="1078"/>
      <c r="DV16" s="1080"/>
      <c r="DW16" s="1081"/>
      <c r="DX16" s="1081"/>
      <c r="DY16" s="1081"/>
      <c r="DZ16" s="1082"/>
      <c r="EA16" s="254"/>
    </row>
    <row r="17" spans="1:131" s="255" customFormat="1" ht="26.25" customHeight="1">
      <c r="A17" s="261">
        <v>11</v>
      </c>
      <c r="B17" s="1107"/>
      <c r="C17" s="1108"/>
      <c r="D17" s="1108"/>
      <c r="E17" s="1108"/>
      <c r="F17" s="1108"/>
      <c r="G17" s="1108"/>
      <c r="H17" s="1108"/>
      <c r="I17" s="1108"/>
      <c r="J17" s="1108"/>
      <c r="K17" s="1108"/>
      <c r="L17" s="1108"/>
      <c r="M17" s="1108"/>
      <c r="N17" s="1108"/>
      <c r="O17" s="1108"/>
      <c r="P17" s="1109"/>
      <c r="Q17" s="1131"/>
      <c r="R17" s="1132"/>
      <c r="S17" s="1132"/>
      <c r="T17" s="1132"/>
      <c r="U17" s="1132"/>
      <c r="V17" s="1132"/>
      <c r="W17" s="1132"/>
      <c r="X17" s="1132"/>
      <c r="Y17" s="1132"/>
      <c r="Z17" s="1132"/>
      <c r="AA17" s="1132"/>
      <c r="AB17" s="1132"/>
      <c r="AC17" s="1132"/>
      <c r="AD17" s="1132"/>
      <c r="AE17" s="1133"/>
      <c r="AF17" s="1113"/>
      <c r="AG17" s="1114"/>
      <c r="AH17" s="1114"/>
      <c r="AI17" s="1114"/>
      <c r="AJ17" s="1115"/>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2"/>
      <c r="BT17" s="1103"/>
      <c r="BU17" s="1103"/>
      <c r="BV17" s="1103"/>
      <c r="BW17" s="1103"/>
      <c r="BX17" s="1103"/>
      <c r="BY17" s="1103"/>
      <c r="BZ17" s="1103"/>
      <c r="CA17" s="1103"/>
      <c r="CB17" s="1103"/>
      <c r="CC17" s="1103"/>
      <c r="CD17" s="1103"/>
      <c r="CE17" s="1103"/>
      <c r="CF17" s="1103"/>
      <c r="CG17" s="1104"/>
      <c r="CH17" s="1076"/>
      <c r="CI17" s="1077"/>
      <c r="CJ17" s="1077"/>
      <c r="CK17" s="1077"/>
      <c r="CL17" s="1078"/>
      <c r="CM17" s="1076"/>
      <c r="CN17" s="1077"/>
      <c r="CO17" s="1077"/>
      <c r="CP17" s="1077"/>
      <c r="CQ17" s="1078"/>
      <c r="CR17" s="1076"/>
      <c r="CS17" s="1077"/>
      <c r="CT17" s="1077"/>
      <c r="CU17" s="1077"/>
      <c r="CV17" s="1078"/>
      <c r="CW17" s="1076"/>
      <c r="CX17" s="1077"/>
      <c r="CY17" s="1077"/>
      <c r="CZ17" s="1077"/>
      <c r="DA17" s="1078"/>
      <c r="DB17" s="1076"/>
      <c r="DC17" s="1077"/>
      <c r="DD17" s="1077"/>
      <c r="DE17" s="1077"/>
      <c r="DF17" s="1078"/>
      <c r="DG17" s="1076"/>
      <c r="DH17" s="1077"/>
      <c r="DI17" s="1077"/>
      <c r="DJ17" s="1077"/>
      <c r="DK17" s="1078"/>
      <c r="DL17" s="1076"/>
      <c r="DM17" s="1077"/>
      <c r="DN17" s="1077"/>
      <c r="DO17" s="1077"/>
      <c r="DP17" s="1078"/>
      <c r="DQ17" s="1076"/>
      <c r="DR17" s="1077"/>
      <c r="DS17" s="1077"/>
      <c r="DT17" s="1077"/>
      <c r="DU17" s="1078"/>
      <c r="DV17" s="1080"/>
      <c r="DW17" s="1081"/>
      <c r="DX17" s="1081"/>
      <c r="DY17" s="1081"/>
      <c r="DZ17" s="1082"/>
      <c r="EA17" s="254"/>
    </row>
    <row r="18" spans="1:131" s="255" customFormat="1" ht="26.25" customHeight="1">
      <c r="A18" s="261">
        <v>12</v>
      </c>
      <c r="B18" s="1107"/>
      <c r="C18" s="1108"/>
      <c r="D18" s="1108"/>
      <c r="E18" s="1108"/>
      <c r="F18" s="1108"/>
      <c r="G18" s="1108"/>
      <c r="H18" s="1108"/>
      <c r="I18" s="1108"/>
      <c r="J18" s="1108"/>
      <c r="K18" s="1108"/>
      <c r="L18" s="1108"/>
      <c r="M18" s="1108"/>
      <c r="N18" s="1108"/>
      <c r="O18" s="1108"/>
      <c r="P18" s="1109"/>
      <c r="Q18" s="1131"/>
      <c r="R18" s="1132"/>
      <c r="S18" s="1132"/>
      <c r="T18" s="1132"/>
      <c r="U18" s="1132"/>
      <c r="V18" s="1132"/>
      <c r="W18" s="1132"/>
      <c r="X18" s="1132"/>
      <c r="Y18" s="1132"/>
      <c r="Z18" s="1132"/>
      <c r="AA18" s="1132"/>
      <c r="AB18" s="1132"/>
      <c r="AC18" s="1132"/>
      <c r="AD18" s="1132"/>
      <c r="AE18" s="1133"/>
      <c r="AF18" s="1113"/>
      <c r="AG18" s="1114"/>
      <c r="AH18" s="1114"/>
      <c r="AI18" s="1114"/>
      <c r="AJ18" s="1115"/>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2"/>
      <c r="BT18" s="1103"/>
      <c r="BU18" s="1103"/>
      <c r="BV18" s="1103"/>
      <c r="BW18" s="1103"/>
      <c r="BX18" s="1103"/>
      <c r="BY18" s="1103"/>
      <c r="BZ18" s="1103"/>
      <c r="CA18" s="1103"/>
      <c r="CB18" s="1103"/>
      <c r="CC18" s="1103"/>
      <c r="CD18" s="1103"/>
      <c r="CE18" s="1103"/>
      <c r="CF18" s="1103"/>
      <c r="CG18" s="1104"/>
      <c r="CH18" s="1076"/>
      <c r="CI18" s="1077"/>
      <c r="CJ18" s="1077"/>
      <c r="CK18" s="1077"/>
      <c r="CL18" s="1078"/>
      <c r="CM18" s="1076"/>
      <c r="CN18" s="1077"/>
      <c r="CO18" s="1077"/>
      <c r="CP18" s="1077"/>
      <c r="CQ18" s="1078"/>
      <c r="CR18" s="1076"/>
      <c r="CS18" s="1077"/>
      <c r="CT18" s="1077"/>
      <c r="CU18" s="1077"/>
      <c r="CV18" s="1078"/>
      <c r="CW18" s="1076"/>
      <c r="CX18" s="1077"/>
      <c r="CY18" s="1077"/>
      <c r="CZ18" s="1077"/>
      <c r="DA18" s="1078"/>
      <c r="DB18" s="1076"/>
      <c r="DC18" s="1077"/>
      <c r="DD18" s="1077"/>
      <c r="DE18" s="1077"/>
      <c r="DF18" s="1078"/>
      <c r="DG18" s="1076"/>
      <c r="DH18" s="1077"/>
      <c r="DI18" s="1077"/>
      <c r="DJ18" s="1077"/>
      <c r="DK18" s="1078"/>
      <c r="DL18" s="1076"/>
      <c r="DM18" s="1077"/>
      <c r="DN18" s="1077"/>
      <c r="DO18" s="1077"/>
      <c r="DP18" s="1078"/>
      <c r="DQ18" s="1076"/>
      <c r="DR18" s="1077"/>
      <c r="DS18" s="1077"/>
      <c r="DT18" s="1077"/>
      <c r="DU18" s="1078"/>
      <c r="DV18" s="1080"/>
      <c r="DW18" s="1081"/>
      <c r="DX18" s="1081"/>
      <c r="DY18" s="1081"/>
      <c r="DZ18" s="1082"/>
      <c r="EA18" s="254"/>
    </row>
    <row r="19" spans="1:131" s="255" customFormat="1" ht="26.25" customHeight="1">
      <c r="A19" s="261">
        <v>13</v>
      </c>
      <c r="B19" s="1107"/>
      <c r="C19" s="1108"/>
      <c r="D19" s="1108"/>
      <c r="E19" s="1108"/>
      <c r="F19" s="1108"/>
      <c r="G19" s="1108"/>
      <c r="H19" s="1108"/>
      <c r="I19" s="1108"/>
      <c r="J19" s="1108"/>
      <c r="K19" s="1108"/>
      <c r="L19" s="1108"/>
      <c r="M19" s="1108"/>
      <c r="N19" s="1108"/>
      <c r="O19" s="1108"/>
      <c r="P19" s="1109"/>
      <c r="Q19" s="1131"/>
      <c r="R19" s="1132"/>
      <c r="S19" s="1132"/>
      <c r="T19" s="1132"/>
      <c r="U19" s="1132"/>
      <c r="V19" s="1132"/>
      <c r="W19" s="1132"/>
      <c r="X19" s="1132"/>
      <c r="Y19" s="1132"/>
      <c r="Z19" s="1132"/>
      <c r="AA19" s="1132"/>
      <c r="AB19" s="1132"/>
      <c r="AC19" s="1132"/>
      <c r="AD19" s="1132"/>
      <c r="AE19" s="1133"/>
      <c r="AF19" s="1113"/>
      <c r="AG19" s="1114"/>
      <c r="AH19" s="1114"/>
      <c r="AI19" s="1114"/>
      <c r="AJ19" s="1115"/>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2"/>
      <c r="BT19" s="1103"/>
      <c r="BU19" s="1103"/>
      <c r="BV19" s="1103"/>
      <c r="BW19" s="1103"/>
      <c r="BX19" s="1103"/>
      <c r="BY19" s="1103"/>
      <c r="BZ19" s="1103"/>
      <c r="CA19" s="1103"/>
      <c r="CB19" s="1103"/>
      <c r="CC19" s="1103"/>
      <c r="CD19" s="1103"/>
      <c r="CE19" s="1103"/>
      <c r="CF19" s="1103"/>
      <c r="CG19" s="1104"/>
      <c r="CH19" s="1076"/>
      <c r="CI19" s="1077"/>
      <c r="CJ19" s="1077"/>
      <c r="CK19" s="1077"/>
      <c r="CL19" s="1078"/>
      <c r="CM19" s="1076"/>
      <c r="CN19" s="1077"/>
      <c r="CO19" s="1077"/>
      <c r="CP19" s="1077"/>
      <c r="CQ19" s="1078"/>
      <c r="CR19" s="1076"/>
      <c r="CS19" s="1077"/>
      <c r="CT19" s="1077"/>
      <c r="CU19" s="1077"/>
      <c r="CV19" s="1078"/>
      <c r="CW19" s="1076"/>
      <c r="CX19" s="1077"/>
      <c r="CY19" s="1077"/>
      <c r="CZ19" s="1077"/>
      <c r="DA19" s="1078"/>
      <c r="DB19" s="1076"/>
      <c r="DC19" s="1077"/>
      <c r="DD19" s="1077"/>
      <c r="DE19" s="1077"/>
      <c r="DF19" s="1078"/>
      <c r="DG19" s="1076"/>
      <c r="DH19" s="1077"/>
      <c r="DI19" s="1077"/>
      <c r="DJ19" s="1077"/>
      <c r="DK19" s="1078"/>
      <c r="DL19" s="1076"/>
      <c r="DM19" s="1077"/>
      <c r="DN19" s="1077"/>
      <c r="DO19" s="1077"/>
      <c r="DP19" s="1078"/>
      <c r="DQ19" s="1076"/>
      <c r="DR19" s="1077"/>
      <c r="DS19" s="1077"/>
      <c r="DT19" s="1077"/>
      <c r="DU19" s="1078"/>
      <c r="DV19" s="1080"/>
      <c r="DW19" s="1081"/>
      <c r="DX19" s="1081"/>
      <c r="DY19" s="1081"/>
      <c r="DZ19" s="1082"/>
      <c r="EA19" s="254"/>
    </row>
    <row r="20" spans="1:131" s="255" customFormat="1" ht="26.25" customHeight="1">
      <c r="A20" s="261">
        <v>14</v>
      </c>
      <c r="B20" s="1107"/>
      <c r="C20" s="1108"/>
      <c r="D20" s="1108"/>
      <c r="E20" s="1108"/>
      <c r="F20" s="1108"/>
      <c r="G20" s="1108"/>
      <c r="H20" s="1108"/>
      <c r="I20" s="1108"/>
      <c r="J20" s="1108"/>
      <c r="K20" s="1108"/>
      <c r="L20" s="1108"/>
      <c r="M20" s="1108"/>
      <c r="N20" s="1108"/>
      <c r="O20" s="1108"/>
      <c r="P20" s="1109"/>
      <c r="Q20" s="1131"/>
      <c r="R20" s="1132"/>
      <c r="S20" s="1132"/>
      <c r="T20" s="1132"/>
      <c r="U20" s="1132"/>
      <c r="V20" s="1132"/>
      <c r="W20" s="1132"/>
      <c r="X20" s="1132"/>
      <c r="Y20" s="1132"/>
      <c r="Z20" s="1132"/>
      <c r="AA20" s="1132"/>
      <c r="AB20" s="1132"/>
      <c r="AC20" s="1132"/>
      <c r="AD20" s="1132"/>
      <c r="AE20" s="1133"/>
      <c r="AF20" s="1113"/>
      <c r="AG20" s="1114"/>
      <c r="AH20" s="1114"/>
      <c r="AI20" s="1114"/>
      <c r="AJ20" s="1115"/>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2"/>
      <c r="BT20" s="1103"/>
      <c r="BU20" s="1103"/>
      <c r="BV20" s="1103"/>
      <c r="BW20" s="1103"/>
      <c r="BX20" s="1103"/>
      <c r="BY20" s="1103"/>
      <c r="BZ20" s="1103"/>
      <c r="CA20" s="1103"/>
      <c r="CB20" s="1103"/>
      <c r="CC20" s="1103"/>
      <c r="CD20" s="1103"/>
      <c r="CE20" s="1103"/>
      <c r="CF20" s="1103"/>
      <c r="CG20" s="1104"/>
      <c r="CH20" s="1076"/>
      <c r="CI20" s="1077"/>
      <c r="CJ20" s="1077"/>
      <c r="CK20" s="1077"/>
      <c r="CL20" s="1078"/>
      <c r="CM20" s="1076"/>
      <c r="CN20" s="1077"/>
      <c r="CO20" s="1077"/>
      <c r="CP20" s="1077"/>
      <c r="CQ20" s="1078"/>
      <c r="CR20" s="1076"/>
      <c r="CS20" s="1077"/>
      <c r="CT20" s="1077"/>
      <c r="CU20" s="1077"/>
      <c r="CV20" s="1078"/>
      <c r="CW20" s="1076"/>
      <c r="CX20" s="1077"/>
      <c r="CY20" s="1077"/>
      <c r="CZ20" s="1077"/>
      <c r="DA20" s="1078"/>
      <c r="DB20" s="1076"/>
      <c r="DC20" s="1077"/>
      <c r="DD20" s="1077"/>
      <c r="DE20" s="1077"/>
      <c r="DF20" s="1078"/>
      <c r="DG20" s="1076"/>
      <c r="DH20" s="1077"/>
      <c r="DI20" s="1077"/>
      <c r="DJ20" s="1077"/>
      <c r="DK20" s="1078"/>
      <c r="DL20" s="1076"/>
      <c r="DM20" s="1077"/>
      <c r="DN20" s="1077"/>
      <c r="DO20" s="1077"/>
      <c r="DP20" s="1078"/>
      <c r="DQ20" s="1076"/>
      <c r="DR20" s="1077"/>
      <c r="DS20" s="1077"/>
      <c r="DT20" s="1077"/>
      <c r="DU20" s="1078"/>
      <c r="DV20" s="1080"/>
      <c r="DW20" s="1081"/>
      <c r="DX20" s="1081"/>
      <c r="DY20" s="1081"/>
      <c r="DZ20" s="1082"/>
      <c r="EA20" s="254"/>
    </row>
    <row r="21" spans="1:131" s="255" customFormat="1" ht="26.25" customHeight="1" thickBot="1">
      <c r="A21" s="261">
        <v>15</v>
      </c>
      <c r="B21" s="1107"/>
      <c r="C21" s="1108"/>
      <c r="D21" s="1108"/>
      <c r="E21" s="1108"/>
      <c r="F21" s="1108"/>
      <c r="G21" s="1108"/>
      <c r="H21" s="1108"/>
      <c r="I21" s="1108"/>
      <c r="J21" s="1108"/>
      <c r="K21" s="1108"/>
      <c r="L21" s="1108"/>
      <c r="M21" s="1108"/>
      <c r="N21" s="1108"/>
      <c r="O21" s="1108"/>
      <c r="P21" s="1109"/>
      <c r="Q21" s="1131"/>
      <c r="R21" s="1132"/>
      <c r="S21" s="1132"/>
      <c r="T21" s="1132"/>
      <c r="U21" s="1132"/>
      <c r="V21" s="1132"/>
      <c r="W21" s="1132"/>
      <c r="X21" s="1132"/>
      <c r="Y21" s="1132"/>
      <c r="Z21" s="1132"/>
      <c r="AA21" s="1132"/>
      <c r="AB21" s="1132"/>
      <c r="AC21" s="1132"/>
      <c r="AD21" s="1132"/>
      <c r="AE21" s="1133"/>
      <c r="AF21" s="1113"/>
      <c r="AG21" s="1114"/>
      <c r="AH21" s="1114"/>
      <c r="AI21" s="1114"/>
      <c r="AJ21" s="1115"/>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2"/>
      <c r="BT21" s="1103"/>
      <c r="BU21" s="1103"/>
      <c r="BV21" s="1103"/>
      <c r="BW21" s="1103"/>
      <c r="BX21" s="1103"/>
      <c r="BY21" s="1103"/>
      <c r="BZ21" s="1103"/>
      <c r="CA21" s="1103"/>
      <c r="CB21" s="1103"/>
      <c r="CC21" s="1103"/>
      <c r="CD21" s="1103"/>
      <c r="CE21" s="1103"/>
      <c r="CF21" s="1103"/>
      <c r="CG21" s="1104"/>
      <c r="CH21" s="1076"/>
      <c r="CI21" s="1077"/>
      <c r="CJ21" s="1077"/>
      <c r="CK21" s="1077"/>
      <c r="CL21" s="1078"/>
      <c r="CM21" s="1076"/>
      <c r="CN21" s="1077"/>
      <c r="CO21" s="1077"/>
      <c r="CP21" s="1077"/>
      <c r="CQ21" s="1078"/>
      <c r="CR21" s="1076"/>
      <c r="CS21" s="1077"/>
      <c r="CT21" s="1077"/>
      <c r="CU21" s="1077"/>
      <c r="CV21" s="1078"/>
      <c r="CW21" s="1076"/>
      <c r="CX21" s="1077"/>
      <c r="CY21" s="1077"/>
      <c r="CZ21" s="1077"/>
      <c r="DA21" s="1078"/>
      <c r="DB21" s="1076"/>
      <c r="DC21" s="1077"/>
      <c r="DD21" s="1077"/>
      <c r="DE21" s="1077"/>
      <c r="DF21" s="1078"/>
      <c r="DG21" s="1076"/>
      <c r="DH21" s="1077"/>
      <c r="DI21" s="1077"/>
      <c r="DJ21" s="1077"/>
      <c r="DK21" s="1078"/>
      <c r="DL21" s="1076"/>
      <c r="DM21" s="1077"/>
      <c r="DN21" s="1077"/>
      <c r="DO21" s="1077"/>
      <c r="DP21" s="1078"/>
      <c r="DQ21" s="1076"/>
      <c r="DR21" s="1077"/>
      <c r="DS21" s="1077"/>
      <c r="DT21" s="1077"/>
      <c r="DU21" s="1078"/>
      <c r="DV21" s="1080"/>
      <c r="DW21" s="1081"/>
      <c r="DX21" s="1081"/>
      <c r="DY21" s="1081"/>
      <c r="DZ21" s="1082"/>
      <c r="EA21" s="254"/>
    </row>
    <row r="22" spans="1:131" s="255" customFormat="1" ht="26.25" customHeight="1">
      <c r="A22" s="261">
        <v>16</v>
      </c>
      <c r="B22" s="1107"/>
      <c r="C22" s="1108"/>
      <c r="D22" s="1108"/>
      <c r="E22" s="1108"/>
      <c r="F22" s="1108"/>
      <c r="G22" s="1108"/>
      <c r="H22" s="1108"/>
      <c r="I22" s="1108"/>
      <c r="J22" s="1108"/>
      <c r="K22" s="1108"/>
      <c r="L22" s="1108"/>
      <c r="M22" s="1108"/>
      <c r="N22" s="1108"/>
      <c r="O22" s="1108"/>
      <c r="P22" s="1109"/>
      <c r="Q22" s="1169"/>
      <c r="R22" s="1170"/>
      <c r="S22" s="1170"/>
      <c r="T22" s="1170"/>
      <c r="U22" s="1170"/>
      <c r="V22" s="1170"/>
      <c r="W22" s="1170"/>
      <c r="X22" s="1170"/>
      <c r="Y22" s="1170"/>
      <c r="Z22" s="1170"/>
      <c r="AA22" s="1170"/>
      <c r="AB22" s="1170"/>
      <c r="AC22" s="1170"/>
      <c r="AD22" s="1170"/>
      <c r="AE22" s="1171"/>
      <c r="AF22" s="1113"/>
      <c r="AG22" s="1114"/>
      <c r="AH22" s="1114"/>
      <c r="AI22" s="1114"/>
      <c r="AJ22" s="1115"/>
      <c r="AK22" s="1165"/>
      <c r="AL22" s="1166"/>
      <c r="AM22" s="1166"/>
      <c r="AN22" s="1166"/>
      <c r="AO22" s="1166"/>
      <c r="AP22" s="1166"/>
      <c r="AQ22" s="1166"/>
      <c r="AR22" s="1166"/>
      <c r="AS22" s="1166"/>
      <c r="AT22" s="1166"/>
      <c r="AU22" s="1167"/>
      <c r="AV22" s="1167"/>
      <c r="AW22" s="1167"/>
      <c r="AX22" s="1167"/>
      <c r="AY22" s="1168"/>
      <c r="AZ22" s="1128" t="s">
        <v>388</v>
      </c>
      <c r="BA22" s="1128"/>
      <c r="BB22" s="1128"/>
      <c r="BC22" s="1128"/>
      <c r="BD22" s="1129"/>
      <c r="BE22" s="253"/>
      <c r="BF22" s="253"/>
      <c r="BG22" s="253"/>
      <c r="BH22" s="253"/>
      <c r="BI22" s="253"/>
      <c r="BJ22" s="253"/>
      <c r="BK22" s="253"/>
      <c r="BL22" s="253"/>
      <c r="BM22" s="253"/>
      <c r="BN22" s="253"/>
      <c r="BO22" s="253"/>
      <c r="BP22" s="253"/>
      <c r="BQ22" s="262">
        <v>16</v>
      </c>
      <c r="BR22" s="263"/>
      <c r="BS22" s="1102"/>
      <c r="BT22" s="1103"/>
      <c r="BU22" s="1103"/>
      <c r="BV22" s="1103"/>
      <c r="BW22" s="1103"/>
      <c r="BX22" s="1103"/>
      <c r="BY22" s="1103"/>
      <c r="BZ22" s="1103"/>
      <c r="CA22" s="1103"/>
      <c r="CB22" s="1103"/>
      <c r="CC22" s="1103"/>
      <c r="CD22" s="1103"/>
      <c r="CE22" s="1103"/>
      <c r="CF22" s="1103"/>
      <c r="CG22" s="1104"/>
      <c r="CH22" s="1076"/>
      <c r="CI22" s="1077"/>
      <c r="CJ22" s="1077"/>
      <c r="CK22" s="1077"/>
      <c r="CL22" s="1078"/>
      <c r="CM22" s="1076"/>
      <c r="CN22" s="1077"/>
      <c r="CO22" s="1077"/>
      <c r="CP22" s="1077"/>
      <c r="CQ22" s="1078"/>
      <c r="CR22" s="1076"/>
      <c r="CS22" s="1077"/>
      <c r="CT22" s="1077"/>
      <c r="CU22" s="1077"/>
      <c r="CV22" s="1078"/>
      <c r="CW22" s="1076"/>
      <c r="CX22" s="1077"/>
      <c r="CY22" s="1077"/>
      <c r="CZ22" s="1077"/>
      <c r="DA22" s="1078"/>
      <c r="DB22" s="1076"/>
      <c r="DC22" s="1077"/>
      <c r="DD22" s="1077"/>
      <c r="DE22" s="1077"/>
      <c r="DF22" s="1078"/>
      <c r="DG22" s="1076"/>
      <c r="DH22" s="1077"/>
      <c r="DI22" s="1077"/>
      <c r="DJ22" s="1077"/>
      <c r="DK22" s="1078"/>
      <c r="DL22" s="1076"/>
      <c r="DM22" s="1077"/>
      <c r="DN22" s="1077"/>
      <c r="DO22" s="1077"/>
      <c r="DP22" s="1078"/>
      <c r="DQ22" s="1076"/>
      <c r="DR22" s="1077"/>
      <c r="DS22" s="1077"/>
      <c r="DT22" s="1077"/>
      <c r="DU22" s="1078"/>
      <c r="DV22" s="1080"/>
      <c r="DW22" s="1081"/>
      <c r="DX22" s="1081"/>
      <c r="DY22" s="1081"/>
      <c r="DZ22" s="1082"/>
      <c r="EA22" s="254"/>
    </row>
    <row r="23" spans="1:131" s="255" customFormat="1" ht="26.25" customHeight="1" thickBot="1">
      <c r="A23" s="264" t="s">
        <v>389</v>
      </c>
      <c r="B23" s="1035" t="s">
        <v>390</v>
      </c>
      <c r="C23" s="1036"/>
      <c r="D23" s="1036"/>
      <c r="E23" s="1036"/>
      <c r="F23" s="1036"/>
      <c r="G23" s="1036"/>
      <c r="H23" s="1036"/>
      <c r="I23" s="1036"/>
      <c r="J23" s="1036"/>
      <c r="K23" s="1036"/>
      <c r="L23" s="1036"/>
      <c r="M23" s="1036"/>
      <c r="N23" s="1036"/>
      <c r="O23" s="1036"/>
      <c r="P23" s="1037"/>
      <c r="Q23" s="1156">
        <v>6274</v>
      </c>
      <c r="R23" s="1157"/>
      <c r="S23" s="1157"/>
      <c r="T23" s="1157"/>
      <c r="U23" s="1157"/>
      <c r="V23" s="1157">
        <v>5582</v>
      </c>
      <c r="W23" s="1157"/>
      <c r="X23" s="1157"/>
      <c r="Y23" s="1157"/>
      <c r="Z23" s="1157"/>
      <c r="AA23" s="1157">
        <f>Q23-V23</f>
        <v>692</v>
      </c>
      <c r="AB23" s="1157"/>
      <c r="AC23" s="1157"/>
      <c r="AD23" s="1157"/>
      <c r="AE23" s="1158"/>
      <c r="AF23" s="1159">
        <v>511</v>
      </c>
      <c r="AG23" s="1157"/>
      <c r="AH23" s="1157"/>
      <c r="AI23" s="1157"/>
      <c r="AJ23" s="1160"/>
      <c r="AK23" s="1161"/>
      <c r="AL23" s="1162"/>
      <c r="AM23" s="1162"/>
      <c r="AN23" s="1162"/>
      <c r="AO23" s="1162"/>
      <c r="AP23" s="1157">
        <f>AP7+AP8+AP9+AP10</f>
        <v>6119</v>
      </c>
      <c r="AQ23" s="1157"/>
      <c r="AR23" s="1157"/>
      <c r="AS23" s="1157"/>
      <c r="AT23" s="1157"/>
      <c r="AU23" s="1163"/>
      <c r="AV23" s="1163"/>
      <c r="AW23" s="1163"/>
      <c r="AX23" s="1163"/>
      <c r="AY23" s="1164"/>
      <c r="AZ23" s="1153" t="s">
        <v>174</v>
      </c>
      <c r="BA23" s="1154"/>
      <c r="BB23" s="1154"/>
      <c r="BC23" s="1154"/>
      <c r="BD23" s="1155"/>
      <c r="BE23" s="253"/>
      <c r="BF23" s="253"/>
      <c r="BG23" s="253"/>
      <c r="BH23" s="253"/>
      <c r="BI23" s="253"/>
      <c r="BJ23" s="253"/>
      <c r="BK23" s="253"/>
      <c r="BL23" s="253"/>
      <c r="BM23" s="253"/>
      <c r="BN23" s="253"/>
      <c r="BO23" s="253"/>
      <c r="BP23" s="253"/>
      <c r="BQ23" s="262">
        <v>17</v>
      </c>
      <c r="BR23" s="263"/>
      <c r="BS23" s="1102"/>
      <c r="BT23" s="1103"/>
      <c r="BU23" s="1103"/>
      <c r="BV23" s="1103"/>
      <c r="BW23" s="1103"/>
      <c r="BX23" s="1103"/>
      <c r="BY23" s="1103"/>
      <c r="BZ23" s="1103"/>
      <c r="CA23" s="1103"/>
      <c r="CB23" s="1103"/>
      <c r="CC23" s="1103"/>
      <c r="CD23" s="1103"/>
      <c r="CE23" s="1103"/>
      <c r="CF23" s="1103"/>
      <c r="CG23" s="1104"/>
      <c r="CH23" s="1076"/>
      <c r="CI23" s="1077"/>
      <c r="CJ23" s="1077"/>
      <c r="CK23" s="1077"/>
      <c r="CL23" s="1078"/>
      <c r="CM23" s="1076"/>
      <c r="CN23" s="1077"/>
      <c r="CO23" s="1077"/>
      <c r="CP23" s="1077"/>
      <c r="CQ23" s="1078"/>
      <c r="CR23" s="1076"/>
      <c r="CS23" s="1077"/>
      <c r="CT23" s="1077"/>
      <c r="CU23" s="1077"/>
      <c r="CV23" s="1078"/>
      <c r="CW23" s="1076"/>
      <c r="CX23" s="1077"/>
      <c r="CY23" s="1077"/>
      <c r="CZ23" s="1077"/>
      <c r="DA23" s="1078"/>
      <c r="DB23" s="1076"/>
      <c r="DC23" s="1077"/>
      <c r="DD23" s="1077"/>
      <c r="DE23" s="1077"/>
      <c r="DF23" s="1078"/>
      <c r="DG23" s="1076"/>
      <c r="DH23" s="1077"/>
      <c r="DI23" s="1077"/>
      <c r="DJ23" s="1077"/>
      <c r="DK23" s="1078"/>
      <c r="DL23" s="1076"/>
      <c r="DM23" s="1077"/>
      <c r="DN23" s="1077"/>
      <c r="DO23" s="1077"/>
      <c r="DP23" s="1078"/>
      <c r="DQ23" s="1076"/>
      <c r="DR23" s="1077"/>
      <c r="DS23" s="1077"/>
      <c r="DT23" s="1077"/>
      <c r="DU23" s="1078"/>
      <c r="DV23" s="1080"/>
      <c r="DW23" s="1081"/>
      <c r="DX23" s="1081"/>
      <c r="DY23" s="1081"/>
      <c r="DZ23" s="1082"/>
      <c r="EA23" s="254"/>
    </row>
    <row r="24" spans="1:131" s="255" customFormat="1" ht="26.25" customHeight="1">
      <c r="A24" s="1152" t="s">
        <v>391</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2"/>
      <c r="BT24" s="1103"/>
      <c r="BU24" s="1103"/>
      <c r="BV24" s="1103"/>
      <c r="BW24" s="1103"/>
      <c r="BX24" s="1103"/>
      <c r="BY24" s="1103"/>
      <c r="BZ24" s="1103"/>
      <c r="CA24" s="1103"/>
      <c r="CB24" s="1103"/>
      <c r="CC24" s="1103"/>
      <c r="CD24" s="1103"/>
      <c r="CE24" s="1103"/>
      <c r="CF24" s="1103"/>
      <c r="CG24" s="1104"/>
      <c r="CH24" s="1076"/>
      <c r="CI24" s="1077"/>
      <c r="CJ24" s="1077"/>
      <c r="CK24" s="1077"/>
      <c r="CL24" s="1078"/>
      <c r="CM24" s="1076"/>
      <c r="CN24" s="1077"/>
      <c r="CO24" s="1077"/>
      <c r="CP24" s="1077"/>
      <c r="CQ24" s="1078"/>
      <c r="CR24" s="1076"/>
      <c r="CS24" s="1077"/>
      <c r="CT24" s="1077"/>
      <c r="CU24" s="1077"/>
      <c r="CV24" s="1078"/>
      <c r="CW24" s="1076"/>
      <c r="CX24" s="1077"/>
      <c r="CY24" s="1077"/>
      <c r="CZ24" s="1077"/>
      <c r="DA24" s="1078"/>
      <c r="DB24" s="1076"/>
      <c r="DC24" s="1077"/>
      <c r="DD24" s="1077"/>
      <c r="DE24" s="1077"/>
      <c r="DF24" s="1078"/>
      <c r="DG24" s="1076"/>
      <c r="DH24" s="1077"/>
      <c r="DI24" s="1077"/>
      <c r="DJ24" s="1077"/>
      <c r="DK24" s="1078"/>
      <c r="DL24" s="1076"/>
      <c r="DM24" s="1077"/>
      <c r="DN24" s="1077"/>
      <c r="DO24" s="1077"/>
      <c r="DP24" s="1078"/>
      <c r="DQ24" s="1076"/>
      <c r="DR24" s="1077"/>
      <c r="DS24" s="1077"/>
      <c r="DT24" s="1077"/>
      <c r="DU24" s="1078"/>
      <c r="DV24" s="1080"/>
      <c r="DW24" s="1081"/>
      <c r="DX24" s="1081"/>
      <c r="DY24" s="1081"/>
      <c r="DZ24" s="1082"/>
      <c r="EA24" s="254"/>
    </row>
    <row r="25" spans="1:131" s="247" customFormat="1" ht="26.25" customHeight="1" thickBot="1">
      <c r="A25" s="1138" t="s">
        <v>392</v>
      </c>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252"/>
      <c r="BK25" s="252"/>
      <c r="BL25" s="252"/>
      <c r="BM25" s="252"/>
      <c r="BN25" s="252"/>
      <c r="BO25" s="265"/>
      <c r="BP25" s="265"/>
      <c r="BQ25" s="262">
        <v>19</v>
      </c>
      <c r="BR25" s="263"/>
      <c r="BS25" s="1102"/>
      <c r="BT25" s="1103"/>
      <c r="BU25" s="1103"/>
      <c r="BV25" s="1103"/>
      <c r="BW25" s="1103"/>
      <c r="BX25" s="1103"/>
      <c r="BY25" s="1103"/>
      <c r="BZ25" s="1103"/>
      <c r="CA25" s="1103"/>
      <c r="CB25" s="1103"/>
      <c r="CC25" s="1103"/>
      <c r="CD25" s="1103"/>
      <c r="CE25" s="1103"/>
      <c r="CF25" s="1103"/>
      <c r="CG25" s="1104"/>
      <c r="CH25" s="1076"/>
      <c r="CI25" s="1077"/>
      <c r="CJ25" s="1077"/>
      <c r="CK25" s="1077"/>
      <c r="CL25" s="1078"/>
      <c r="CM25" s="1076"/>
      <c r="CN25" s="1077"/>
      <c r="CO25" s="1077"/>
      <c r="CP25" s="1077"/>
      <c r="CQ25" s="1078"/>
      <c r="CR25" s="1076"/>
      <c r="CS25" s="1077"/>
      <c r="CT25" s="1077"/>
      <c r="CU25" s="1077"/>
      <c r="CV25" s="1078"/>
      <c r="CW25" s="1076"/>
      <c r="CX25" s="1077"/>
      <c r="CY25" s="1077"/>
      <c r="CZ25" s="1077"/>
      <c r="DA25" s="1078"/>
      <c r="DB25" s="1076"/>
      <c r="DC25" s="1077"/>
      <c r="DD25" s="1077"/>
      <c r="DE25" s="1077"/>
      <c r="DF25" s="1078"/>
      <c r="DG25" s="1076"/>
      <c r="DH25" s="1077"/>
      <c r="DI25" s="1077"/>
      <c r="DJ25" s="1077"/>
      <c r="DK25" s="1078"/>
      <c r="DL25" s="1076"/>
      <c r="DM25" s="1077"/>
      <c r="DN25" s="1077"/>
      <c r="DO25" s="1077"/>
      <c r="DP25" s="1078"/>
      <c r="DQ25" s="1076"/>
      <c r="DR25" s="1077"/>
      <c r="DS25" s="1077"/>
      <c r="DT25" s="1077"/>
      <c r="DU25" s="1078"/>
      <c r="DV25" s="1080"/>
      <c r="DW25" s="1081"/>
      <c r="DX25" s="1081"/>
      <c r="DY25" s="1081"/>
      <c r="DZ25" s="1082"/>
      <c r="EA25" s="246"/>
    </row>
    <row r="26" spans="1:131" s="247" customFormat="1" ht="26.25" customHeight="1">
      <c r="A26" s="1083" t="s">
        <v>367</v>
      </c>
      <c r="B26" s="1084"/>
      <c r="C26" s="1084"/>
      <c r="D26" s="1084"/>
      <c r="E26" s="1084"/>
      <c r="F26" s="1084"/>
      <c r="G26" s="1084"/>
      <c r="H26" s="1084"/>
      <c r="I26" s="1084"/>
      <c r="J26" s="1084"/>
      <c r="K26" s="1084"/>
      <c r="L26" s="1084"/>
      <c r="M26" s="1084"/>
      <c r="N26" s="1084"/>
      <c r="O26" s="1084"/>
      <c r="P26" s="1085"/>
      <c r="Q26" s="1089" t="s">
        <v>393</v>
      </c>
      <c r="R26" s="1090"/>
      <c r="S26" s="1090"/>
      <c r="T26" s="1090"/>
      <c r="U26" s="1091"/>
      <c r="V26" s="1089" t="s">
        <v>394</v>
      </c>
      <c r="W26" s="1090"/>
      <c r="X26" s="1090"/>
      <c r="Y26" s="1090"/>
      <c r="Z26" s="1091"/>
      <c r="AA26" s="1089" t="s">
        <v>395</v>
      </c>
      <c r="AB26" s="1090"/>
      <c r="AC26" s="1090"/>
      <c r="AD26" s="1090"/>
      <c r="AE26" s="1090"/>
      <c r="AF26" s="1134" t="s">
        <v>396</v>
      </c>
      <c r="AG26" s="1096"/>
      <c r="AH26" s="1096"/>
      <c r="AI26" s="1096"/>
      <c r="AJ26" s="1135"/>
      <c r="AK26" s="1090" t="s">
        <v>397</v>
      </c>
      <c r="AL26" s="1090"/>
      <c r="AM26" s="1090"/>
      <c r="AN26" s="1090"/>
      <c r="AO26" s="1091"/>
      <c r="AP26" s="1089" t="s">
        <v>398</v>
      </c>
      <c r="AQ26" s="1090"/>
      <c r="AR26" s="1090"/>
      <c r="AS26" s="1090"/>
      <c r="AT26" s="1091"/>
      <c r="AU26" s="1089" t="s">
        <v>399</v>
      </c>
      <c r="AV26" s="1090"/>
      <c r="AW26" s="1090"/>
      <c r="AX26" s="1090"/>
      <c r="AY26" s="1091"/>
      <c r="AZ26" s="1089" t="s">
        <v>400</v>
      </c>
      <c r="BA26" s="1090"/>
      <c r="BB26" s="1090"/>
      <c r="BC26" s="1090"/>
      <c r="BD26" s="1091"/>
      <c r="BE26" s="1089" t="s">
        <v>374</v>
      </c>
      <c r="BF26" s="1090"/>
      <c r="BG26" s="1090"/>
      <c r="BH26" s="1090"/>
      <c r="BI26" s="1105"/>
      <c r="BJ26" s="252"/>
      <c r="BK26" s="252"/>
      <c r="BL26" s="252"/>
      <c r="BM26" s="252"/>
      <c r="BN26" s="252"/>
      <c r="BO26" s="265"/>
      <c r="BP26" s="265"/>
      <c r="BQ26" s="262">
        <v>20</v>
      </c>
      <c r="BR26" s="263"/>
      <c r="BS26" s="1102"/>
      <c r="BT26" s="1103"/>
      <c r="BU26" s="1103"/>
      <c r="BV26" s="1103"/>
      <c r="BW26" s="1103"/>
      <c r="BX26" s="1103"/>
      <c r="BY26" s="1103"/>
      <c r="BZ26" s="1103"/>
      <c r="CA26" s="1103"/>
      <c r="CB26" s="1103"/>
      <c r="CC26" s="1103"/>
      <c r="CD26" s="1103"/>
      <c r="CE26" s="1103"/>
      <c r="CF26" s="1103"/>
      <c r="CG26" s="1104"/>
      <c r="CH26" s="1076"/>
      <c r="CI26" s="1077"/>
      <c r="CJ26" s="1077"/>
      <c r="CK26" s="1077"/>
      <c r="CL26" s="1078"/>
      <c r="CM26" s="1076"/>
      <c r="CN26" s="1077"/>
      <c r="CO26" s="1077"/>
      <c r="CP26" s="1077"/>
      <c r="CQ26" s="1078"/>
      <c r="CR26" s="1076"/>
      <c r="CS26" s="1077"/>
      <c r="CT26" s="1077"/>
      <c r="CU26" s="1077"/>
      <c r="CV26" s="1078"/>
      <c r="CW26" s="1076"/>
      <c r="CX26" s="1077"/>
      <c r="CY26" s="1077"/>
      <c r="CZ26" s="1077"/>
      <c r="DA26" s="1078"/>
      <c r="DB26" s="1076"/>
      <c r="DC26" s="1077"/>
      <c r="DD26" s="1077"/>
      <c r="DE26" s="1077"/>
      <c r="DF26" s="1078"/>
      <c r="DG26" s="1076"/>
      <c r="DH26" s="1077"/>
      <c r="DI26" s="1077"/>
      <c r="DJ26" s="1077"/>
      <c r="DK26" s="1078"/>
      <c r="DL26" s="1076"/>
      <c r="DM26" s="1077"/>
      <c r="DN26" s="1077"/>
      <c r="DO26" s="1077"/>
      <c r="DP26" s="1078"/>
      <c r="DQ26" s="1076"/>
      <c r="DR26" s="1077"/>
      <c r="DS26" s="1077"/>
      <c r="DT26" s="1077"/>
      <c r="DU26" s="1078"/>
      <c r="DV26" s="1080"/>
      <c r="DW26" s="1081"/>
      <c r="DX26" s="1081"/>
      <c r="DY26" s="1081"/>
      <c r="DZ26" s="1082"/>
      <c r="EA26" s="246"/>
    </row>
    <row r="27" spans="1:131" s="247" customFormat="1" ht="26.25" customHeight="1" thickBot="1">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36"/>
      <c r="AG27" s="1099"/>
      <c r="AH27" s="1099"/>
      <c r="AI27" s="1099"/>
      <c r="AJ27" s="1137"/>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52"/>
      <c r="BK27" s="252"/>
      <c r="BL27" s="252"/>
      <c r="BM27" s="252"/>
      <c r="BN27" s="252"/>
      <c r="BO27" s="265"/>
      <c r="BP27" s="265"/>
      <c r="BQ27" s="262">
        <v>21</v>
      </c>
      <c r="BR27" s="263"/>
      <c r="BS27" s="1102"/>
      <c r="BT27" s="1103"/>
      <c r="BU27" s="1103"/>
      <c r="BV27" s="1103"/>
      <c r="BW27" s="1103"/>
      <c r="BX27" s="1103"/>
      <c r="BY27" s="1103"/>
      <c r="BZ27" s="1103"/>
      <c r="CA27" s="1103"/>
      <c r="CB27" s="1103"/>
      <c r="CC27" s="1103"/>
      <c r="CD27" s="1103"/>
      <c r="CE27" s="1103"/>
      <c r="CF27" s="1103"/>
      <c r="CG27" s="1104"/>
      <c r="CH27" s="1076"/>
      <c r="CI27" s="1077"/>
      <c r="CJ27" s="1077"/>
      <c r="CK27" s="1077"/>
      <c r="CL27" s="1078"/>
      <c r="CM27" s="1076"/>
      <c r="CN27" s="1077"/>
      <c r="CO27" s="1077"/>
      <c r="CP27" s="1077"/>
      <c r="CQ27" s="1078"/>
      <c r="CR27" s="1076"/>
      <c r="CS27" s="1077"/>
      <c r="CT27" s="1077"/>
      <c r="CU27" s="1077"/>
      <c r="CV27" s="1078"/>
      <c r="CW27" s="1076"/>
      <c r="CX27" s="1077"/>
      <c r="CY27" s="1077"/>
      <c r="CZ27" s="1077"/>
      <c r="DA27" s="1078"/>
      <c r="DB27" s="1076"/>
      <c r="DC27" s="1077"/>
      <c r="DD27" s="1077"/>
      <c r="DE27" s="1077"/>
      <c r="DF27" s="1078"/>
      <c r="DG27" s="1076"/>
      <c r="DH27" s="1077"/>
      <c r="DI27" s="1077"/>
      <c r="DJ27" s="1077"/>
      <c r="DK27" s="1078"/>
      <c r="DL27" s="1076"/>
      <c r="DM27" s="1077"/>
      <c r="DN27" s="1077"/>
      <c r="DO27" s="1077"/>
      <c r="DP27" s="1078"/>
      <c r="DQ27" s="1076"/>
      <c r="DR27" s="1077"/>
      <c r="DS27" s="1077"/>
      <c r="DT27" s="1077"/>
      <c r="DU27" s="1078"/>
      <c r="DV27" s="1080"/>
      <c r="DW27" s="1081"/>
      <c r="DX27" s="1081"/>
      <c r="DY27" s="1081"/>
      <c r="DZ27" s="1082"/>
      <c r="EA27" s="246"/>
    </row>
    <row r="28" spans="1:131" s="247" customFormat="1" ht="26.25" customHeight="1" thickTop="1">
      <c r="A28" s="266">
        <v>1</v>
      </c>
      <c r="B28" s="1143" t="s">
        <v>401</v>
      </c>
      <c r="C28" s="1144"/>
      <c r="D28" s="1144"/>
      <c r="E28" s="1144"/>
      <c r="F28" s="1144"/>
      <c r="G28" s="1144"/>
      <c r="H28" s="1144"/>
      <c r="I28" s="1144"/>
      <c r="J28" s="1144"/>
      <c r="K28" s="1144"/>
      <c r="L28" s="1144"/>
      <c r="M28" s="1144"/>
      <c r="N28" s="1144"/>
      <c r="O28" s="1144"/>
      <c r="P28" s="1145"/>
      <c r="Q28" s="1146">
        <v>1145</v>
      </c>
      <c r="R28" s="1147"/>
      <c r="S28" s="1147"/>
      <c r="T28" s="1147"/>
      <c r="U28" s="1147"/>
      <c r="V28" s="1147">
        <v>992</v>
      </c>
      <c r="W28" s="1147"/>
      <c r="X28" s="1147"/>
      <c r="Y28" s="1147"/>
      <c r="Z28" s="1147"/>
      <c r="AA28" s="1147">
        <f t="shared" ref="AA28:AA32" si="1">Q28-V28</f>
        <v>153</v>
      </c>
      <c r="AB28" s="1147"/>
      <c r="AC28" s="1147"/>
      <c r="AD28" s="1147"/>
      <c r="AE28" s="1148"/>
      <c r="AF28" s="1149">
        <v>153</v>
      </c>
      <c r="AG28" s="1147"/>
      <c r="AH28" s="1147"/>
      <c r="AI28" s="1147"/>
      <c r="AJ28" s="1150"/>
      <c r="AK28" s="1151">
        <v>85</v>
      </c>
      <c r="AL28" s="1139"/>
      <c r="AM28" s="1139"/>
      <c r="AN28" s="1139"/>
      <c r="AO28" s="1139"/>
      <c r="AP28" s="1139">
        <v>0</v>
      </c>
      <c r="AQ28" s="1139"/>
      <c r="AR28" s="1139"/>
      <c r="AS28" s="1139"/>
      <c r="AT28" s="1139"/>
      <c r="AU28" s="1139">
        <v>0</v>
      </c>
      <c r="AV28" s="1139"/>
      <c r="AW28" s="1139"/>
      <c r="AX28" s="1139"/>
      <c r="AY28" s="1139"/>
      <c r="AZ28" s="1140" t="s">
        <v>595</v>
      </c>
      <c r="BA28" s="1140"/>
      <c r="BB28" s="1140"/>
      <c r="BC28" s="1140"/>
      <c r="BD28" s="1140"/>
      <c r="BE28" s="1141"/>
      <c r="BF28" s="1141"/>
      <c r="BG28" s="1141"/>
      <c r="BH28" s="1141"/>
      <c r="BI28" s="1142"/>
      <c r="BJ28" s="252"/>
      <c r="BK28" s="252"/>
      <c r="BL28" s="252"/>
      <c r="BM28" s="252"/>
      <c r="BN28" s="252"/>
      <c r="BO28" s="265"/>
      <c r="BP28" s="265"/>
      <c r="BQ28" s="262">
        <v>22</v>
      </c>
      <c r="BR28" s="263"/>
      <c r="BS28" s="1102"/>
      <c r="BT28" s="1103"/>
      <c r="BU28" s="1103"/>
      <c r="BV28" s="1103"/>
      <c r="BW28" s="1103"/>
      <c r="BX28" s="1103"/>
      <c r="BY28" s="1103"/>
      <c r="BZ28" s="1103"/>
      <c r="CA28" s="1103"/>
      <c r="CB28" s="1103"/>
      <c r="CC28" s="1103"/>
      <c r="CD28" s="1103"/>
      <c r="CE28" s="1103"/>
      <c r="CF28" s="1103"/>
      <c r="CG28" s="1104"/>
      <c r="CH28" s="1076"/>
      <c r="CI28" s="1077"/>
      <c r="CJ28" s="1077"/>
      <c r="CK28" s="1077"/>
      <c r="CL28" s="1078"/>
      <c r="CM28" s="1076"/>
      <c r="CN28" s="1077"/>
      <c r="CO28" s="1077"/>
      <c r="CP28" s="1077"/>
      <c r="CQ28" s="1078"/>
      <c r="CR28" s="1076"/>
      <c r="CS28" s="1077"/>
      <c r="CT28" s="1077"/>
      <c r="CU28" s="1077"/>
      <c r="CV28" s="1078"/>
      <c r="CW28" s="1076"/>
      <c r="CX28" s="1077"/>
      <c r="CY28" s="1077"/>
      <c r="CZ28" s="1077"/>
      <c r="DA28" s="1078"/>
      <c r="DB28" s="1076"/>
      <c r="DC28" s="1077"/>
      <c r="DD28" s="1077"/>
      <c r="DE28" s="1077"/>
      <c r="DF28" s="1078"/>
      <c r="DG28" s="1076"/>
      <c r="DH28" s="1077"/>
      <c r="DI28" s="1077"/>
      <c r="DJ28" s="1077"/>
      <c r="DK28" s="1078"/>
      <c r="DL28" s="1076"/>
      <c r="DM28" s="1077"/>
      <c r="DN28" s="1077"/>
      <c r="DO28" s="1077"/>
      <c r="DP28" s="1078"/>
      <c r="DQ28" s="1076"/>
      <c r="DR28" s="1077"/>
      <c r="DS28" s="1077"/>
      <c r="DT28" s="1077"/>
      <c r="DU28" s="1078"/>
      <c r="DV28" s="1080"/>
      <c r="DW28" s="1081"/>
      <c r="DX28" s="1081"/>
      <c r="DY28" s="1081"/>
      <c r="DZ28" s="1082"/>
      <c r="EA28" s="246"/>
    </row>
    <row r="29" spans="1:131" s="247" customFormat="1" ht="26.25" customHeight="1">
      <c r="A29" s="266">
        <v>2</v>
      </c>
      <c r="B29" s="1107" t="s">
        <v>402</v>
      </c>
      <c r="C29" s="1108"/>
      <c r="D29" s="1108"/>
      <c r="E29" s="1108"/>
      <c r="F29" s="1108"/>
      <c r="G29" s="1108"/>
      <c r="H29" s="1108"/>
      <c r="I29" s="1108"/>
      <c r="J29" s="1108"/>
      <c r="K29" s="1108"/>
      <c r="L29" s="1108"/>
      <c r="M29" s="1108"/>
      <c r="N29" s="1108"/>
      <c r="O29" s="1108"/>
      <c r="P29" s="1109"/>
      <c r="Q29" s="1131">
        <v>1328</v>
      </c>
      <c r="R29" s="1132"/>
      <c r="S29" s="1132"/>
      <c r="T29" s="1132"/>
      <c r="U29" s="1132"/>
      <c r="V29" s="1132">
        <v>1232</v>
      </c>
      <c r="W29" s="1132"/>
      <c r="X29" s="1132"/>
      <c r="Y29" s="1132"/>
      <c r="Z29" s="1132"/>
      <c r="AA29" s="1132">
        <f t="shared" si="1"/>
        <v>96</v>
      </c>
      <c r="AB29" s="1132"/>
      <c r="AC29" s="1132"/>
      <c r="AD29" s="1132"/>
      <c r="AE29" s="1133"/>
      <c r="AF29" s="1113">
        <v>95</v>
      </c>
      <c r="AG29" s="1114"/>
      <c r="AH29" s="1114"/>
      <c r="AI29" s="1114"/>
      <c r="AJ29" s="1115"/>
      <c r="AK29" s="1071">
        <v>205</v>
      </c>
      <c r="AL29" s="1062"/>
      <c r="AM29" s="1062"/>
      <c r="AN29" s="1062"/>
      <c r="AO29" s="1062"/>
      <c r="AP29" s="1062">
        <v>0</v>
      </c>
      <c r="AQ29" s="1062"/>
      <c r="AR29" s="1062"/>
      <c r="AS29" s="1062"/>
      <c r="AT29" s="1062"/>
      <c r="AU29" s="1062">
        <v>0</v>
      </c>
      <c r="AV29" s="1062"/>
      <c r="AW29" s="1062"/>
      <c r="AX29" s="1062"/>
      <c r="AY29" s="1062"/>
      <c r="AZ29" s="1130" t="s">
        <v>596</v>
      </c>
      <c r="BA29" s="1130"/>
      <c r="BB29" s="1130"/>
      <c r="BC29" s="1130"/>
      <c r="BD29" s="1130"/>
      <c r="BE29" s="1125"/>
      <c r="BF29" s="1125"/>
      <c r="BG29" s="1125"/>
      <c r="BH29" s="1125"/>
      <c r="BI29" s="1126"/>
      <c r="BJ29" s="252"/>
      <c r="BK29" s="252"/>
      <c r="BL29" s="252"/>
      <c r="BM29" s="252"/>
      <c r="BN29" s="252"/>
      <c r="BO29" s="265"/>
      <c r="BP29" s="265"/>
      <c r="BQ29" s="262">
        <v>23</v>
      </c>
      <c r="BR29" s="263"/>
      <c r="BS29" s="1102"/>
      <c r="BT29" s="1103"/>
      <c r="BU29" s="1103"/>
      <c r="BV29" s="1103"/>
      <c r="BW29" s="1103"/>
      <c r="BX29" s="1103"/>
      <c r="BY29" s="1103"/>
      <c r="BZ29" s="1103"/>
      <c r="CA29" s="1103"/>
      <c r="CB29" s="1103"/>
      <c r="CC29" s="1103"/>
      <c r="CD29" s="1103"/>
      <c r="CE29" s="1103"/>
      <c r="CF29" s="1103"/>
      <c r="CG29" s="1104"/>
      <c r="CH29" s="1076"/>
      <c r="CI29" s="1077"/>
      <c r="CJ29" s="1077"/>
      <c r="CK29" s="1077"/>
      <c r="CL29" s="1078"/>
      <c r="CM29" s="1076"/>
      <c r="CN29" s="1077"/>
      <c r="CO29" s="1077"/>
      <c r="CP29" s="1077"/>
      <c r="CQ29" s="1078"/>
      <c r="CR29" s="1076"/>
      <c r="CS29" s="1077"/>
      <c r="CT29" s="1077"/>
      <c r="CU29" s="1077"/>
      <c r="CV29" s="1078"/>
      <c r="CW29" s="1076"/>
      <c r="CX29" s="1077"/>
      <c r="CY29" s="1077"/>
      <c r="CZ29" s="1077"/>
      <c r="DA29" s="1078"/>
      <c r="DB29" s="1076"/>
      <c r="DC29" s="1077"/>
      <c r="DD29" s="1077"/>
      <c r="DE29" s="1077"/>
      <c r="DF29" s="1078"/>
      <c r="DG29" s="1076"/>
      <c r="DH29" s="1077"/>
      <c r="DI29" s="1077"/>
      <c r="DJ29" s="1077"/>
      <c r="DK29" s="1078"/>
      <c r="DL29" s="1076"/>
      <c r="DM29" s="1077"/>
      <c r="DN29" s="1077"/>
      <c r="DO29" s="1077"/>
      <c r="DP29" s="1078"/>
      <c r="DQ29" s="1076"/>
      <c r="DR29" s="1077"/>
      <c r="DS29" s="1077"/>
      <c r="DT29" s="1077"/>
      <c r="DU29" s="1078"/>
      <c r="DV29" s="1080"/>
      <c r="DW29" s="1081"/>
      <c r="DX29" s="1081"/>
      <c r="DY29" s="1081"/>
      <c r="DZ29" s="1082"/>
      <c r="EA29" s="246"/>
    </row>
    <row r="30" spans="1:131" s="247" customFormat="1" ht="26.25" customHeight="1">
      <c r="A30" s="266">
        <v>3</v>
      </c>
      <c r="B30" s="1107" t="s">
        <v>403</v>
      </c>
      <c r="C30" s="1108"/>
      <c r="D30" s="1108"/>
      <c r="E30" s="1108"/>
      <c r="F30" s="1108"/>
      <c r="G30" s="1108"/>
      <c r="H30" s="1108"/>
      <c r="I30" s="1108"/>
      <c r="J30" s="1108"/>
      <c r="K30" s="1108"/>
      <c r="L30" s="1108"/>
      <c r="M30" s="1108"/>
      <c r="N30" s="1108"/>
      <c r="O30" s="1108"/>
      <c r="P30" s="1109"/>
      <c r="Q30" s="1131">
        <v>125</v>
      </c>
      <c r="R30" s="1132"/>
      <c r="S30" s="1132"/>
      <c r="T30" s="1132"/>
      <c r="U30" s="1132"/>
      <c r="V30" s="1132">
        <v>125</v>
      </c>
      <c r="W30" s="1132"/>
      <c r="X30" s="1132"/>
      <c r="Y30" s="1132"/>
      <c r="Z30" s="1132"/>
      <c r="AA30" s="1132">
        <f t="shared" si="1"/>
        <v>0</v>
      </c>
      <c r="AB30" s="1132"/>
      <c r="AC30" s="1132"/>
      <c r="AD30" s="1132"/>
      <c r="AE30" s="1133"/>
      <c r="AF30" s="1113">
        <v>0</v>
      </c>
      <c r="AG30" s="1114"/>
      <c r="AH30" s="1114"/>
      <c r="AI30" s="1114"/>
      <c r="AJ30" s="1115"/>
      <c r="AK30" s="1071">
        <v>40</v>
      </c>
      <c r="AL30" s="1062"/>
      <c r="AM30" s="1062"/>
      <c r="AN30" s="1062"/>
      <c r="AO30" s="1062"/>
      <c r="AP30" s="1062">
        <v>0</v>
      </c>
      <c r="AQ30" s="1062"/>
      <c r="AR30" s="1062"/>
      <c r="AS30" s="1062"/>
      <c r="AT30" s="1062"/>
      <c r="AU30" s="1062">
        <v>0</v>
      </c>
      <c r="AV30" s="1062"/>
      <c r="AW30" s="1062"/>
      <c r="AX30" s="1062"/>
      <c r="AY30" s="1062"/>
      <c r="AZ30" s="1130" t="s">
        <v>596</v>
      </c>
      <c r="BA30" s="1130"/>
      <c r="BB30" s="1130"/>
      <c r="BC30" s="1130"/>
      <c r="BD30" s="1130"/>
      <c r="BE30" s="1125"/>
      <c r="BF30" s="1125"/>
      <c r="BG30" s="1125"/>
      <c r="BH30" s="1125"/>
      <c r="BI30" s="1126"/>
      <c r="BJ30" s="252"/>
      <c r="BK30" s="252"/>
      <c r="BL30" s="252"/>
      <c r="BM30" s="252"/>
      <c r="BN30" s="252"/>
      <c r="BO30" s="265"/>
      <c r="BP30" s="265"/>
      <c r="BQ30" s="262">
        <v>24</v>
      </c>
      <c r="BR30" s="263"/>
      <c r="BS30" s="1102"/>
      <c r="BT30" s="1103"/>
      <c r="BU30" s="1103"/>
      <c r="BV30" s="1103"/>
      <c r="BW30" s="1103"/>
      <c r="BX30" s="1103"/>
      <c r="BY30" s="1103"/>
      <c r="BZ30" s="1103"/>
      <c r="CA30" s="1103"/>
      <c r="CB30" s="1103"/>
      <c r="CC30" s="1103"/>
      <c r="CD30" s="1103"/>
      <c r="CE30" s="1103"/>
      <c r="CF30" s="1103"/>
      <c r="CG30" s="1104"/>
      <c r="CH30" s="1076"/>
      <c r="CI30" s="1077"/>
      <c r="CJ30" s="1077"/>
      <c r="CK30" s="1077"/>
      <c r="CL30" s="1078"/>
      <c r="CM30" s="1076"/>
      <c r="CN30" s="1077"/>
      <c r="CO30" s="1077"/>
      <c r="CP30" s="1077"/>
      <c r="CQ30" s="1078"/>
      <c r="CR30" s="1076"/>
      <c r="CS30" s="1077"/>
      <c r="CT30" s="1077"/>
      <c r="CU30" s="1077"/>
      <c r="CV30" s="1078"/>
      <c r="CW30" s="1076"/>
      <c r="CX30" s="1077"/>
      <c r="CY30" s="1077"/>
      <c r="CZ30" s="1077"/>
      <c r="DA30" s="1078"/>
      <c r="DB30" s="1076"/>
      <c r="DC30" s="1077"/>
      <c r="DD30" s="1077"/>
      <c r="DE30" s="1077"/>
      <c r="DF30" s="1078"/>
      <c r="DG30" s="1076"/>
      <c r="DH30" s="1077"/>
      <c r="DI30" s="1077"/>
      <c r="DJ30" s="1077"/>
      <c r="DK30" s="1078"/>
      <c r="DL30" s="1076"/>
      <c r="DM30" s="1077"/>
      <c r="DN30" s="1077"/>
      <c r="DO30" s="1077"/>
      <c r="DP30" s="1078"/>
      <c r="DQ30" s="1076"/>
      <c r="DR30" s="1077"/>
      <c r="DS30" s="1077"/>
      <c r="DT30" s="1077"/>
      <c r="DU30" s="1078"/>
      <c r="DV30" s="1080"/>
      <c r="DW30" s="1081"/>
      <c r="DX30" s="1081"/>
      <c r="DY30" s="1081"/>
      <c r="DZ30" s="1082"/>
      <c r="EA30" s="246"/>
    </row>
    <row r="31" spans="1:131" s="247" customFormat="1" ht="26.25" customHeight="1">
      <c r="A31" s="266">
        <v>4</v>
      </c>
      <c r="B31" s="1107" t="s">
        <v>404</v>
      </c>
      <c r="C31" s="1108"/>
      <c r="D31" s="1108"/>
      <c r="E31" s="1108"/>
      <c r="F31" s="1108"/>
      <c r="G31" s="1108"/>
      <c r="H31" s="1108"/>
      <c r="I31" s="1108"/>
      <c r="J31" s="1108"/>
      <c r="K31" s="1108"/>
      <c r="L31" s="1108"/>
      <c r="M31" s="1108"/>
      <c r="N31" s="1108"/>
      <c r="O31" s="1108"/>
      <c r="P31" s="1109"/>
      <c r="Q31" s="1131">
        <v>409</v>
      </c>
      <c r="R31" s="1132"/>
      <c r="S31" s="1132"/>
      <c r="T31" s="1132"/>
      <c r="U31" s="1132"/>
      <c r="V31" s="1132">
        <v>423</v>
      </c>
      <c r="W31" s="1132"/>
      <c r="X31" s="1132"/>
      <c r="Y31" s="1132"/>
      <c r="Z31" s="1132"/>
      <c r="AA31" s="1132">
        <f t="shared" si="1"/>
        <v>-14</v>
      </c>
      <c r="AB31" s="1132"/>
      <c r="AC31" s="1132"/>
      <c r="AD31" s="1132"/>
      <c r="AE31" s="1133"/>
      <c r="AF31" s="1113">
        <v>159</v>
      </c>
      <c r="AG31" s="1114"/>
      <c r="AH31" s="1114"/>
      <c r="AI31" s="1114"/>
      <c r="AJ31" s="1115"/>
      <c r="AK31" s="1071">
        <v>63</v>
      </c>
      <c r="AL31" s="1062"/>
      <c r="AM31" s="1062"/>
      <c r="AN31" s="1062"/>
      <c r="AO31" s="1062"/>
      <c r="AP31" s="1062">
        <v>786</v>
      </c>
      <c r="AQ31" s="1062"/>
      <c r="AR31" s="1062"/>
      <c r="AS31" s="1062"/>
      <c r="AT31" s="1062"/>
      <c r="AU31" s="1062">
        <v>645</v>
      </c>
      <c r="AV31" s="1062"/>
      <c r="AW31" s="1062"/>
      <c r="AX31" s="1062"/>
      <c r="AY31" s="1062"/>
      <c r="AZ31" s="1130" t="s">
        <v>596</v>
      </c>
      <c r="BA31" s="1130"/>
      <c r="BB31" s="1130"/>
      <c r="BC31" s="1130"/>
      <c r="BD31" s="1130"/>
      <c r="BE31" s="1125" t="s">
        <v>405</v>
      </c>
      <c r="BF31" s="1125"/>
      <c r="BG31" s="1125"/>
      <c r="BH31" s="1125"/>
      <c r="BI31" s="1126"/>
      <c r="BJ31" s="252"/>
      <c r="BK31" s="252"/>
      <c r="BL31" s="252"/>
      <c r="BM31" s="252"/>
      <c r="BN31" s="252"/>
      <c r="BO31" s="265"/>
      <c r="BP31" s="265"/>
      <c r="BQ31" s="262">
        <v>25</v>
      </c>
      <c r="BR31" s="263"/>
      <c r="BS31" s="1102"/>
      <c r="BT31" s="1103"/>
      <c r="BU31" s="1103"/>
      <c r="BV31" s="1103"/>
      <c r="BW31" s="1103"/>
      <c r="BX31" s="1103"/>
      <c r="BY31" s="1103"/>
      <c r="BZ31" s="1103"/>
      <c r="CA31" s="1103"/>
      <c r="CB31" s="1103"/>
      <c r="CC31" s="1103"/>
      <c r="CD31" s="1103"/>
      <c r="CE31" s="1103"/>
      <c r="CF31" s="1103"/>
      <c r="CG31" s="1104"/>
      <c r="CH31" s="1076"/>
      <c r="CI31" s="1077"/>
      <c r="CJ31" s="1077"/>
      <c r="CK31" s="1077"/>
      <c r="CL31" s="1078"/>
      <c r="CM31" s="1076"/>
      <c r="CN31" s="1077"/>
      <c r="CO31" s="1077"/>
      <c r="CP31" s="1077"/>
      <c r="CQ31" s="1078"/>
      <c r="CR31" s="1076"/>
      <c r="CS31" s="1077"/>
      <c r="CT31" s="1077"/>
      <c r="CU31" s="1077"/>
      <c r="CV31" s="1078"/>
      <c r="CW31" s="1076"/>
      <c r="CX31" s="1077"/>
      <c r="CY31" s="1077"/>
      <c r="CZ31" s="1077"/>
      <c r="DA31" s="1078"/>
      <c r="DB31" s="1076"/>
      <c r="DC31" s="1077"/>
      <c r="DD31" s="1077"/>
      <c r="DE31" s="1077"/>
      <c r="DF31" s="1078"/>
      <c r="DG31" s="1076"/>
      <c r="DH31" s="1077"/>
      <c r="DI31" s="1077"/>
      <c r="DJ31" s="1077"/>
      <c r="DK31" s="1078"/>
      <c r="DL31" s="1076"/>
      <c r="DM31" s="1077"/>
      <c r="DN31" s="1077"/>
      <c r="DO31" s="1077"/>
      <c r="DP31" s="1078"/>
      <c r="DQ31" s="1076"/>
      <c r="DR31" s="1077"/>
      <c r="DS31" s="1077"/>
      <c r="DT31" s="1077"/>
      <c r="DU31" s="1078"/>
      <c r="DV31" s="1080"/>
      <c r="DW31" s="1081"/>
      <c r="DX31" s="1081"/>
      <c r="DY31" s="1081"/>
      <c r="DZ31" s="1082"/>
      <c r="EA31" s="246"/>
    </row>
    <row r="32" spans="1:131" s="247" customFormat="1" ht="26.25" customHeight="1">
      <c r="A32" s="266">
        <v>5</v>
      </c>
      <c r="B32" s="1107" t="s">
        <v>406</v>
      </c>
      <c r="C32" s="1108"/>
      <c r="D32" s="1108"/>
      <c r="E32" s="1108"/>
      <c r="F32" s="1108"/>
      <c r="G32" s="1108"/>
      <c r="H32" s="1108"/>
      <c r="I32" s="1108"/>
      <c r="J32" s="1108"/>
      <c r="K32" s="1108"/>
      <c r="L32" s="1108"/>
      <c r="M32" s="1108"/>
      <c r="N32" s="1108"/>
      <c r="O32" s="1108"/>
      <c r="P32" s="1109"/>
      <c r="Q32" s="1131">
        <v>883</v>
      </c>
      <c r="R32" s="1132"/>
      <c r="S32" s="1132"/>
      <c r="T32" s="1132"/>
      <c r="U32" s="1132"/>
      <c r="V32" s="1132">
        <v>937</v>
      </c>
      <c r="W32" s="1132"/>
      <c r="X32" s="1132"/>
      <c r="Y32" s="1132"/>
      <c r="Z32" s="1132"/>
      <c r="AA32" s="1132">
        <f t="shared" si="1"/>
        <v>-54</v>
      </c>
      <c r="AB32" s="1132"/>
      <c r="AC32" s="1132"/>
      <c r="AD32" s="1132"/>
      <c r="AE32" s="1133"/>
      <c r="AF32" s="1113">
        <v>369</v>
      </c>
      <c r="AG32" s="1114"/>
      <c r="AH32" s="1114"/>
      <c r="AI32" s="1114"/>
      <c r="AJ32" s="1115"/>
      <c r="AK32" s="1071">
        <v>492</v>
      </c>
      <c r="AL32" s="1062"/>
      <c r="AM32" s="1062"/>
      <c r="AN32" s="1062"/>
      <c r="AO32" s="1062"/>
      <c r="AP32" s="1062">
        <v>5532</v>
      </c>
      <c r="AQ32" s="1062"/>
      <c r="AR32" s="1062"/>
      <c r="AS32" s="1062"/>
      <c r="AT32" s="1062"/>
      <c r="AU32" s="1062">
        <v>4276</v>
      </c>
      <c r="AV32" s="1062"/>
      <c r="AW32" s="1062"/>
      <c r="AX32" s="1062"/>
      <c r="AY32" s="1062"/>
      <c r="AZ32" s="1130" t="s">
        <v>596</v>
      </c>
      <c r="BA32" s="1130"/>
      <c r="BB32" s="1130"/>
      <c r="BC32" s="1130"/>
      <c r="BD32" s="1130"/>
      <c r="BE32" s="1125" t="s">
        <v>407</v>
      </c>
      <c r="BF32" s="1125"/>
      <c r="BG32" s="1125"/>
      <c r="BH32" s="1125"/>
      <c r="BI32" s="1126"/>
      <c r="BJ32" s="252"/>
      <c r="BK32" s="252"/>
      <c r="BL32" s="252"/>
      <c r="BM32" s="252"/>
      <c r="BN32" s="252"/>
      <c r="BO32" s="265"/>
      <c r="BP32" s="265"/>
      <c r="BQ32" s="262">
        <v>26</v>
      </c>
      <c r="BR32" s="263"/>
      <c r="BS32" s="1102"/>
      <c r="BT32" s="1103"/>
      <c r="BU32" s="1103"/>
      <c r="BV32" s="1103"/>
      <c r="BW32" s="1103"/>
      <c r="BX32" s="1103"/>
      <c r="BY32" s="1103"/>
      <c r="BZ32" s="1103"/>
      <c r="CA32" s="1103"/>
      <c r="CB32" s="1103"/>
      <c r="CC32" s="1103"/>
      <c r="CD32" s="1103"/>
      <c r="CE32" s="1103"/>
      <c r="CF32" s="1103"/>
      <c r="CG32" s="1104"/>
      <c r="CH32" s="1076"/>
      <c r="CI32" s="1077"/>
      <c r="CJ32" s="1077"/>
      <c r="CK32" s="1077"/>
      <c r="CL32" s="1078"/>
      <c r="CM32" s="1076"/>
      <c r="CN32" s="1077"/>
      <c r="CO32" s="1077"/>
      <c r="CP32" s="1077"/>
      <c r="CQ32" s="1078"/>
      <c r="CR32" s="1076"/>
      <c r="CS32" s="1077"/>
      <c r="CT32" s="1077"/>
      <c r="CU32" s="1077"/>
      <c r="CV32" s="1078"/>
      <c r="CW32" s="1076"/>
      <c r="CX32" s="1077"/>
      <c r="CY32" s="1077"/>
      <c r="CZ32" s="1077"/>
      <c r="DA32" s="1078"/>
      <c r="DB32" s="1076"/>
      <c r="DC32" s="1077"/>
      <c r="DD32" s="1077"/>
      <c r="DE32" s="1077"/>
      <c r="DF32" s="1078"/>
      <c r="DG32" s="1076"/>
      <c r="DH32" s="1077"/>
      <c r="DI32" s="1077"/>
      <c r="DJ32" s="1077"/>
      <c r="DK32" s="1078"/>
      <c r="DL32" s="1076"/>
      <c r="DM32" s="1077"/>
      <c r="DN32" s="1077"/>
      <c r="DO32" s="1077"/>
      <c r="DP32" s="1078"/>
      <c r="DQ32" s="1076"/>
      <c r="DR32" s="1077"/>
      <c r="DS32" s="1077"/>
      <c r="DT32" s="1077"/>
      <c r="DU32" s="1078"/>
      <c r="DV32" s="1080"/>
      <c r="DW32" s="1081"/>
      <c r="DX32" s="1081"/>
      <c r="DY32" s="1081"/>
      <c r="DZ32" s="1082"/>
      <c r="EA32" s="246"/>
    </row>
    <row r="33" spans="1:131" s="247" customFormat="1" ht="26.25" customHeight="1">
      <c r="A33" s="266">
        <v>6</v>
      </c>
      <c r="B33" s="1107"/>
      <c r="C33" s="1108"/>
      <c r="D33" s="1108"/>
      <c r="E33" s="1108"/>
      <c r="F33" s="1108"/>
      <c r="G33" s="1108"/>
      <c r="H33" s="1108"/>
      <c r="I33" s="1108"/>
      <c r="J33" s="1108"/>
      <c r="K33" s="1108"/>
      <c r="L33" s="1108"/>
      <c r="M33" s="1108"/>
      <c r="N33" s="1108"/>
      <c r="O33" s="1108"/>
      <c r="P33" s="1109"/>
      <c r="Q33" s="1131"/>
      <c r="R33" s="1132"/>
      <c r="S33" s="1132"/>
      <c r="T33" s="1132"/>
      <c r="U33" s="1132"/>
      <c r="V33" s="1132"/>
      <c r="W33" s="1132"/>
      <c r="X33" s="1132"/>
      <c r="Y33" s="1132"/>
      <c r="Z33" s="1132"/>
      <c r="AA33" s="1132"/>
      <c r="AB33" s="1132"/>
      <c r="AC33" s="1132"/>
      <c r="AD33" s="1132"/>
      <c r="AE33" s="1133"/>
      <c r="AF33" s="1113"/>
      <c r="AG33" s="1114"/>
      <c r="AH33" s="1114"/>
      <c r="AI33" s="1114"/>
      <c r="AJ33" s="1115"/>
      <c r="AK33" s="1071"/>
      <c r="AL33" s="1062"/>
      <c r="AM33" s="1062"/>
      <c r="AN33" s="1062"/>
      <c r="AO33" s="1062"/>
      <c r="AP33" s="1062"/>
      <c r="AQ33" s="1062"/>
      <c r="AR33" s="1062"/>
      <c r="AS33" s="1062"/>
      <c r="AT33" s="1062"/>
      <c r="AU33" s="1062"/>
      <c r="AV33" s="1062"/>
      <c r="AW33" s="1062"/>
      <c r="AX33" s="1062"/>
      <c r="AY33" s="1062"/>
      <c r="AZ33" s="1130"/>
      <c r="BA33" s="1130"/>
      <c r="BB33" s="1130"/>
      <c r="BC33" s="1130"/>
      <c r="BD33" s="1130"/>
      <c r="BE33" s="1125"/>
      <c r="BF33" s="1125"/>
      <c r="BG33" s="1125"/>
      <c r="BH33" s="1125"/>
      <c r="BI33" s="1126"/>
      <c r="BJ33" s="252"/>
      <c r="BK33" s="252"/>
      <c r="BL33" s="252"/>
      <c r="BM33" s="252"/>
      <c r="BN33" s="252"/>
      <c r="BO33" s="265"/>
      <c r="BP33" s="265"/>
      <c r="BQ33" s="262">
        <v>27</v>
      </c>
      <c r="BR33" s="263"/>
      <c r="BS33" s="1102"/>
      <c r="BT33" s="1103"/>
      <c r="BU33" s="1103"/>
      <c r="BV33" s="1103"/>
      <c r="BW33" s="1103"/>
      <c r="BX33" s="1103"/>
      <c r="BY33" s="1103"/>
      <c r="BZ33" s="1103"/>
      <c r="CA33" s="1103"/>
      <c r="CB33" s="1103"/>
      <c r="CC33" s="1103"/>
      <c r="CD33" s="1103"/>
      <c r="CE33" s="1103"/>
      <c r="CF33" s="1103"/>
      <c r="CG33" s="1104"/>
      <c r="CH33" s="1076"/>
      <c r="CI33" s="1077"/>
      <c r="CJ33" s="1077"/>
      <c r="CK33" s="1077"/>
      <c r="CL33" s="1078"/>
      <c r="CM33" s="1076"/>
      <c r="CN33" s="1077"/>
      <c r="CO33" s="1077"/>
      <c r="CP33" s="1077"/>
      <c r="CQ33" s="1078"/>
      <c r="CR33" s="1076"/>
      <c r="CS33" s="1077"/>
      <c r="CT33" s="1077"/>
      <c r="CU33" s="1077"/>
      <c r="CV33" s="1078"/>
      <c r="CW33" s="1076"/>
      <c r="CX33" s="1077"/>
      <c r="CY33" s="1077"/>
      <c r="CZ33" s="1077"/>
      <c r="DA33" s="1078"/>
      <c r="DB33" s="1076"/>
      <c r="DC33" s="1077"/>
      <c r="DD33" s="1077"/>
      <c r="DE33" s="1077"/>
      <c r="DF33" s="1078"/>
      <c r="DG33" s="1076"/>
      <c r="DH33" s="1077"/>
      <c r="DI33" s="1077"/>
      <c r="DJ33" s="1077"/>
      <c r="DK33" s="1078"/>
      <c r="DL33" s="1076"/>
      <c r="DM33" s="1077"/>
      <c r="DN33" s="1077"/>
      <c r="DO33" s="1077"/>
      <c r="DP33" s="1078"/>
      <c r="DQ33" s="1076"/>
      <c r="DR33" s="1077"/>
      <c r="DS33" s="1077"/>
      <c r="DT33" s="1077"/>
      <c r="DU33" s="1078"/>
      <c r="DV33" s="1080"/>
      <c r="DW33" s="1081"/>
      <c r="DX33" s="1081"/>
      <c r="DY33" s="1081"/>
      <c r="DZ33" s="1082"/>
      <c r="EA33" s="246"/>
    </row>
    <row r="34" spans="1:131" s="247" customFormat="1" ht="26.25" customHeight="1">
      <c r="A34" s="266">
        <v>7</v>
      </c>
      <c r="B34" s="1107"/>
      <c r="C34" s="1108"/>
      <c r="D34" s="1108"/>
      <c r="E34" s="1108"/>
      <c r="F34" s="1108"/>
      <c r="G34" s="1108"/>
      <c r="H34" s="1108"/>
      <c r="I34" s="1108"/>
      <c r="J34" s="1108"/>
      <c r="K34" s="1108"/>
      <c r="L34" s="1108"/>
      <c r="M34" s="1108"/>
      <c r="N34" s="1108"/>
      <c r="O34" s="1108"/>
      <c r="P34" s="1109"/>
      <c r="Q34" s="1131"/>
      <c r="R34" s="1132"/>
      <c r="S34" s="1132"/>
      <c r="T34" s="1132"/>
      <c r="U34" s="1132"/>
      <c r="V34" s="1132"/>
      <c r="W34" s="1132"/>
      <c r="X34" s="1132"/>
      <c r="Y34" s="1132"/>
      <c r="Z34" s="1132"/>
      <c r="AA34" s="1132"/>
      <c r="AB34" s="1132"/>
      <c r="AC34" s="1132"/>
      <c r="AD34" s="1132"/>
      <c r="AE34" s="1133"/>
      <c r="AF34" s="1113"/>
      <c r="AG34" s="1114"/>
      <c r="AH34" s="1114"/>
      <c r="AI34" s="1114"/>
      <c r="AJ34" s="1115"/>
      <c r="AK34" s="1071"/>
      <c r="AL34" s="1062"/>
      <c r="AM34" s="1062"/>
      <c r="AN34" s="1062"/>
      <c r="AO34" s="1062"/>
      <c r="AP34" s="1062"/>
      <c r="AQ34" s="1062"/>
      <c r="AR34" s="1062"/>
      <c r="AS34" s="1062"/>
      <c r="AT34" s="1062"/>
      <c r="AU34" s="1062"/>
      <c r="AV34" s="1062"/>
      <c r="AW34" s="1062"/>
      <c r="AX34" s="1062"/>
      <c r="AY34" s="1062"/>
      <c r="AZ34" s="1130"/>
      <c r="BA34" s="1130"/>
      <c r="BB34" s="1130"/>
      <c r="BC34" s="1130"/>
      <c r="BD34" s="1130"/>
      <c r="BE34" s="1125"/>
      <c r="BF34" s="1125"/>
      <c r="BG34" s="1125"/>
      <c r="BH34" s="1125"/>
      <c r="BI34" s="1126"/>
      <c r="BJ34" s="252"/>
      <c r="BK34" s="252"/>
      <c r="BL34" s="252"/>
      <c r="BM34" s="252"/>
      <c r="BN34" s="252"/>
      <c r="BO34" s="265"/>
      <c r="BP34" s="265"/>
      <c r="BQ34" s="262">
        <v>28</v>
      </c>
      <c r="BR34" s="263"/>
      <c r="BS34" s="1102"/>
      <c r="BT34" s="1103"/>
      <c r="BU34" s="1103"/>
      <c r="BV34" s="1103"/>
      <c r="BW34" s="1103"/>
      <c r="BX34" s="1103"/>
      <c r="BY34" s="1103"/>
      <c r="BZ34" s="1103"/>
      <c r="CA34" s="1103"/>
      <c r="CB34" s="1103"/>
      <c r="CC34" s="1103"/>
      <c r="CD34" s="1103"/>
      <c r="CE34" s="1103"/>
      <c r="CF34" s="1103"/>
      <c r="CG34" s="1104"/>
      <c r="CH34" s="1076"/>
      <c r="CI34" s="1077"/>
      <c r="CJ34" s="1077"/>
      <c r="CK34" s="1077"/>
      <c r="CL34" s="1078"/>
      <c r="CM34" s="1076"/>
      <c r="CN34" s="1077"/>
      <c r="CO34" s="1077"/>
      <c r="CP34" s="1077"/>
      <c r="CQ34" s="1078"/>
      <c r="CR34" s="1076"/>
      <c r="CS34" s="1077"/>
      <c r="CT34" s="1077"/>
      <c r="CU34" s="1077"/>
      <c r="CV34" s="1078"/>
      <c r="CW34" s="1076"/>
      <c r="CX34" s="1077"/>
      <c r="CY34" s="1077"/>
      <c r="CZ34" s="1077"/>
      <c r="DA34" s="1078"/>
      <c r="DB34" s="1076"/>
      <c r="DC34" s="1077"/>
      <c r="DD34" s="1077"/>
      <c r="DE34" s="1077"/>
      <c r="DF34" s="1078"/>
      <c r="DG34" s="1076"/>
      <c r="DH34" s="1077"/>
      <c r="DI34" s="1077"/>
      <c r="DJ34" s="1077"/>
      <c r="DK34" s="1078"/>
      <c r="DL34" s="1076"/>
      <c r="DM34" s="1077"/>
      <c r="DN34" s="1077"/>
      <c r="DO34" s="1077"/>
      <c r="DP34" s="1078"/>
      <c r="DQ34" s="1076"/>
      <c r="DR34" s="1077"/>
      <c r="DS34" s="1077"/>
      <c r="DT34" s="1077"/>
      <c r="DU34" s="1078"/>
      <c r="DV34" s="1080"/>
      <c r="DW34" s="1081"/>
      <c r="DX34" s="1081"/>
      <c r="DY34" s="1081"/>
      <c r="DZ34" s="1082"/>
      <c r="EA34" s="246"/>
    </row>
    <row r="35" spans="1:131" s="247" customFormat="1" ht="26.25" customHeight="1">
      <c r="A35" s="266">
        <v>8</v>
      </c>
      <c r="B35" s="1107"/>
      <c r="C35" s="1108"/>
      <c r="D35" s="1108"/>
      <c r="E35" s="1108"/>
      <c r="F35" s="1108"/>
      <c r="G35" s="1108"/>
      <c r="H35" s="1108"/>
      <c r="I35" s="1108"/>
      <c r="J35" s="1108"/>
      <c r="K35" s="1108"/>
      <c r="L35" s="1108"/>
      <c r="M35" s="1108"/>
      <c r="N35" s="1108"/>
      <c r="O35" s="1108"/>
      <c r="P35" s="1109"/>
      <c r="Q35" s="1131"/>
      <c r="R35" s="1132"/>
      <c r="S35" s="1132"/>
      <c r="T35" s="1132"/>
      <c r="U35" s="1132"/>
      <c r="V35" s="1132"/>
      <c r="W35" s="1132"/>
      <c r="X35" s="1132"/>
      <c r="Y35" s="1132"/>
      <c r="Z35" s="1132"/>
      <c r="AA35" s="1132"/>
      <c r="AB35" s="1132"/>
      <c r="AC35" s="1132"/>
      <c r="AD35" s="1132"/>
      <c r="AE35" s="1133"/>
      <c r="AF35" s="1113"/>
      <c r="AG35" s="1114"/>
      <c r="AH35" s="1114"/>
      <c r="AI35" s="1114"/>
      <c r="AJ35" s="1115"/>
      <c r="AK35" s="1071"/>
      <c r="AL35" s="1062"/>
      <c r="AM35" s="1062"/>
      <c r="AN35" s="1062"/>
      <c r="AO35" s="1062"/>
      <c r="AP35" s="1062"/>
      <c r="AQ35" s="1062"/>
      <c r="AR35" s="1062"/>
      <c r="AS35" s="1062"/>
      <c r="AT35" s="1062"/>
      <c r="AU35" s="1062"/>
      <c r="AV35" s="1062"/>
      <c r="AW35" s="1062"/>
      <c r="AX35" s="1062"/>
      <c r="AY35" s="1062"/>
      <c r="AZ35" s="1130"/>
      <c r="BA35" s="1130"/>
      <c r="BB35" s="1130"/>
      <c r="BC35" s="1130"/>
      <c r="BD35" s="1130"/>
      <c r="BE35" s="1125"/>
      <c r="BF35" s="1125"/>
      <c r="BG35" s="1125"/>
      <c r="BH35" s="1125"/>
      <c r="BI35" s="1126"/>
      <c r="BJ35" s="252"/>
      <c r="BK35" s="252"/>
      <c r="BL35" s="252"/>
      <c r="BM35" s="252"/>
      <c r="BN35" s="252"/>
      <c r="BO35" s="265"/>
      <c r="BP35" s="265"/>
      <c r="BQ35" s="262">
        <v>29</v>
      </c>
      <c r="BR35" s="263"/>
      <c r="BS35" s="1102"/>
      <c r="BT35" s="1103"/>
      <c r="BU35" s="1103"/>
      <c r="BV35" s="1103"/>
      <c r="BW35" s="1103"/>
      <c r="BX35" s="1103"/>
      <c r="BY35" s="1103"/>
      <c r="BZ35" s="1103"/>
      <c r="CA35" s="1103"/>
      <c r="CB35" s="1103"/>
      <c r="CC35" s="1103"/>
      <c r="CD35" s="1103"/>
      <c r="CE35" s="1103"/>
      <c r="CF35" s="1103"/>
      <c r="CG35" s="1104"/>
      <c r="CH35" s="1076"/>
      <c r="CI35" s="1077"/>
      <c r="CJ35" s="1077"/>
      <c r="CK35" s="1077"/>
      <c r="CL35" s="1078"/>
      <c r="CM35" s="1076"/>
      <c r="CN35" s="1077"/>
      <c r="CO35" s="1077"/>
      <c r="CP35" s="1077"/>
      <c r="CQ35" s="1078"/>
      <c r="CR35" s="1076"/>
      <c r="CS35" s="1077"/>
      <c r="CT35" s="1077"/>
      <c r="CU35" s="1077"/>
      <c r="CV35" s="1078"/>
      <c r="CW35" s="1076"/>
      <c r="CX35" s="1077"/>
      <c r="CY35" s="1077"/>
      <c r="CZ35" s="1077"/>
      <c r="DA35" s="1078"/>
      <c r="DB35" s="1076"/>
      <c r="DC35" s="1077"/>
      <c r="DD35" s="1077"/>
      <c r="DE35" s="1077"/>
      <c r="DF35" s="1078"/>
      <c r="DG35" s="1076"/>
      <c r="DH35" s="1077"/>
      <c r="DI35" s="1077"/>
      <c r="DJ35" s="1077"/>
      <c r="DK35" s="1078"/>
      <c r="DL35" s="1076"/>
      <c r="DM35" s="1077"/>
      <c r="DN35" s="1077"/>
      <c r="DO35" s="1077"/>
      <c r="DP35" s="1078"/>
      <c r="DQ35" s="1076"/>
      <c r="DR35" s="1077"/>
      <c r="DS35" s="1077"/>
      <c r="DT35" s="1077"/>
      <c r="DU35" s="1078"/>
      <c r="DV35" s="1080"/>
      <c r="DW35" s="1081"/>
      <c r="DX35" s="1081"/>
      <c r="DY35" s="1081"/>
      <c r="DZ35" s="1082"/>
      <c r="EA35" s="246"/>
    </row>
    <row r="36" spans="1:131" s="247" customFormat="1" ht="26.25" customHeight="1">
      <c r="A36" s="266">
        <v>9</v>
      </c>
      <c r="B36" s="1107"/>
      <c r="C36" s="1108"/>
      <c r="D36" s="1108"/>
      <c r="E36" s="1108"/>
      <c r="F36" s="1108"/>
      <c r="G36" s="1108"/>
      <c r="H36" s="1108"/>
      <c r="I36" s="1108"/>
      <c r="J36" s="1108"/>
      <c r="K36" s="1108"/>
      <c r="L36" s="1108"/>
      <c r="M36" s="1108"/>
      <c r="N36" s="1108"/>
      <c r="O36" s="1108"/>
      <c r="P36" s="1109"/>
      <c r="Q36" s="1131"/>
      <c r="R36" s="1132"/>
      <c r="S36" s="1132"/>
      <c r="T36" s="1132"/>
      <c r="U36" s="1132"/>
      <c r="V36" s="1132"/>
      <c r="W36" s="1132"/>
      <c r="X36" s="1132"/>
      <c r="Y36" s="1132"/>
      <c r="Z36" s="1132"/>
      <c r="AA36" s="1132"/>
      <c r="AB36" s="1132"/>
      <c r="AC36" s="1132"/>
      <c r="AD36" s="1132"/>
      <c r="AE36" s="1133"/>
      <c r="AF36" s="1113"/>
      <c r="AG36" s="1114"/>
      <c r="AH36" s="1114"/>
      <c r="AI36" s="1114"/>
      <c r="AJ36" s="1115"/>
      <c r="AK36" s="1071"/>
      <c r="AL36" s="1062"/>
      <c r="AM36" s="1062"/>
      <c r="AN36" s="1062"/>
      <c r="AO36" s="1062"/>
      <c r="AP36" s="1062"/>
      <c r="AQ36" s="1062"/>
      <c r="AR36" s="1062"/>
      <c r="AS36" s="1062"/>
      <c r="AT36" s="1062"/>
      <c r="AU36" s="1062"/>
      <c r="AV36" s="1062"/>
      <c r="AW36" s="1062"/>
      <c r="AX36" s="1062"/>
      <c r="AY36" s="1062"/>
      <c r="AZ36" s="1130"/>
      <c r="BA36" s="1130"/>
      <c r="BB36" s="1130"/>
      <c r="BC36" s="1130"/>
      <c r="BD36" s="1130"/>
      <c r="BE36" s="1125"/>
      <c r="BF36" s="1125"/>
      <c r="BG36" s="1125"/>
      <c r="BH36" s="1125"/>
      <c r="BI36" s="1126"/>
      <c r="BJ36" s="252"/>
      <c r="BK36" s="252"/>
      <c r="BL36" s="252"/>
      <c r="BM36" s="252"/>
      <c r="BN36" s="252"/>
      <c r="BO36" s="265"/>
      <c r="BP36" s="265"/>
      <c r="BQ36" s="262">
        <v>30</v>
      </c>
      <c r="BR36" s="263"/>
      <c r="BS36" s="1102"/>
      <c r="BT36" s="1103"/>
      <c r="BU36" s="1103"/>
      <c r="BV36" s="1103"/>
      <c r="BW36" s="1103"/>
      <c r="BX36" s="1103"/>
      <c r="BY36" s="1103"/>
      <c r="BZ36" s="1103"/>
      <c r="CA36" s="1103"/>
      <c r="CB36" s="1103"/>
      <c r="CC36" s="1103"/>
      <c r="CD36" s="1103"/>
      <c r="CE36" s="1103"/>
      <c r="CF36" s="1103"/>
      <c r="CG36" s="1104"/>
      <c r="CH36" s="1076"/>
      <c r="CI36" s="1077"/>
      <c r="CJ36" s="1077"/>
      <c r="CK36" s="1077"/>
      <c r="CL36" s="1078"/>
      <c r="CM36" s="1076"/>
      <c r="CN36" s="1077"/>
      <c r="CO36" s="1077"/>
      <c r="CP36" s="1077"/>
      <c r="CQ36" s="1078"/>
      <c r="CR36" s="1076"/>
      <c r="CS36" s="1077"/>
      <c r="CT36" s="1077"/>
      <c r="CU36" s="1077"/>
      <c r="CV36" s="1078"/>
      <c r="CW36" s="1076"/>
      <c r="CX36" s="1077"/>
      <c r="CY36" s="1077"/>
      <c r="CZ36" s="1077"/>
      <c r="DA36" s="1078"/>
      <c r="DB36" s="1076"/>
      <c r="DC36" s="1077"/>
      <c r="DD36" s="1077"/>
      <c r="DE36" s="1077"/>
      <c r="DF36" s="1078"/>
      <c r="DG36" s="1076"/>
      <c r="DH36" s="1077"/>
      <c r="DI36" s="1077"/>
      <c r="DJ36" s="1077"/>
      <c r="DK36" s="1078"/>
      <c r="DL36" s="1076"/>
      <c r="DM36" s="1077"/>
      <c r="DN36" s="1077"/>
      <c r="DO36" s="1077"/>
      <c r="DP36" s="1078"/>
      <c r="DQ36" s="1076"/>
      <c r="DR36" s="1077"/>
      <c r="DS36" s="1077"/>
      <c r="DT36" s="1077"/>
      <c r="DU36" s="1078"/>
      <c r="DV36" s="1080"/>
      <c r="DW36" s="1081"/>
      <c r="DX36" s="1081"/>
      <c r="DY36" s="1081"/>
      <c r="DZ36" s="1082"/>
      <c r="EA36" s="246"/>
    </row>
    <row r="37" spans="1:131" s="247" customFormat="1" ht="26.25" customHeight="1">
      <c r="A37" s="266">
        <v>10</v>
      </c>
      <c r="B37" s="1107"/>
      <c r="C37" s="1108"/>
      <c r="D37" s="1108"/>
      <c r="E37" s="1108"/>
      <c r="F37" s="1108"/>
      <c r="G37" s="1108"/>
      <c r="H37" s="1108"/>
      <c r="I37" s="1108"/>
      <c r="J37" s="1108"/>
      <c r="K37" s="1108"/>
      <c r="L37" s="1108"/>
      <c r="M37" s="1108"/>
      <c r="N37" s="1108"/>
      <c r="O37" s="1108"/>
      <c r="P37" s="1109"/>
      <c r="Q37" s="1131"/>
      <c r="R37" s="1132"/>
      <c r="S37" s="1132"/>
      <c r="T37" s="1132"/>
      <c r="U37" s="1132"/>
      <c r="V37" s="1132"/>
      <c r="W37" s="1132"/>
      <c r="X37" s="1132"/>
      <c r="Y37" s="1132"/>
      <c r="Z37" s="1132"/>
      <c r="AA37" s="1132"/>
      <c r="AB37" s="1132"/>
      <c r="AC37" s="1132"/>
      <c r="AD37" s="1132"/>
      <c r="AE37" s="1133"/>
      <c r="AF37" s="1113"/>
      <c r="AG37" s="1114"/>
      <c r="AH37" s="1114"/>
      <c r="AI37" s="1114"/>
      <c r="AJ37" s="1115"/>
      <c r="AK37" s="1071"/>
      <c r="AL37" s="1062"/>
      <c r="AM37" s="1062"/>
      <c r="AN37" s="1062"/>
      <c r="AO37" s="1062"/>
      <c r="AP37" s="1062"/>
      <c r="AQ37" s="1062"/>
      <c r="AR37" s="1062"/>
      <c r="AS37" s="1062"/>
      <c r="AT37" s="1062"/>
      <c r="AU37" s="1062"/>
      <c r="AV37" s="1062"/>
      <c r="AW37" s="1062"/>
      <c r="AX37" s="1062"/>
      <c r="AY37" s="1062"/>
      <c r="AZ37" s="1130"/>
      <c r="BA37" s="1130"/>
      <c r="BB37" s="1130"/>
      <c r="BC37" s="1130"/>
      <c r="BD37" s="1130"/>
      <c r="BE37" s="1125"/>
      <c r="BF37" s="1125"/>
      <c r="BG37" s="1125"/>
      <c r="BH37" s="1125"/>
      <c r="BI37" s="1126"/>
      <c r="BJ37" s="252"/>
      <c r="BK37" s="252"/>
      <c r="BL37" s="252"/>
      <c r="BM37" s="252"/>
      <c r="BN37" s="252"/>
      <c r="BO37" s="265"/>
      <c r="BP37" s="265"/>
      <c r="BQ37" s="262">
        <v>31</v>
      </c>
      <c r="BR37" s="263"/>
      <c r="BS37" s="1102"/>
      <c r="BT37" s="1103"/>
      <c r="BU37" s="1103"/>
      <c r="BV37" s="1103"/>
      <c r="BW37" s="1103"/>
      <c r="BX37" s="1103"/>
      <c r="BY37" s="1103"/>
      <c r="BZ37" s="1103"/>
      <c r="CA37" s="1103"/>
      <c r="CB37" s="1103"/>
      <c r="CC37" s="1103"/>
      <c r="CD37" s="1103"/>
      <c r="CE37" s="1103"/>
      <c r="CF37" s="1103"/>
      <c r="CG37" s="1104"/>
      <c r="CH37" s="1076"/>
      <c r="CI37" s="1077"/>
      <c r="CJ37" s="1077"/>
      <c r="CK37" s="1077"/>
      <c r="CL37" s="1078"/>
      <c r="CM37" s="1076"/>
      <c r="CN37" s="1077"/>
      <c r="CO37" s="1077"/>
      <c r="CP37" s="1077"/>
      <c r="CQ37" s="1078"/>
      <c r="CR37" s="1076"/>
      <c r="CS37" s="1077"/>
      <c r="CT37" s="1077"/>
      <c r="CU37" s="1077"/>
      <c r="CV37" s="1078"/>
      <c r="CW37" s="1076"/>
      <c r="CX37" s="1077"/>
      <c r="CY37" s="1077"/>
      <c r="CZ37" s="1077"/>
      <c r="DA37" s="1078"/>
      <c r="DB37" s="1076"/>
      <c r="DC37" s="1077"/>
      <c r="DD37" s="1077"/>
      <c r="DE37" s="1077"/>
      <c r="DF37" s="1078"/>
      <c r="DG37" s="1076"/>
      <c r="DH37" s="1077"/>
      <c r="DI37" s="1077"/>
      <c r="DJ37" s="1077"/>
      <c r="DK37" s="1078"/>
      <c r="DL37" s="1076"/>
      <c r="DM37" s="1077"/>
      <c r="DN37" s="1077"/>
      <c r="DO37" s="1077"/>
      <c r="DP37" s="1078"/>
      <c r="DQ37" s="1076"/>
      <c r="DR37" s="1077"/>
      <c r="DS37" s="1077"/>
      <c r="DT37" s="1077"/>
      <c r="DU37" s="1078"/>
      <c r="DV37" s="1080"/>
      <c r="DW37" s="1081"/>
      <c r="DX37" s="1081"/>
      <c r="DY37" s="1081"/>
      <c r="DZ37" s="1082"/>
      <c r="EA37" s="246"/>
    </row>
    <row r="38" spans="1:131" s="247" customFormat="1" ht="26.25" customHeight="1">
      <c r="A38" s="266">
        <v>11</v>
      </c>
      <c r="B38" s="1107"/>
      <c r="C38" s="1108"/>
      <c r="D38" s="1108"/>
      <c r="E38" s="1108"/>
      <c r="F38" s="1108"/>
      <c r="G38" s="1108"/>
      <c r="H38" s="1108"/>
      <c r="I38" s="1108"/>
      <c r="J38" s="1108"/>
      <c r="K38" s="1108"/>
      <c r="L38" s="1108"/>
      <c r="M38" s="1108"/>
      <c r="N38" s="1108"/>
      <c r="O38" s="1108"/>
      <c r="P38" s="1109"/>
      <c r="Q38" s="1131"/>
      <c r="R38" s="1132"/>
      <c r="S38" s="1132"/>
      <c r="T38" s="1132"/>
      <c r="U38" s="1132"/>
      <c r="V38" s="1132"/>
      <c r="W38" s="1132"/>
      <c r="X38" s="1132"/>
      <c r="Y38" s="1132"/>
      <c r="Z38" s="1132"/>
      <c r="AA38" s="1132"/>
      <c r="AB38" s="1132"/>
      <c r="AC38" s="1132"/>
      <c r="AD38" s="1132"/>
      <c r="AE38" s="1133"/>
      <c r="AF38" s="1113"/>
      <c r="AG38" s="1114"/>
      <c r="AH38" s="1114"/>
      <c r="AI38" s="1114"/>
      <c r="AJ38" s="1115"/>
      <c r="AK38" s="1071"/>
      <c r="AL38" s="1062"/>
      <c r="AM38" s="1062"/>
      <c r="AN38" s="1062"/>
      <c r="AO38" s="1062"/>
      <c r="AP38" s="1062"/>
      <c r="AQ38" s="1062"/>
      <c r="AR38" s="1062"/>
      <c r="AS38" s="1062"/>
      <c r="AT38" s="1062"/>
      <c r="AU38" s="1062"/>
      <c r="AV38" s="1062"/>
      <c r="AW38" s="1062"/>
      <c r="AX38" s="1062"/>
      <c r="AY38" s="1062"/>
      <c r="AZ38" s="1130"/>
      <c r="BA38" s="1130"/>
      <c r="BB38" s="1130"/>
      <c r="BC38" s="1130"/>
      <c r="BD38" s="1130"/>
      <c r="BE38" s="1125"/>
      <c r="BF38" s="1125"/>
      <c r="BG38" s="1125"/>
      <c r="BH38" s="1125"/>
      <c r="BI38" s="1126"/>
      <c r="BJ38" s="252"/>
      <c r="BK38" s="252"/>
      <c r="BL38" s="252"/>
      <c r="BM38" s="252"/>
      <c r="BN38" s="252"/>
      <c r="BO38" s="265"/>
      <c r="BP38" s="265"/>
      <c r="BQ38" s="262">
        <v>32</v>
      </c>
      <c r="BR38" s="263"/>
      <c r="BS38" s="1102"/>
      <c r="BT38" s="1103"/>
      <c r="BU38" s="1103"/>
      <c r="BV38" s="1103"/>
      <c r="BW38" s="1103"/>
      <c r="BX38" s="1103"/>
      <c r="BY38" s="1103"/>
      <c r="BZ38" s="1103"/>
      <c r="CA38" s="1103"/>
      <c r="CB38" s="1103"/>
      <c r="CC38" s="1103"/>
      <c r="CD38" s="1103"/>
      <c r="CE38" s="1103"/>
      <c r="CF38" s="1103"/>
      <c r="CG38" s="1104"/>
      <c r="CH38" s="1076"/>
      <c r="CI38" s="1077"/>
      <c r="CJ38" s="1077"/>
      <c r="CK38" s="1077"/>
      <c r="CL38" s="1078"/>
      <c r="CM38" s="1076"/>
      <c r="CN38" s="1077"/>
      <c r="CO38" s="1077"/>
      <c r="CP38" s="1077"/>
      <c r="CQ38" s="1078"/>
      <c r="CR38" s="1076"/>
      <c r="CS38" s="1077"/>
      <c r="CT38" s="1077"/>
      <c r="CU38" s="1077"/>
      <c r="CV38" s="1078"/>
      <c r="CW38" s="1076"/>
      <c r="CX38" s="1077"/>
      <c r="CY38" s="1077"/>
      <c r="CZ38" s="1077"/>
      <c r="DA38" s="1078"/>
      <c r="DB38" s="1076"/>
      <c r="DC38" s="1077"/>
      <c r="DD38" s="1077"/>
      <c r="DE38" s="1077"/>
      <c r="DF38" s="1078"/>
      <c r="DG38" s="1076"/>
      <c r="DH38" s="1077"/>
      <c r="DI38" s="1077"/>
      <c r="DJ38" s="1077"/>
      <c r="DK38" s="1078"/>
      <c r="DL38" s="1076"/>
      <c r="DM38" s="1077"/>
      <c r="DN38" s="1077"/>
      <c r="DO38" s="1077"/>
      <c r="DP38" s="1078"/>
      <c r="DQ38" s="1076"/>
      <c r="DR38" s="1077"/>
      <c r="DS38" s="1077"/>
      <c r="DT38" s="1077"/>
      <c r="DU38" s="1078"/>
      <c r="DV38" s="1080"/>
      <c r="DW38" s="1081"/>
      <c r="DX38" s="1081"/>
      <c r="DY38" s="1081"/>
      <c r="DZ38" s="1082"/>
      <c r="EA38" s="246"/>
    </row>
    <row r="39" spans="1:131" s="247" customFormat="1" ht="26.25" customHeight="1">
      <c r="A39" s="266">
        <v>12</v>
      </c>
      <c r="B39" s="1107"/>
      <c r="C39" s="1108"/>
      <c r="D39" s="1108"/>
      <c r="E39" s="1108"/>
      <c r="F39" s="1108"/>
      <c r="G39" s="1108"/>
      <c r="H39" s="1108"/>
      <c r="I39" s="1108"/>
      <c r="J39" s="1108"/>
      <c r="K39" s="1108"/>
      <c r="L39" s="1108"/>
      <c r="M39" s="1108"/>
      <c r="N39" s="1108"/>
      <c r="O39" s="1108"/>
      <c r="P39" s="1109"/>
      <c r="Q39" s="1131"/>
      <c r="R39" s="1132"/>
      <c r="S39" s="1132"/>
      <c r="T39" s="1132"/>
      <c r="U39" s="1132"/>
      <c r="V39" s="1132"/>
      <c r="W39" s="1132"/>
      <c r="X39" s="1132"/>
      <c r="Y39" s="1132"/>
      <c r="Z39" s="1132"/>
      <c r="AA39" s="1132"/>
      <c r="AB39" s="1132"/>
      <c r="AC39" s="1132"/>
      <c r="AD39" s="1132"/>
      <c r="AE39" s="1133"/>
      <c r="AF39" s="1113"/>
      <c r="AG39" s="1114"/>
      <c r="AH39" s="1114"/>
      <c r="AI39" s="1114"/>
      <c r="AJ39" s="1115"/>
      <c r="AK39" s="1071"/>
      <c r="AL39" s="1062"/>
      <c r="AM39" s="1062"/>
      <c r="AN39" s="1062"/>
      <c r="AO39" s="1062"/>
      <c r="AP39" s="1062"/>
      <c r="AQ39" s="1062"/>
      <c r="AR39" s="1062"/>
      <c r="AS39" s="1062"/>
      <c r="AT39" s="1062"/>
      <c r="AU39" s="1062"/>
      <c r="AV39" s="1062"/>
      <c r="AW39" s="1062"/>
      <c r="AX39" s="1062"/>
      <c r="AY39" s="1062"/>
      <c r="AZ39" s="1130"/>
      <c r="BA39" s="1130"/>
      <c r="BB39" s="1130"/>
      <c r="BC39" s="1130"/>
      <c r="BD39" s="1130"/>
      <c r="BE39" s="1125"/>
      <c r="BF39" s="1125"/>
      <c r="BG39" s="1125"/>
      <c r="BH39" s="1125"/>
      <c r="BI39" s="1126"/>
      <c r="BJ39" s="252"/>
      <c r="BK39" s="252"/>
      <c r="BL39" s="252"/>
      <c r="BM39" s="252"/>
      <c r="BN39" s="252"/>
      <c r="BO39" s="265"/>
      <c r="BP39" s="265"/>
      <c r="BQ39" s="262">
        <v>33</v>
      </c>
      <c r="BR39" s="263"/>
      <c r="BS39" s="1102"/>
      <c r="BT39" s="1103"/>
      <c r="BU39" s="1103"/>
      <c r="BV39" s="1103"/>
      <c r="BW39" s="1103"/>
      <c r="BX39" s="1103"/>
      <c r="BY39" s="1103"/>
      <c r="BZ39" s="1103"/>
      <c r="CA39" s="1103"/>
      <c r="CB39" s="1103"/>
      <c r="CC39" s="1103"/>
      <c r="CD39" s="1103"/>
      <c r="CE39" s="1103"/>
      <c r="CF39" s="1103"/>
      <c r="CG39" s="1104"/>
      <c r="CH39" s="1076"/>
      <c r="CI39" s="1077"/>
      <c r="CJ39" s="1077"/>
      <c r="CK39" s="1077"/>
      <c r="CL39" s="1078"/>
      <c r="CM39" s="1076"/>
      <c r="CN39" s="1077"/>
      <c r="CO39" s="1077"/>
      <c r="CP39" s="1077"/>
      <c r="CQ39" s="1078"/>
      <c r="CR39" s="1076"/>
      <c r="CS39" s="1077"/>
      <c r="CT39" s="1077"/>
      <c r="CU39" s="1077"/>
      <c r="CV39" s="1078"/>
      <c r="CW39" s="1076"/>
      <c r="CX39" s="1077"/>
      <c r="CY39" s="1077"/>
      <c r="CZ39" s="1077"/>
      <c r="DA39" s="1078"/>
      <c r="DB39" s="1076"/>
      <c r="DC39" s="1077"/>
      <c r="DD39" s="1077"/>
      <c r="DE39" s="1077"/>
      <c r="DF39" s="1078"/>
      <c r="DG39" s="1076"/>
      <c r="DH39" s="1077"/>
      <c r="DI39" s="1077"/>
      <c r="DJ39" s="1077"/>
      <c r="DK39" s="1078"/>
      <c r="DL39" s="1076"/>
      <c r="DM39" s="1077"/>
      <c r="DN39" s="1077"/>
      <c r="DO39" s="1077"/>
      <c r="DP39" s="1078"/>
      <c r="DQ39" s="1076"/>
      <c r="DR39" s="1077"/>
      <c r="DS39" s="1077"/>
      <c r="DT39" s="1077"/>
      <c r="DU39" s="1078"/>
      <c r="DV39" s="1080"/>
      <c r="DW39" s="1081"/>
      <c r="DX39" s="1081"/>
      <c r="DY39" s="1081"/>
      <c r="DZ39" s="1082"/>
      <c r="EA39" s="246"/>
    </row>
    <row r="40" spans="1:131" s="247" customFormat="1" ht="26.25" customHeight="1">
      <c r="A40" s="261">
        <v>13</v>
      </c>
      <c r="B40" s="1107"/>
      <c r="C40" s="1108"/>
      <c r="D40" s="1108"/>
      <c r="E40" s="1108"/>
      <c r="F40" s="1108"/>
      <c r="G40" s="1108"/>
      <c r="H40" s="1108"/>
      <c r="I40" s="1108"/>
      <c r="J40" s="1108"/>
      <c r="K40" s="1108"/>
      <c r="L40" s="1108"/>
      <c r="M40" s="1108"/>
      <c r="N40" s="1108"/>
      <c r="O40" s="1108"/>
      <c r="P40" s="1109"/>
      <c r="Q40" s="1131"/>
      <c r="R40" s="1132"/>
      <c r="S40" s="1132"/>
      <c r="T40" s="1132"/>
      <c r="U40" s="1132"/>
      <c r="V40" s="1132"/>
      <c r="W40" s="1132"/>
      <c r="X40" s="1132"/>
      <c r="Y40" s="1132"/>
      <c r="Z40" s="1132"/>
      <c r="AA40" s="1132"/>
      <c r="AB40" s="1132"/>
      <c r="AC40" s="1132"/>
      <c r="AD40" s="1132"/>
      <c r="AE40" s="1133"/>
      <c r="AF40" s="1113"/>
      <c r="AG40" s="1114"/>
      <c r="AH40" s="1114"/>
      <c r="AI40" s="1114"/>
      <c r="AJ40" s="1115"/>
      <c r="AK40" s="1071"/>
      <c r="AL40" s="1062"/>
      <c r="AM40" s="1062"/>
      <c r="AN40" s="1062"/>
      <c r="AO40" s="1062"/>
      <c r="AP40" s="1062"/>
      <c r="AQ40" s="1062"/>
      <c r="AR40" s="1062"/>
      <c r="AS40" s="1062"/>
      <c r="AT40" s="1062"/>
      <c r="AU40" s="1062"/>
      <c r="AV40" s="1062"/>
      <c r="AW40" s="1062"/>
      <c r="AX40" s="1062"/>
      <c r="AY40" s="1062"/>
      <c r="AZ40" s="1130"/>
      <c r="BA40" s="1130"/>
      <c r="BB40" s="1130"/>
      <c r="BC40" s="1130"/>
      <c r="BD40" s="1130"/>
      <c r="BE40" s="1125"/>
      <c r="BF40" s="1125"/>
      <c r="BG40" s="1125"/>
      <c r="BH40" s="1125"/>
      <c r="BI40" s="1126"/>
      <c r="BJ40" s="252"/>
      <c r="BK40" s="252"/>
      <c r="BL40" s="252"/>
      <c r="BM40" s="252"/>
      <c r="BN40" s="252"/>
      <c r="BO40" s="265"/>
      <c r="BP40" s="265"/>
      <c r="BQ40" s="262">
        <v>34</v>
      </c>
      <c r="BR40" s="263"/>
      <c r="BS40" s="1102"/>
      <c r="BT40" s="1103"/>
      <c r="BU40" s="1103"/>
      <c r="BV40" s="1103"/>
      <c r="BW40" s="1103"/>
      <c r="BX40" s="1103"/>
      <c r="BY40" s="1103"/>
      <c r="BZ40" s="1103"/>
      <c r="CA40" s="1103"/>
      <c r="CB40" s="1103"/>
      <c r="CC40" s="1103"/>
      <c r="CD40" s="1103"/>
      <c r="CE40" s="1103"/>
      <c r="CF40" s="1103"/>
      <c r="CG40" s="1104"/>
      <c r="CH40" s="1076"/>
      <c r="CI40" s="1077"/>
      <c r="CJ40" s="1077"/>
      <c r="CK40" s="1077"/>
      <c r="CL40" s="1078"/>
      <c r="CM40" s="1076"/>
      <c r="CN40" s="1077"/>
      <c r="CO40" s="1077"/>
      <c r="CP40" s="1077"/>
      <c r="CQ40" s="1078"/>
      <c r="CR40" s="1076"/>
      <c r="CS40" s="1077"/>
      <c r="CT40" s="1077"/>
      <c r="CU40" s="1077"/>
      <c r="CV40" s="1078"/>
      <c r="CW40" s="1076"/>
      <c r="CX40" s="1077"/>
      <c r="CY40" s="1077"/>
      <c r="CZ40" s="1077"/>
      <c r="DA40" s="1078"/>
      <c r="DB40" s="1076"/>
      <c r="DC40" s="1077"/>
      <c r="DD40" s="1077"/>
      <c r="DE40" s="1077"/>
      <c r="DF40" s="1078"/>
      <c r="DG40" s="1076"/>
      <c r="DH40" s="1077"/>
      <c r="DI40" s="1077"/>
      <c r="DJ40" s="1077"/>
      <c r="DK40" s="1078"/>
      <c r="DL40" s="1076"/>
      <c r="DM40" s="1077"/>
      <c r="DN40" s="1077"/>
      <c r="DO40" s="1077"/>
      <c r="DP40" s="1078"/>
      <c r="DQ40" s="1076"/>
      <c r="DR40" s="1077"/>
      <c r="DS40" s="1077"/>
      <c r="DT40" s="1077"/>
      <c r="DU40" s="1078"/>
      <c r="DV40" s="1080"/>
      <c r="DW40" s="1081"/>
      <c r="DX40" s="1081"/>
      <c r="DY40" s="1081"/>
      <c r="DZ40" s="1082"/>
      <c r="EA40" s="246"/>
    </row>
    <row r="41" spans="1:131" s="247" customFormat="1" ht="26.25" customHeight="1">
      <c r="A41" s="261">
        <v>14</v>
      </c>
      <c r="B41" s="1107"/>
      <c r="C41" s="1108"/>
      <c r="D41" s="1108"/>
      <c r="E41" s="1108"/>
      <c r="F41" s="1108"/>
      <c r="G41" s="1108"/>
      <c r="H41" s="1108"/>
      <c r="I41" s="1108"/>
      <c r="J41" s="1108"/>
      <c r="K41" s="1108"/>
      <c r="L41" s="1108"/>
      <c r="M41" s="1108"/>
      <c r="N41" s="1108"/>
      <c r="O41" s="1108"/>
      <c r="P41" s="1109"/>
      <c r="Q41" s="1131"/>
      <c r="R41" s="1132"/>
      <c r="S41" s="1132"/>
      <c r="T41" s="1132"/>
      <c r="U41" s="1132"/>
      <c r="V41" s="1132"/>
      <c r="W41" s="1132"/>
      <c r="X41" s="1132"/>
      <c r="Y41" s="1132"/>
      <c r="Z41" s="1132"/>
      <c r="AA41" s="1132"/>
      <c r="AB41" s="1132"/>
      <c r="AC41" s="1132"/>
      <c r="AD41" s="1132"/>
      <c r="AE41" s="1133"/>
      <c r="AF41" s="1113"/>
      <c r="AG41" s="1114"/>
      <c r="AH41" s="1114"/>
      <c r="AI41" s="1114"/>
      <c r="AJ41" s="1115"/>
      <c r="AK41" s="1071"/>
      <c r="AL41" s="1062"/>
      <c r="AM41" s="1062"/>
      <c r="AN41" s="1062"/>
      <c r="AO41" s="1062"/>
      <c r="AP41" s="1062"/>
      <c r="AQ41" s="1062"/>
      <c r="AR41" s="1062"/>
      <c r="AS41" s="1062"/>
      <c r="AT41" s="1062"/>
      <c r="AU41" s="1062"/>
      <c r="AV41" s="1062"/>
      <c r="AW41" s="1062"/>
      <c r="AX41" s="1062"/>
      <c r="AY41" s="1062"/>
      <c r="AZ41" s="1130"/>
      <c r="BA41" s="1130"/>
      <c r="BB41" s="1130"/>
      <c r="BC41" s="1130"/>
      <c r="BD41" s="1130"/>
      <c r="BE41" s="1125"/>
      <c r="BF41" s="1125"/>
      <c r="BG41" s="1125"/>
      <c r="BH41" s="1125"/>
      <c r="BI41" s="1126"/>
      <c r="BJ41" s="252"/>
      <c r="BK41" s="252"/>
      <c r="BL41" s="252"/>
      <c r="BM41" s="252"/>
      <c r="BN41" s="252"/>
      <c r="BO41" s="265"/>
      <c r="BP41" s="265"/>
      <c r="BQ41" s="262">
        <v>35</v>
      </c>
      <c r="BR41" s="263"/>
      <c r="BS41" s="1102"/>
      <c r="BT41" s="1103"/>
      <c r="BU41" s="1103"/>
      <c r="BV41" s="1103"/>
      <c r="BW41" s="1103"/>
      <c r="BX41" s="1103"/>
      <c r="BY41" s="1103"/>
      <c r="BZ41" s="1103"/>
      <c r="CA41" s="1103"/>
      <c r="CB41" s="1103"/>
      <c r="CC41" s="1103"/>
      <c r="CD41" s="1103"/>
      <c r="CE41" s="1103"/>
      <c r="CF41" s="1103"/>
      <c r="CG41" s="1104"/>
      <c r="CH41" s="1076"/>
      <c r="CI41" s="1077"/>
      <c r="CJ41" s="1077"/>
      <c r="CK41" s="1077"/>
      <c r="CL41" s="1078"/>
      <c r="CM41" s="1076"/>
      <c r="CN41" s="1077"/>
      <c r="CO41" s="1077"/>
      <c r="CP41" s="1077"/>
      <c r="CQ41" s="1078"/>
      <c r="CR41" s="1076"/>
      <c r="CS41" s="1077"/>
      <c r="CT41" s="1077"/>
      <c r="CU41" s="1077"/>
      <c r="CV41" s="1078"/>
      <c r="CW41" s="1076"/>
      <c r="CX41" s="1077"/>
      <c r="CY41" s="1077"/>
      <c r="CZ41" s="1077"/>
      <c r="DA41" s="1078"/>
      <c r="DB41" s="1076"/>
      <c r="DC41" s="1077"/>
      <c r="DD41" s="1077"/>
      <c r="DE41" s="1077"/>
      <c r="DF41" s="1078"/>
      <c r="DG41" s="1076"/>
      <c r="DH41" s="1077"/>
      <c r="DI41" s="1077"/>
      <c r="DJ41" s="1077"/>
      <c r="DK41" s="1078"/>
      <c r="DL41" s="1076"/>
      <c r="DM41" s="1077"/>
      <c r="DN41" s="1077"/>
      <c r="DO41" s="1077"/>
      <c r="DP41" s="1078"/>
      <c r="DQ41" s="1076"/>
      <c r="DR41" s="1077"/>
      <c r="DS41" s="1077"/>
      <c r="DT41" s="1077"/>
      <c r="DU41" s="1078"/>
      <c r="DV41" s="1080"/>
      <c r="DW41" s="1081"/>
      <c r="DX41" s="1081"/>
      <c r="DY41" s="1081"/>
      <c r="DZ41" s="1082"/>
      <c r="EA41" s="246"/>
    </row>
    <row r="42" spans="1:131" s="247" customFormat="1" ht="26.25" customHeight="1">
      <c r="A42" s="261">
        <v>15</v>
      </c>
      <c r="B42" s="1107"/>
      <c r="C42" s="1108"/>
      <c r="D42" s="1108"/>
      <c r="E42" s="1108"/>
      <c r="F42" s="1108"/>
      <c r="G42" s="1108"/>
      <c r="H42" s="1108"/>
      <c r="I42" s="1108"/>
      <c r="J42" s="1108"/>
      <c r="K42" s="1108"/>
      <c r="L42" s="1108"/>
      <c r="M42" s="1108"/>
      <c r="N42" s="1108"/>
      <c r="O42" s="1108"/>
      <c r="P42" s="1109"/>
      <c r="Q42" s="1131"/>
      <c r="R42" s="1132"/>
      <c r="S42" s="1132"/>
      <c r="T42" s="1132"/>
      <c r="U42" s="1132"/>
      <c r="V42" s="1132"/>
      <c r="W42" s="1132"/>
      <c r="X42" s="1132"/>
      <c r="Y42" s="1132"/>
      <c r="Z42" s="1132"/>
      <c r="AA42" s="1132"/>
      <c r="AB42" s="1132"/>
      <c r="AC42" s="1132"/>
      <c r="AD42" s="1132"/>
      <c r="AE42" s="1133"/>
      <c r="AF42" s="1113"/>
      <c r="AG42" s="1114"/>
      <c r="AH42" s="1114"/>
      <c r="AI42" s="1114"/>
      <c r="AJ42" s="1115"/>
      <c r="AK42" s="1071"/>
      <c r="AL42" s="1062"/>
      <c r="AM42" s="1062"/>
      <c r="AN42" s="1062"/>
      <c r="AO42" s="1062"/>
      <c r="AP42" s="1062"/>
      <c r="AQ42" s="1062"/>
      <c r="AR42" s="1062"/>
      <c r="AS42" s="1062"/>
      <c r="AT42" s="1062"/>
      <c r="AU42" s="1062"/>
      <c r="AV42" s="1062"/>
      <c r="AW42" s="1062"/>
      <c r="AX42" s="1062"/>
      <c r="AY42" s="1062"/>
      <c r="AZ42" s="1130"/>
      <c r="BA42" s="1130"/>
      <c r="BB42" s="1130"/>
      <c r="BC42" s="1130"/>
      <c r="BD42" s="1130"/>
      <c r="BE42" s="1125"/>
      <c r="BF42" s="1125"/>
      <c r="BG42" s="1125"/>
      <c r="BH42" s="1125"/>
      <c r="BI42" s="1126"/>
      <c r="BJ42" s="252"/>
      <c r="BK42" s="252"/>
      <c r="BL42" s="252"/>
      <c r="BM42" s="252"/>
      <c r="BN42" s="252"/>
      <c r="BO42" s="265"/>
      <c r="BP42" s="265"/>
      <c r="BQ42" s="262">
        <v>36</v>
      </c>
      <c r="BR42" s="263"/>
      <c r="BS42" s="1102"/>
      <c r="BT42" s="1103"/>
      <c r="BU42" s="1103"/>
      <c r="BV42" s="1103"/>
      <c r="BW42" s="1103"/>
      <c r="BX42" s="1103"/>
      <c r="BY42" s="1103"/>
      <c r="BZ42" s="1103"/>
      <c r="CA42" s="1103"/>
      <c r="CB42" s="1103"/>
      <c r="CC42" s="1103"/>
      <c r="CD42" s="1103"/>
      <c r="CE42" s="1103"/>
      <c r="CF42" s="1103"/>
      <c r="CG42" s="1104"/>
      <c r="CH42" s="1076"/>
      <c r="CI42" s="1077"/>
      <c r="CJ42" s="1077"/>
      <c r="CK42" s="1077"/>
      <c r="CL42" s="1078"/>
      <c r="CM42" s="1076"/>
      <c r="CN42" s="1077"/>
      <c r="CO42" s="1077"/>
      <c r="CP42" s="1077"/>
      <c r="CQ42" s="1078"/>
      <c r="CR42" s="1076"/>
      <c r="CS42" s="1077"/>
      <c r="CT42" s="1077"/>
      <c r="CU42" s="1077"/>
      <c r="CV42" s="1078"/>
      <c r="CW42" s="1076"/>
      <c r="CX42" s="1077"/>
      <c r="CY42" s="1077"/>
      <c r="CZ42" s="1077"/>
      <c r="DA42" s="1078"/>
      <c r="DB42" s="1076"/>
      <c r="DC42" s="1077"/>
      <c r="DD42" s="1077"/>
      <c r="DE42" s="1077"/>
      <c r="DF42" s="1078"/>
      <c r="DG42" s="1076"/>
      <c r="DH42" s="1077"/>
      <c r="DI42" s="1077"/>
      <c r="DJ42" s="1077"/>
      <c r="DK42" s="1078"/>
      <c r="DL42" s="1076"/>
      <c r="DM42" s="1077"/>
      <c r="DN42" s="1077"/>
      <c r="DO42" s="1077"/>
      <c r="DP42" s="1078"/>
      <c r="DQ42" s="1076"/>
      <c r="DR42" s="1077"/>
      <c r="DS42" s="1077"/>
      <c r="DT42" s="1077"/>
      <c r="DU42" s="1078"/>
      <c r="DV42" s="1080"/>
      <c r="DW42" s="1081"/>
      <c r="DX42" s="1081"/>
      <c r="DY42" s="1081"/>
      <c r="DZ42" s="1082"/>
      <c r="EA42" s="246"/>
    </row>
    <row r="43" spans="1:131" s="247" customFormat="1" ht="26.25" customHeight="1">
      <c r="A43" s="261">
        <v>16</v>
      </c>
      <c r="B43" s="1107"/>
      <c r="C43" s="1108"/>
      <c r="D43" s="1108"/>
      <c r="E43" s="1108"/>
      <c r="F43" s="1108"/>
      <c r="G43" s="1108"/>
      <c r="H43" s="1108"/>
      <c r="I43" s="1108"/>
      <c r="J43" s="1108"/>
      <c r="K43" s="1108"/>
      <c r="L43" s="1108"/>
      <c r="M43" s="1108"/>
      <c r="N43" s="1108"/>
      <c r="O43" s="1108"/>
      <c r="P43" s="1109"/>
      <c r="Q43" s="1131"/>
      <c r="R43" s="1132"/>
      <c r="S43" s="1132"/>
      <c r="T43" s="1132"/>
      <c r="U43" s="1132"/>
      <c r="V43" s="1132"/>
      <c r="W43" s="1132"/>
      <c r="X43" s="1132"/>
      <c r="Y43" s="1132"/>
      <c r="Z43" s="1132"/>
      <c r="AA43" s="1132"/>
      <c r="AB43" s="1132"/>
      <c r="AC43" s="1132"/>
      <c r="AD43" s="1132"/>
      <c r="AE43" s="1133"/>
      <c r="AF43" s="1113"/>
      <c r="AG43" s="1114"/>
      <c r="AH43" s="1114"/>
      <c r="AI43" s="1114"/>
      <c r="AJ43" s="1115"/>
      <c r="AK43" s="1071"/>
      <c r="AL43" s="1062"/>
      <c r="AM43" s="1062"/>
      <c r="AN43" s="1062"/>
      <c r="AO43" s="1062"/>
      <c r="AP43" s="1062"/>
      <c r="AQ43" s="1062"/>
      <c r="AR43" s="1062"/>
      <c r="AS43" s="1062"/>
      <c r="AT43" s="1062"/>
      <c r="AU43" s="1062"/>
      <c r="AV43" s="1062"/>
      <c r="AW43" s="1062"/>
      <c r="AX43" s="1062"/>
      <c r="AY43" s="1062"/>
      <c r="AZ43" s="1130"/>
      <c r="BA43" s="1130"/>
      <c r="BB43" s="1130"/>
      <c r="BC43" s="1130"/>
      <c r="BD43" s="1130"/>
      <c r="BE43" s="1125"/>
      <c r="BF43" s="1125"/>
      <c r="BG43" s="1125"/>
      <c r="BH43" s="1125"/>
      <c r="BI43" s="1126"/>
      <c r="BJ43" s="252"/>
      <c r="BK43" s="252"/>
      <c r="BL43" s="252"/>
      <c r="BM43" s="252"/>
      <c r="BN43" s="252"/>
      <c r="BO43" s="265"/>
      <c r="BP43" s="265"/>
      <c r="BQ43" s="262">
        <v>37</v>
      </c>
      <c r="BR43" s="263"/>
      <c r="BS43" s="1102"/>
      <c r="BT43" s="1103"/>
      <c r="BU43" s="1103"/>
      <c r="BV43" s="1103"/>
      <c r="BW43" s="1103"/>
      <c r="BX43" s="1103"/>
      <c r="BY43" s="1103"/>
      <c r="BZ43" s="1103"/>
      <c r="CA43" s="1103"/>
      <c r="CB43" s="1103"/>
      <c r="CC43" s="1103"/>
      <c r="CD43" s="1103"/>
      <c r="CE43" s="1103"/>
      <c r="CF43" s="1103"/>
      <c r="CG43" s="1104"/>
      <c r="CH43" s="1076"/>
      <c r="CI43" s="1077"/>
      <c r="CJ43" s="1077"/>
      <c r="CK43" s="1077"/>
      <c r="CL43" s="1078"/>
      <c r="CM43" s="1076"/>
      <c r="CN43" s="1077"/>
      <c r="CO43" s="1077"/>
      <c r="CP43" s="1077"/>
      <c r="CQ43" s="1078"/>
      <c r="CR43" s="1076"/>
      <c r="CS43" s="1077"/>
      <c r="CT43" s="1077"/>
      <c r="CU43" s="1077"/>
      <c r="CV43" s="1078"/>
      <c r="CW43" s="1076"/>
      <c r="CX43" s="1077"/>
      <c r="CY43" s="1077"/>
      <c r="CZ43" s="1077"/>
      <c r="DA43" s="1078"/>
      <c r="DB43" s="1076"/>
      <c r="DC43" s="1077"/>
      <c r="DD43" s="1077"/>
      <c r="DE43" s="1077"/>
      <c r="DF43" s="1078"/>
      <c r="DG43" s="1076"/>
      <c r="DH43" s="1077"/>
      <c r="DI43" s="1077"/>
      <c r="DJ43" s="1077"/>
      <c r="DK43" s="1078"/>
      <c r="DL43" s="1076"/>
      <c r="DM43" s="1077"/>
      <c r="DN43" s="1077"/>
      <c r="DO43" s="1077"/>
      <c r="DP43" s="1078"/>
      <c r="DQ43" s="1076"/>
      <c r="DR43" s="1077"/>
      <c r="DS43" s="1077"/>
      <c r="DT43" s="1077"/>
      <c r="DU43" s="1078"/>
      <c r="DV43" s="1080"/>
      <c r="DW43" s="1081"/>
      <c r="DX43" s="1081"/>
      <c r="DY43" s="1081"/>
      <c r="DZ43" s="1082"/>
      <c r="EA43" s="246"/>
    </row>
    <row r="44" spans="1:131" s="247" customFormat="1" ht="26.25" customHeight="1">
      <c r="A44" s="261">
        <v>17</v>
      </c>
      <c r="B44" s="1107"/>
      <c r="C44" s="1108"/>
      <c r="D44" s="1108"/>
      <c r="E44" s="1108"/>
      <c r="F44" s="1108"/>
      <c r="G44" s="1108"/>
      <c r="H44" s="1108"/>
      <c r="I44" s="1108"/>
      <c r="J44" s="1108"/>
      <c r="K44" s="1108"/>
      <c r="L44" s="1108"/>
      <c r="M44" s="1108"/>
      <c r="N44" s="1108"/>
      <c r="O44" s="1108"/>
      <c r="P44" s="1109"/>
      <c r="Q44" s="1131"/>
      <c r="R44" s="1132"/>
      <c r="S44" s="1132"/>
      <c r="T44" s="1132"/>
      <c r="U44" s="1132"/>
      <c r="V44" s="1132"/>
      <c r="W44" s="1132"/>
      <c r="X44" s="1132"/>
      <c r="Y44" s="1132"/>
      <c r="Z44" s="1132"/>
      <c r="AA44" s="1132"/>
      <c r="AB44" s="1132"/>
      <c r="AC44" s="1132"/>
      <c r="AD44" s="1132"/>
      <c r="AE44" s="1133"/>
      <c r="AF44" s="1113"/>
      <c r="AG44" s="1114"/>
      <c r="AH44" s="1114"/>
      <c r="AI44" s="1114"/>
      <c r="AJ44" s="1115"/>
      <c r="AK44" s="1071"/>
      <c r="AL44" s="1062"/>
      <c r="AM44" s="1062"/>
      <c r="AN44" s="1062"/>
      <c r="AO44" s="1062"/>
      <c r="AP44" s="1062"/>
      <c r="AQ44" s="1062"/>
      <c r="AR44" s="1062"/>
      <c r="AS44" s="1062"/>
      <c r="AT44" s="1062"/>
      <c r="AU44" s="1062"/>
      <c r="AV44" s="1062"/>
      <c r="AW44" s="1062"/>
      <c r="AX44" s="1062"/>
      <c r="AY44" s="1062"/>
      <c r="AZ44" s="1130"/>
      <c r="BA44" s="1130"/>
      <c r="BB44" s="1130"/>
      <c r="BC44" s="1130"/>
      <c r="BD44" s="1130"/>
      <c r="BE44" s="1125"/>
      <c r="BF44" s="1125"/>
      <c r="BG44" s="1125"/>
      <c r="BH44" s="1125"/>
      <c r="BI44" s="1126"/>
      <c r="BJ44" s="252"/>
      <c r="BK44" s="252"/>
      <c r="BL44" s="252"/>
      <c r="BM44" s="252"/>
      <c r="BN44" s="252"/>
      <c r="BO44" s="265"/>
      <c r="BP44" s="265"/>
      <c r="BQ44" s="262">
        <v>38</v>
      </c>
      <c r="BR44" s="263"/>
      <c r="BS44" s="1102"/>
      <c r="BT44" s="1103"/>
      <c r="BU44" s="1103"/>
      <c r="BV44" s="1103"/>
      <c r="BW44" s="1103"/>
      <c r="BX44" s="1103"/>
      <c r="BY44" s="1103"/>
      <c r="BZ44" s="1103"/>
      <c r="CA44" s="1103"/>
      <c r="CB44" s="1103"/>
      <c r="CC44" s="1103"/>
      <c r="CD44" s="1103"/>
      <c r="CE44" s="1103"/>
      <c r="CF44" s="1103"/>
      <c r="CG44" s="1104"/>
      <c r="CH44" s="1076"/>
      <c r="CI44" s="1077"/>
      <c r="CJ44" s="1077"/>
      <c r="CK44" s="1077"/>
      <c r="CL44" s="1078"/>
      <c r="CM44" s="1076"/>
      <c r="CN44" s="1077"/>
      <c r="CO44" s="1077"/>
      <c r="CP44" s="1077"/>
      <c r="CQ44" s="1078"/>
      <c r="CR44" s="1076"/>
      <c r="CS44" s="1077"/>
      <c r="CT44" s="1077"/>
      <c r="CU44" s="1077"/>
      <c r="CV44" s="1078"/>
      <c r="CW44" s="1076"/>
      <c r="CX44" s="1077"/>
      <c r="CY44" s="1077"/>
      <c r="CZ44" s="1077"/>
      <c r="DA44" s="1078"/>
      <c r="DB44" s="1076"/>
      <c r="DC44" s="1077"/>
      <c r="DD44" s="1077"/>
      <c r="DE44" s="1077"/>
      <c r="DF44" s="1078"/>
      <c r="DG44" s="1076"/>
      <c r="DH44" s="1077"/>
      <c r="DI44" s="1077"/>
      <c r="DJ44" s="1077"/>
      <c r="DK44" s="1078"/>
      <c r="DL44" s="1076"/>
      <c r="DM44" s="1077"/>
      <c r="DN44" s="1077"/>
      <c r="DO44" s="1077"/>
      <c r="DP44" s="1078"/>
      <c r="DQ44" s="1076"/>
      <c r="DR44" s="1077"/>
      <c r="DS44" s="1077"/>
      <c r="DT44" s="1077"/>
      <c r="DU44" s="1078"/>
      <c r="DV44" s="1080"/>
      <c r="DW44" s="1081"/>
      <c r="DX44" s="1081"/>
      <c r="DY44" s="1081"/>
      <c r="DZ44" s="1082"/>
      <c r="EA44" s="246"/>
    </row>
    <row r="45" spans="1:131" s="247" customFormat="1" ht="26.25" customHeight="1">
      <c r="A45" s="261">
        <v>18</v>
      </c>
      <c r="B45" s="1107"/>
      <c r="C45" s="1108"/>
      <c r="D45" s="1108"/>
      <c r="E45" s="1108"/>
      <c r="F45" s="1108"/>
      <c r="G45" s="1108"/>
      <c r="H45" s="1108"/>
      <c r="I45" s="1108"/>
      <c r="J45" s="1108"/>
      <c r="K45" s="1108"/>
      <c r="L45" s="1108"/>
      <c r="M45" s="1108"/>
      <c r="N45" s="1108"/>
      <c r="O45" s="1108"/>
      <c r="P45" s="1109"/>
      <c r="Q45" s="1131"/>
      <c r="R45" s="1132"/>
      <c r="S45" s="1132"/>
      <c r="T45" s="1132"/>
      <c r="U45" s="1132"/>
      <c r="V45" s="1132"/>
      <c r="W45" s="1132"/>
      <c r="X45" s="1132"/>
      <c r="Y45" s="1132"/>
      <c r="Z45" s="1132"/>
      <c r="AA45" s="1132"/>
      <c r="AB45" s="1132"/>
      <c r="AC45" s="1132"/>
      <c r="AD45" s="1132"/>
      <c r="AE45" s="1133"/>
      <c r="AF45" s="1113"/>
      <c r="AG45" s="1114"/>
      <c r="AH45" s="1114"/>
      <c r="AI45" s="1114"/>
      <c r="AJ45" s="1115"/>
      <c r="AK45" s="1071"/>
      <c r="AL45" s="1062"/>
      <c r="AM45" s="1062"/>
      <c r="AN45" s="1062"/>
      <c r="AO45" s="1062"/>
      <c r="AP45" s="1062"/>
      <c r="AQ45" s="1062"/>
      <c r="AR45" s="1062"/>
      <c r="AS45" s="1062"/>
      <c r="AT45" s="1062"/>
      <c r="AU45" s="1062"/>
      <c r="AV45" s="1062"/>
      <c r="AW45" s="1062"/>
      <c r="AX45" s="1062"/>
      <c r="AY45" s="1062"/>
      <c r="AZ45" s="1130"/>
      <c r="BA45" s="1130"/>
      <c r="BB45" s="1130"/>
      <c r="BC45" s="1130"/>
      <c r="BD45" s="1130"/>
      <c r="BE45" s="1125"/>
      <c r="BF45" s="1125"/>
      <c r="BG45" s="1125"/>
      <c r="BH45" s="1125"/>
      <c r="BI45" s="1126"/>
      <c r="BJ45" s="252"/>
      <c r="BK45" s="252"/>
      <c r="BL45" s="252"/>
      <c r="BM45" s="252"/>
      <c r="BN45" s="252"/>
      <c r="BO45" s="265"/>
      <c r="BP45" s="265"/>
      <c r="BQ45" s="262">
        <v>39</v>
      </c>
      <c r="BR45" s="263"/>
      <c r="BS45" s="1102"/>
      <c r="BT45" s="1103"/>
      <c r="BU45" s="1103"/>
      <c r="BV45" s="1103"/>
      <c r="BW45" s="1103"/>
      <c r="BX45" s="1103"/>
      <c r="BY45" s="1103"/>
      <c r="BZ45" s="1103"/>
      <c r="CA45" s="1103"/>
      <c r="CB45" s="1103"/>
      <c r="CC45" s="1103"/>
      <c r="CD45" s="1103"/>
      <c r="CE45" s="1103"/>
      <c r="CF45" s="1103"/>
      <c r="CG45" s="1104"/>
      <c r="CH45" s="1076"/>
      <c r="CI45" s="1077"/>
      <c r="CJ45" s="1077"/>
      <c r="CK45" s="1077"/>
      <c r="CL45" s="1078"/>
      <c r="CM45" s="1076"/>
      <c r="CN45" s="1077"/>
      <c r="CO45" s="1077"/>
      <c r="CP45" s="1077"/>
      <c r="CQ45" s="1078"/>
      <c r="CR45" s="1076"/>
      <c r="CS45" s="1077"/>
      <c r="CT45" s="1077"/>
      <c r="CU45" s="1077"/>
      <c r="CV45" s="1078"/>
      <c r="CW45" s="1076"/>
      <c r="CX45" s="1077"/>
      <c r="CY45" s="1077"/>
      <c r="CZ45" s="1077"/>
      <c r="DA45" s="1078"/>
      <c r="DB45" s="1076"/>
      <c r="DC45" s="1077"/>
      <c r="DD45" s="1077"/>
      <c r="DE45" s="1077"/>
      <c r="DF45" s="1078"/>
      <c r="DG45" s="1076"/>
      <c r="DH45" s="1077"/>
      <c r="DI45" s="1077"/>
      <c r="DJ45" s="1077"/>
      <c r="DK45" s="1078"/>
      <c r="DL45" s="1076"/>
      <c r="DM45" s="1077"/>
      <c r="DN45" s="1077"/>
      <c r="DO45" s="1077"/>
      <c r="DP45" s="1078"/>
      <c r="DQ45" s="1076"/>
      <c r="DR45" s="1077"/>
      <c r="DS45" s="1077"/>
      <c r="DT45" s="1077"/>
      <c r="DU45" s="1078"/>
      <c r="DV45" s="1080"/>
      <c r="DW45" s="1081"/>
      <c r="DX45" s="1081"/>
      <c r="DY45" s="1081"/>
      <c r="DZ45" s="1082"/>
      <c r="EA45" s="246"/>
    </row>
    <row r="46" spans="1:131" s="247" customFormat="1" ht="26.25" customHeight="1">
      <c r="A46" s="261">
        <v>19</v>
      </c>
      <c r="B46" s="1107"/>
      <c r="C46" s="1108"/>
      <c r="D46" s="1108"/>
      <c r="E46" s="1108"/>
      <c r="F46" s="1108"/>
      <c r="G46" s="1108"/>
      <c r="H46" s="1108"/>
      <c r="I46" s="1108"/>
      <c r="J46" s="1108"/>
      <c r="K46" s="1108"/>
      <c r="L46" s="1108"/>
      <c r="M46" s="1108"/>
      <c r="N46" s="1108"/>
      <c r="O46" s="1108"/>
      <c r="P46" s="1109"/>
      <c r="Q46" s="1131"/>
      <c r="R46" s="1132"/>
      <c r="S46" s="1132"/>
      <c r="T46" s="1132"/>
      <c r="U46" s="1132"/>
      <c r="V46" s="1132"/>
      <c r="W46" s="1132"/>
      <c r="X46" s="1132"/>
      <c r="Y46" s="1132"/>
      <c r="Z46" s="1132"/>
      <c r="AA46" s="1132"/>
      <c r="AB46" s="1132"/>
      <c r="AC46" s="1132"/>
      <c r="AD46" s="1132"/>
      <c r="AE46" s="1133"/>
      <c r="AF46" s="1113"/>
      <c r="AG46" s="1114"/>
      <c r="AH46" s="1114"/>
      <c r="AI46" s="1114"/>
      <c r="AJ46" s="1115"/>
      <c r="AK46" s="1071"/>
      <c r="AL46" s="1062"/>
      <c r="AM46" s="1062"/>
      <c r="AN46" s="1062"/>
      <c r="AO46" s="1062"/>
      <c r="AP46" s="1062"/>
      <c r="AQ46" s="1062"/>
      <c r="AR46" s="1062"/>
      <c r="AS46" s="1062"/>
      <c r="AT46" s="1062"/>
      <c r="AU46" s="1062"/>
      <c r="AV46" s="1062"/>
      <c r="AW46" s="1062"/>
      <c r="AX46" s="1062"/>
      <c r="AY46" s="1062"/>
      <c r="AZ46" s="1130"/>
      <c r="BA46" s="1130"/>
      <c r="BB46" s="1130"/>
      <c r="BC46" s="1130"/>
      <c r="BD46" s="1130"/>
      <c r="BE46" s="1125"/>
      <c r="BF46" s="1125"/>
      <c r="BG46" s="1125"/>
      <c r="BH46" s="1125"/>
      <c r="BI46" s="1126"/>
      <c r="BJ46" s="252"/>
      <c r="BK46" s="252"/>
      <c r="BL46" s="252"/>
      <c r="BM46" s="252"/>
      <c r="BN46" s="252"/>
      <c r="BO46" s="265"/>
      <c r="BP46" s="265"/>
      <c r="BQ46" s="262">
        <v>40</v>
      </c>
      <c r="BR46" s="263"/>
      <c r="BS46" s="1102"/>
      <c r="BT46" s="1103"/>
      <c r="BU46" s="1103"/>
      <c r="BV46" s="1103"/>
      <c r="BW46" s="1103"/>
      <c r="BX46" s="1103"/>
      <c r="BY46" s="1103"/>
      <c r="BZ46" s="1103"/>
      <c r="CA46" s="1103"/>
      <c r="CB46" s="1103"/>
      <c r="CC46" s="1103"/>
      <c r="CD46" s="1103"/>
      <c r="CE46" s="1103"/>
      <c r="CF46" s="1103"/>
      <c r="CG46" s="1104"/>
      <c r="CH46" s="1076"/>
      <c r="CI46" s="1077"/>
      <c r="CJ46" s="1077"/>
      <c r="CK46" s="1077"/>
      <c r="CL46" s="1078"/>
      <c r="CM46" s="1076"/>
      <c r="CN46" s="1077"/>
      <c r="CO46" s="1077"/>
      <c r="CP46" s="1077"/>
      <c r="CQ46" s="1078"/>
      <c r="CR46" s="1076"/>
      <c r="CS46" s="1077"/>
      <c r="CT46" s="1077"/>
      <c r="CU46" s="1077"/>
      <c r="CV46" s="1078"/>
      <c r="CW46" s="1076"/>
      <c r="CX46" s="1077"/>
      <c r="CY46" s="1077"/>
      <c r="CZ46" s="1077"/>
      <c r="DA46" s="1078"/>
      <c r="DB46" s="1076"/>
      <c r="DC46" s="1077"/>
      <c r="DD46" s="1077"/>
      <c r="DE46" s="1077"/>
      <c r="DF46" s="1078"/>
      <c r="DG46" s="1076"/>
      <c r="DH46" s="1077"/>
      <c r="DI46" s="1077"/>
      <c r="DJ46" s="1077"/>
      <c r="DK46" s="1078"/>
      <c r="DL46" s="1076"/>
      <c r="DM46" s="1077"/>
      <c r="DN46" s="1077"/>
      <c r="DO46" s="1077"/>
      <c r="DP46" s="1078"/>
      <c r="DQ46" s="1076"/>
      <c r="DR46" s="1077"/>
      <c r="DS46" s="1077"/>
      <c r="DT46" s="1077"/>
      <c r="DU46" s="1078"/>
      <c r="DV46" s="1080"/>
      <c r="DW46" s="1081"/>
      <c r="DX46" s="1081"/>
      <c r="DY46" s="1081"/>
      <c r="DZ46" s="1082"/>
      <c r="EA46" s="246"/>
    </row>
    <row r="47" spans="1:131" s="247" customFormat="1" ht="26.25" customHeight="1">
      <c r="A47" s="261">
        <v>20</v>
      </c>
      <c r="B47" s="1107"/>
      <c r="C47" s="1108"/>
      <c r="D47" s="1108"/>
      <c r="E47" s="1108"/>
      <c r="F47" s="1108"/>
      <c r="G47" s="1108"/>
      <c r="H47" s="1108"/>
      <c r="I47" s="1108"/>
      <c r="J47" s="1108"/>
      <c r="K47" s="1108"/>
      <c r="L47" s="1108"/>
      <c r="M47" s="1108"/>
      <c r="N47" s="1108"/>
      <c r="O47" s="1108"/>
      <c r="P47" s="1109"/>
      <c r="Q47" s="1131"/>
      <c r="R47" s="1132"/>
      <c r="S47" s="1132"/>
      <c r="T47" s="1132"/>
      <c r="U47" s="1132"/>
      <c r="V47" s="1132"/>
      <c r="W47" s="1132"/>
      <c r="X47" s="1132"/>
      <c r="Y47" s="1132"/>
      <c r="Z47" s="1132"/>
      <c r="AA47" s="1132"/>
      <c r="AB47" s="1132"/>
      <c r="AC47" s="1132"/>
      <c r="AD47" s="1132"/>
      <c r="AE47" s="1133"/>
      <c r="AF47" s="1113"/>
      <c r="AG47" s="1114"/>
      <c r="AH47" s="1114"/>
      <c r="AI47" s="1114"/>
      <c r="AJ47" s="1115"/>
      <c r="AK47" s="1071"/>
      <c r="AL47" s="1062"/>
      <c r="AM47" s="1062"/>
      <c r="AN47" s="1062"/>
      <c r="AO47" s="1062"/>
      <c r="AP47" s="1062"/>
      <c r="AQ47" s="1062"/>
      <c r="AR47" s="1062"/>
      <c r="AS47" s="1062"/>
      <c r="AT47" s="1062"/>
      <c r="AU47" s="1062"/>
      <c r="AV47" s="1062"/>
      <c r="AW47" s="1062"/>
      <c r="AX47" s="1062"/>
      <c r="AY47" s="1062"/>
      <c r="AZ47" s="1130"/>
      <c r="BA47" s="1130"/>
      <c r="BB47" s="1130"/>
      <c r="BC47" s="1130"/>
      <c r="BD47" s="1130"/>
      <c r="BE47" s="1125"/>
      <c r="BF47" s="1125"/>
      <c r="BG47" s="1125"/>
      <c r="BH47" s="1125"/>
      <c r="BI47" s="1126"/>
      <c r="BJ47" s="252"/>
      <c r="BK47" s="252"/>
      <c r="BL47" s="252"/>
      <c r="BM47" s="252"/>
      <c r="BN47" s="252"/>
      <c r="BO47" s="265"/>
      <c r="BP47" s="265"/>
      <c r="BQ47" s="262">
        <v>41</v>
      </c>
      <c r="BR47" s="263"/>
      <c r="BS47" s="1102"/>
      <c r="BT47" s="1103"/>
      <c r="BU47" s="1103"/>
      <c r="BV47" s="1103"/>
      <c r="BW47" s="1103"/>
      <c r="BX47" s="1103"/>
      <c r="BY47" s="1103"/>
      <c r="BZ47" s="1103"/>
      <c r="CA47" s="1103"/>
      <c r="CB47" s="1103"/>
      <c r="CC47" s="1103"/>
      <c r="CD47" s="1103"/>
      <c r="CE47" s="1103"/>
      <c r="CF47" s="1103"/>
      <c r="CG47" s="1104"/>
      <c r="CH47" s="1076"/>
      <c r="CI47" s="1077"/>
      <c r="CJ47" s="1077"/>
      <c r="CK47" s="1077"/>
      <c r="CL47" s="1078"/>
      <c r="CM47" s="1076"/>
      <c r="CN47" s="1077"/>
      <c r="CO47" s="1077"/>
      <c r="CP47" s="1077"/>
      <c r="CQ47" s="1078"/>
      <c r="CR47" s="1076"/>
      <c r="CS47" s="1077"/>
      <c r="CT47" s="1077"/>
      <c r="CU47" s="1077"/>
      <c r="CV47" s="1078"/>
      <c r="CW47" s="1076"/>
      <c r="CX47" s="1077"/>
      <c r="CY47" s="1077"/>
      <c r="CZ47" s="1077"/>
      <c r="DA47" s="1078"/>
      <c r="DB47" s="1076"/>
      <c r="DC47" s="1077"/>
      <c r="DD47" s="1077"/>
      <c r="DE47" s="1077"/>
      <c r="DF47" s="1078"/>
      <c r="DG47" s="1076"/>
      <c r="DH47" s="1077"/>
      <c r="DI47" s="1077"/>
      <c r="DJ47" s="1077"/>
      <c r="DK47" s="1078"/>
      <c r="DL47" s="1076"/>
      <c r="DM47" s="1077"/>
      <c r="DN47" s="1077"/>
      <c r="DO47" s="1077"/>
      <c r="DP47" s="1078"/>
      <c r="DQ47" s="1076"/>
      <c r="DR47" s="1077"/>
      <c r="DS47" s="1077"/>
      <c r="DT47" s="1077"/>
      <c r="DU47" s="1078"/>
      <c r="DV47" s="1080"/>
      <c r="DW47" s="1081"/>
      <c r="DX47" s="1081"/>
      <c r="DY47" s="1081"/>
      <c r="DZ47" s="1082"/>
      <c r="EA47" s="246"/>
    </row>
    <row r="48" spans="1:131" s="247" customFormat="1" ht="26.25" customHeight="1">
      <c r="A48" s="261">
        <v>21</v>
      </c>
      <c r="B48" s="1107"/>
      <c r="C48" s="1108"/>
      <c r="D48" s="1108"/>
      <c r="E48" s="1108"/>
      <c r="F48" s="1108"/>
      <c r="G48" s="1108"/>
      <c r="H48" s="1108"/>
      <c r="I48" s="1108"/>
      <c r="J48" s="1108"/>
      <c r="K48" s="1108"/>
      <c r="L48" s="1108"/>
      <c r="M48" s="1108"/>
      <c r="N48" s="1108"/>
      <c r="O48" s="1108"/>
      <c r="P48" s="1109"/>
      <c r="Q48" s="1131"/>
      <c r="R48" s="1132"/>
      <c r="S48" s="1132"/>
      <c r="T48" s="1132"/>
      <c r="U48" s="1132"/>
      <c r="V48" s="1132"/>
      <c r="W48" s="1132"/>
      <c r="X48" s="1132"/>
      <c r="Y48" s="1132"/>
      <c r="Z48" s="1132"/>
      <c r="AA48" s="1132"/>
      <c r="AB48" s="1132"/>
      <c r="AC48" s="1132"/>
      <c r="AD48" s="1132"/>
      <c r="AE48" s="1133"/>
      <c r="AF48" s="1113"/>
      <c r="AG48" s="1114"/>
      <c r="AH48" s="1114"/>
      <c r="AI48" s="1114"/>
      <c r="AJ48" s="1115"/>
      <c r="AK48" s="1071"/>
      <c r="AL48" s="1062"/>
      <c r="AM48" s="1062"/>
      <c r="AN48" s="1062"/>
      <c r="AO48" s="1062"/>
      <c r="AP48" s="1062"/>
      <c r="AQ48" s="1062"/>
      <c r="AR48" s="1062"/>
      <c r="AS48" s="1062"/>
      <c r="AT48" s="1062"/>
      <c r="AU48" s="1062"/>
      <c r="AV48" s="1062"/>
      <c r="AW48" s="1062"/>
      <c r="AX48" s="1062"/>
      <c r="AY48" s="1062"/>
      <c r="AZ48" s="1130"/>
      <c r="BA48" s="1130"/>
      <c r="BB48" s="1130"/>
      <c r="BC48" s="1130"/>
      <c r="BD48" s="1130"/>
      <c r="BE48" s="1125"/>
      <c r="BF48" s="1125"/>
      <c r="BG48" s="1125"/>
      <c r="BH48" s="1125"/>
      <c r="BI48" s="1126"/>
      <c r="BJ48" s="252"/>
      <c r="BK48" s="252"/>
      <c r="BL48" s="252"/>
      <c r="BM48" s="252"/>
      <c r="BN48" s="252"/>
      <c r="BO48" s="265"/>
      <c r="BP48" s="265"/>
      <c r="BQ48" s="262">
        <v>42</v>
      </c>
      <c r="BR48" s="263"/>
      <c r="BS48" s="1102"/>
      <c r="BT48" s="1103"/>
      <c r="BU48" s="1103"/>
      <c r="BV48" s="1103"/>
      <c r="BW48" s="1103"/>
      <c r="BX48" s="1103"/>
      <c r="BY48" s="1103"/>
      <c r="BZ48" s="1103"/>
      <c r="CA48" s="1103"/>
      <c r="CB48" s="1103"/>
      <c r="CC48" s="1103"/>
      <c r="CD48" s="1103"/>
      <c r="CE48" s="1103"/>
      <c r="CF48" s="1103"/>
      <c r="CG48" s="1104"/>
      <c r="CH48" s="1076"/>
      <c r="CI48" s="1077"/>
      <c r="CJ48" s="1077"/>
      <c r="CK48" s="1077"/>
      <c r="CL48" s="1078"/>
      <c r="CM48" s="1076"/>
      <c r="CN48" s="1077"/>
      <c r="CO48" s="1077"/>
      <c r="CP48" s="1077"/>
      <c r="CQ48" s="1078"/>
      <c r="CR48" s="1076"/>
      <c r="CS48" s="1077"/>
      <c r="CT48" s="1077"/>
      <c r="CU48" s="1077"/>
      <c r="CV48" s="1078"/>
      <c r="CW48" s="1076"/>
      <c r="CX48" s="1077"/>
      <c r="CY48" s="1077"/>
      <c r="CZ48" s="1077"/>
      <c r="DA48" s="1078"/>
      <c r="DB48" s="1076"/>
      <c r="DC48" s="1077"/>
      <c r="DD48" s="1077"/>
      <c r="DE48" s="1077"/>
      <c r="DF48" s="1078"/>
      <c r="DG48" s="1076"/>
      <c r="DH48" s="1077"/>
      <c r="DI48" s="1077"/>
      <c r="DJ48" s="1077"/>
      <c r="DK48" s="1078"/>
      <c r="DL48" s="1076"/>
      <c r="DM48" s="1077"/>
      <c r="DN48" s="1077"/>
      <c r="DO48" s="1077"/>
      <c r="DP48" s="1078"/>
      <c r="DQ48" s="1076"/>
      <c r="DR48" s="1077"/>
      <c r="DS48" s="1077"/>
      <c r="DT48" s="1077"/>
      <c r="DU48" s="1078"/>
      <c r="DV48" s="1080"/>
      <c r="DW48" s="1081"/>
      <c r="DX48" s="1081"/>
      <c r="DY48" s="1081"/>
      <c r="DZ48" s="1082"/>
      <c r="EA48" s="246"/>
    </row>
    <row r="49" spans="1:131" s="247" customFormat="1" ht="26.25" customHeight="1">
      <c r="A49" s="261">
        <v>22</v>
      </c>
      <c r="B49" s="1107"/>
      <c r="C49" s="1108"/>
      <c r="D49" s="1108"/>
      <c r="E49" s="1108"/>
      <c r="F49" s="1108"/>
      <c r="G49" s="1108"/>
      <c r="H49" s="1108"/>
      <c r="I49" s="1108"/>
      <c r="J49" s="1108"/>
      <c r="K49" s="1108"/>
      <c r="L49" s="1108"/>
      <c r="M49" s="1108"/>
      <c r="N49" s="1108"/>
      <c r="O49" s="1108"/>
      <c r="P49" s="1109"/>
      <c r="Q49" s="1131"/>
      <c r="R49" s="1132"/>
      <c r="S49" s="1132"/>
      <c r="T49" s="1132"/>
      <c r="U49" s="1132"/>
      <c r="V49" s="1132"/>
      <c r="W49" s="1132"/>
      <c r="X49" s="1132"/>
      <c r="Y49" s="1132"/>
      <c r="Z49" s="1132"/>
      <c r="AA49" s="1132"/>
      <c r="AB49" s="1132"/>
      <c r="AC49" s="1132"/>
      <c r="AD49" s="1132"/>
      <c r="AE49" s="1133"/>
      <c r="AF49" s="1113"/>
      <c r="AG49" s="1114"/>
      <c r="AH49" s="1114"/>
      <c r="AI49" s="1114"/>
      <c r="AJ49" s="1115"/>
      <c r="AK49" s="1071"/>
      <c r="AL49" s="1062"/>
      <c r="AM49" s="1062"/>
      <c r="AN49" s="1062"/>
      <c r="AO49" s="1062"/>
      <c r="AP49" s="1062"/>
      <c r="AQ49" s="1062"/>
      <c r="AR49" s="1062"/>
      <c r="AS49" s="1062"/>
      <c r="AT49" s="1062"/>
      <c r="AU49" s="1062"/>
      <c r="AV49" s="1062"/>
      <c r="AW49" s="1062"/>
      <c r="AX49" s="1062"/>
      <c r="AY49" s="1062"/>
      <c r="AZ49" s="1130"/>
      <c r="BA49" s="1130"/>
      <c r="BB49" s="1130"/>
      <c r="BC49" s="1130"/>
      <c r="BD49" s="1130"/>
      <c r="BE49" s="1125"/>
      <c r="BF49" s="1125"/>
      <c r="BG49" s="1125"/>
      <c r="BH49" s="1125"/>
      <c r="BI49" s="1126"/>
      <c r="BJ49" s="252"/>
      <c r="BK49" s="252"/>
      <c r="BL49" s="252"/>
      <c r="BM49" s="252"/>
      <c r="BN49" s="252"/>
      <c r="BO49" s="265"/>
      <c r="BP49" s="265"/>
      <c r="BQ49" s="262">
        <v>43</v>
      </c>
      <c r="BR49" s="263"/>
      <c r="BS49" s="1102"/>
      <c r="BT49" s="1103"/>
      <c r="BU49" s="1103"/>
      <c r="BV49" s="1103"/>
      <c r="BW49" s="1103"/>
      <c r="BX49" s="1103"/>
      <c r="BY49" s="1103"/>
      <c r="BZ49" s="1103"/>
      <c r="CA49" s="1103"/>
      <c r="CB49" s="1103"/>
      <c r="CC49" s="1103"/>
      <c r="CD49" s="1103"/>
      <c r="CE49" s="1103"/>
      <c r="CF49" s="1103"/>
      <c r="CG49" s="1104"/>
      <c r="CH49" s="1076"/>
      <c r="CI49" s="1077"/>
      <c r="CJ49" s="1077"/>
      <c r="CK49" s="1077"/>
      <c r="CL49" s="1078"/>
      <c r="CM49" s="1076"/>
      <c r="CN49" s="1077"/>
      <c r="CO49" s="1077"/>
      <c r="CP49" s="1077"/>
      <c r="CQ49" s="1078"/>
      <c r="CR49" s="1076"/>
      <c r="CS49" s="1077"/>
      <c r="CT49" s="1077"/>
      <c r="CU49" s="1077"/>
      <c r="CV49" s="1078"/>
      <c r="CW49" s="1076"/>
      <c r="CX49" s="1077"/>
      <c r="CY49" s="1077"/>
      <c r="CZ49" s="1077"/>
      <c r="DA49" s="1078"/>
      <c r="DB49" s="1076"/>
      <c r="DC49" s="1077"/>
      <c r="DD49" s="1077"/>
      <c r="DE49" s="1077"/>
      <c r="DF49" s="1078"/>
      <c r="DG49" s="1076"/>
      <c r="DH49" s="1077"/>
      <c r="DI49" s="1077"/>
      <c r="DJ49" s="1077"/>
      <c r="DK49" s="1078"/>
      <c r="DL49" s="1076"/>
      <c r="DM49" s="1077"/>
      <c r="DN49" s="1077"/>
      <c r="DO49" s="1077"/>
      <c r="DP49" s="1078"/>
      <c r="DQ49" s="1076"/>
      <c r="DR49" s="1077"/>
      <c r="DS49" s="1077"/>
      <c r="DT49" s="1077"/>
      <c r="DU49" s="1078"/>
      <c r="DV49" s="1080"/>
      <c r="DW49" s="1081"/>
      <c r="DX49" s="1081"/>
      <c r="DY49" s="1081"/>
      <c r="DZ49" s="1082"/>
      <c r="EA49" s="246"/>
    </row>
    <row r="50" spans="1:131" s="247" customFormat="1" ht="26.25" customHeight="1">
      <c r="A50" s="261">
        <v>23</v>
      </c>
      <c r="B50" s="1107"/>
      <c r="C50" s="1108"/>
      <c r="D50" s="1108"/>
      <c r="E50" s="1108"/>
      <c r="F50" s="1108"/>
      <c r="G50" s="1108"/>
      <c r="H50" s="1108"/>
      <c r="I50" s="1108"/>
      <c r="J50" s="1108"/>
      <c r="K50" s="1108"/>
      <c r="L50" s="1108"/>
      <c r="M50" s="1108"/>
      <c r="N50" s="1108"/>
      <c r="O50" s="1108"/>
      <c r="P50" s="1109"/>
      <c r="Q50" s="1110"/>
      <c r="R50" s="1111"/>
      <c r="S50" s="1111"/>
      <c r="T50" s="1111"/>
      <c r="U50" s="1111"/>
      <c r="V50" s="1111"/>
      <c r="W50" s="1111"/>
      <c r="X50" s="1111"/>
      <c r="Y50" s="1111"/>
      <c r="Z50" s="1111"/>
      <c r="AA50" s="1111"/>
      <c r="AB50" s="1111"/>
      <c r="AC50" s="1111"/>
      <c r="AD50" s="1111"/>
      <c r="AE50" s="1112"/>
      <c r="AF50" s="1113"/>
      <c r="AG50" s="1114"/>
      <c r="AH50" s="1114"/>
      <c r="AI50" s="1114"/>
      <c r="AJ50" s="1115"/>
      <c r="AK50" s="1116"/>
      <c r="AL50" s="1111"/>
      <c r="AM50" s="1111"/>
      <c r="AN50" s="1111"/>
      <c r="AO50" s="1111"/>
      <c r="AP50" s="1111"/>
      <c r="AQ50" s="1111"/>
      <c r="AR50" s="1111"/>
      <c r="AS50" s="1111"/>
      <c r="AT50" s="1111"/>
      <c r="AU50" s="1111"/>
      <c r="AV50" s="1111"/>
      <c r="AW50" s="1111"/>
      <c r="AX50" s="1111"/>
      <c r="AY50" s="1111"/>
      <c r="AZ50" s="1117"/>
      <c r="BA50" s="1117"/>
      <c r="BB50" s="1117"/>
      <c r="BC50" s="1117"/>
      <c r="BD50" s="1117"/>
      <c r="BE50" s="1125"/>
      <c r="BF50" s="1125"/>
      <c r="BG50" s="1125"/>
      <c r="BH50" s="1125"/>
      <c r="BI50" s="1126"/>
      <c r="BJ50" s="252"/>
      <c r="BK50" s="252"/>
      <c r="BL50" s="252"/>
      <c r="BM50" s="252"/>
      <c r="BN50" s="252"/>
      <c r="BO50" s="265"/>
      <c r="BP50" s="265"/>
      <c r="BQ50" s="262">
        <v>44</v>
      </c>
      <c r="BR50" s="263"/>
      <c r="BS50" s="1102"/>
      <c r="BT50" s="1103"/>
      <c r="BU50" s="1103"/>
      <c r="BV50" s="1103"/>
      <c r="BW50" s="1103"/>
      <c r="BX50" s="1103"/>
      <c r="BY50" s="1103"/>
      <c r="BZ50" s="1103"/>
      <c r="CA50" s="1103"/>
      <c r="CB50" s="1103"/>
      <c r="CC50" s="1103"/>
      <c r="CD50" s="1103"/>
      <c r="CE50" s="1103"/>
      <c r="CF50" s="1103"/>
      <c r="CG50" s="1104"/>
      <c r="CH50" s="1076"/>
      <c r="CI50" s="1077"/>
      <c r="CJ50" s="1077"/>
      <c r="CK50" s="1077"/>
      <c r="CL50" s="1078"/>
      <c r="CM50" s="1076"/>
      <c r="CN50" s="1077"/>
      <c r="CO50" s="1077"/>
      <c r="CP50" s="1077"/>
      <c r="CQ50" s="1078"/>
      <c r="CR50" s="1076"/>
      <c r="CS50" s="1077"/>
      <c r="CT50" s="1077"/>
      <c r="CU50" s="1077"/>
      <c r="CV50" s="1078"/>
      <c r="CW50" s="1076"/>
      <c r="CX50" s="1077"/>
      <c r="CY50" s="1077"/>
      <c r="CZ50" s="1077"/>
      <c r="DA50" s="1078"/>
      <c r="DB50" s="1076"/>
      <c r="DC50" s="1077"/>
      <c r="DD50" s="1077"/>
      <c r="DE50" s="1077"/>
      <c r="DF50" s="1078"/>
      <c r="DG50" s="1076"/>
      <c r="DH50" s="1077"/>
      <c r="DI50" s="1077"/>
      <c r="DJ50" s="1077"/>
      <c r="DK50" s="1078"/>
      <c r="DL50" s="1076"/>
      <c r="DM50" s="1077"/>
      <c r="DN50" s="1077"/>
      <c r="DO50" s="1077"/>
      <c r="DP50" s="1078"/>
      <c r="DQ50" s="1076"/>
      <c r="DR50" s="1077"/>
      <c r="DS50" s="1077"/>
      <c r="DT50" s="1077"/>
      <c r="DU50" s="1078"/>
      <c r="DV50" s="1080"/>
      <c r="DW50" s="1081"/>
      <c r="DX50" s="1081"/>
      <c r="DY50" s="1081"/>
      <c r="DZ50" s="1082"/>
      <c r="EA50" s="246"/>
    </row>
    <row r="51" spans="1:131" s="247" customFormat="1" ht="26.25" customHeight="1">
      <c r="A51" s="261">
        <v>24</v>
      </c>
      <c r="B51" s="1107"/>
      <c r="C51" s="1108"/>
      <c r="D51" s="1108"/>
      <c r="E51" s="1108"/>
      <c r="F51" s="1108"/>
      <c r="G51" s="1108"/>
      <c r="H51" s="1108"/>
      <c r="I51" s="1108"/>
      <c r="J51" s="1108"/>
      <c r="K51" s="1108"/>
      <c r="L51" s="1108"/>
      <c r="M51" s="1108"/>
      <c r="N51" s="1108"/>
      <c r="O51" s="1108"/>
      <c r="P51" s="1109"/>
      <c r="Q51" s="1110"/>
      <c r="R51" s="1111"/>
      <c r="S51" s="1111"/>
      <c r="T51" s="1111"/>
      <c r="U51" s="1111"/>
      <c r="V51" s="1111"/>
      <c r="W51" s="1111"/>
      <c r="X51" s="1111"/>
      <c r="Y51" s="1111"/>
      <c r="Z51" s="1111"/>
      <c r="AA51" s="1111"/>
      <c r="AB51" s="1111"/>
      <c r="AC51" s="1111"/>
      <c r="AD51" s="1111"/>
      <c r="AE51" s="1112"/>
      <c r="AF51" s="1113"/>
      <c r="AG51" s="1114"/>
      <c r="AH51" s="1114"/>
      <c r="AI51" s="1114"/>
      <c r="AJ51" s="1115"/>
      <c r="AK51" s="1116"/>
      <c r="AL51" s="1111"/>
      <c r="AM51" s="1111"/>
      <c r="AN51" s="1111"/>
      <c r="AO51" s="1111"/>
      <c r="AP51" s="1111"/>
      <c r="AQ51" s="1111"/>
      <c r="AR51" s="1111"/>
      <c r="AS51" s="1111"/>
      <c r="AT51" s="1111"/>
      <c r="AU51" s="1111"/>
      <c r="AV51" s="1111"/>
      <c r="AW51" s="1111"/>
      <c r="AX51" s="1111"/>
      <c r="AY51" s="1111"/>
      <c r="AZ51" s="1117"/>
      <c r="BA51" s="1117"/>
      <c r="BB51" s="1117"/>
      <c r="BC51" s="1117"/>
      <c r="BD51" s="1117"/>
      <c r="BE51" s="1125"/>
      <c r="BF51" s="1125"/>
      <c r="BG51" s="1125"/>
      <c r="BH51" s="1125"/>
      <c r="BI51" s="1126"/>
      <c r="BJ51" s="252"/>
      <c r="BK51" s="252"/>
      <c r="BL51" s="252"/>
      <c r="BM51" s="252"/>
      <c r="BN51" s="252"/>
      <c r="BO51" s="265"/>
      <c r="BP51" s="265"/>
      <c r="BQ51" s="262">
        <v>45</v>
      </c>
      <c r="BR51" s="263"/>
      <c r="BS51" s="1102"/>
      <c r="BT51" s="1103"/>
      <c r="BU51" s="1103"/>
      <c r="BV51" s="1103"/>
      <c r="BW51" s="1103"/>
      <c r="BX51" s="1103"/>
      <c r="BY51" s="1103"/>
      <c r="BZ51" s="1103"/>
      <c r="CA51" s="1103"/>
      <c r="CB51" s="1103"/>
      <c r="CC51" s="1103"/>
      <c r="CD51" s="1103"/>
      <c r="CE51" s="1103"/>
      <c r="CF51" s="1103"/>
      <c r="CG51" s="1104"/>
      <c r="CH51" s="1076"/>
      <c r="CI51" s="1077"/>
      <c r="CJ51" s="1077"/>
      <c r="CK51" s="1077"/>
      <c r="CL51" s="1078"/>
      <c r="CM51" s="1076"/>
      <c r="CN51" s="1077"/>
      <c r="CO51" s="1077"/>
      <c r="CP51" s="1077"/>
      <c r="CQ51" s="1078"/>
      <c r="CR51" s="1076"/>
      <c r="CS51" s="1077"/>
      <c r="CT51" s="1077"/>
      <c r="CU51" s="1077"/>
      <c r="CV51" s="1078"/>
      <c r="CW51" s="1076"/>
      <c r="CX51" s="1077"/>
      <c r="CY51" s="1077"/>
      <c r="CZ51" s="1077"/>
      <c r="DA51" s="1078"/>
      <c r="DB51" s="1076"/>
      <c r="DC51" s="1077"/>
      <c r="DD51" s="1077"/>
      <c r="DE51" s="1077"/>
      <c r="DF51" s="1078"/>
      <c r="DG51" s="1076"/>
      <c r="DH51" s="1077"/>
      <c r="DI51" s="1077"/>
      <c r="DJ51" s="1077"/>
      <c r="DK51" s="1078"/>
      <c r="DL51" s="1076"/>
      <c r="DM51" s="1077"/>
      <c r="DN51" s="1077"/>
      <c r="DO51" s="1077"/>
      <c r="DP51" s="1078"/>
      <c r="DQ51" s="1076"/>
      <c r="DR51" s="1077"/>
      <c r="DS51" s="1077"/>
      <c r="DT51" s="1077"/>
      <c r="DU51" s="1078"/>
      <c r="DV51" s="1080"/>
      <c r="DW51" s="1081"/>
      <c r="DX51" s="1081"/>
      <c r="DY51" s="1081"/>
      <c r="DZ51" s="1082"/>
      <c r="EA51" s="246"/>
    </row>
    <row r="52" spans="1:131" s="247" customFormat="1" ht="26.25" customHeight="1">
      <c r="A52" s="261">
        <v>25</v>
      </c>
      <c r="B52" s="1107"/>
      <c r="C52" s="1108"/>
      <c r="D52" s="1108"/>
      <c r="E52" s="1108"/>
      <c r="F52" s="1108"/>
      <c r="G52" s="1108"/>
      <c r="H52" s="1108"/>
      <c r="I52" s="1108"/>
      <c r="J52" s="1108"/>
      <c r="K52" s="1108"/>
      <c r="L52" s="1108"/>
      <c r="M52" s="1108"/>
      <c r="N52" s="1108"/>
      <c r="O52" s="1108"/>
      <c r="P52" s="1109"/>
      <c r="Q52" s="1110"/>
      <c r="R52" s="1111"/>
      <c r="S52" s="1111"/>
      <c r="T52" s="1111"/>
      <c r="U52" s="1111"/>
      <c r="V52" s="1111"/>
      <c r="W52" s="1111"/>
      <c r="X52" s="1111"/>
      <c r="Y52" s="1111"/>
      <c r="Z52" s="1111"/>
      <c r="AA52" s="1111"/>
      <c r="AB52" s="1111"/>
      <c r="AC52" s="1111"/>
      <c r="AD52" s="1111"/>
      <c r="AE52" s="1112"/>
      <c r="AF52" s="1113"/>
      <c r="AG52" s="1114"/>
      <c r="AH52" s="1114"/>
      <c r="AI52" s="1114"/>
      <c r="AJ52" s="1115"/>
      <c r="AK52" s="1116"/>
      <c r="AL52" s="1111"/>
      <c r="AM52" s="1111"/>
      <c r="AN52" s="1111"/>
      <c r="AO52" s="1111"/>
      <c r="AP52" s="1111"/>
      <c r="AQ52" s="1111"/>
      <c r="AR52" s="1111"/>
      <c r="AS52" s="1111"/>
      <c r="AT52" s="1111"/>
      <c r="AU52" s="1111"/>
      <c r="AV52" s="1111"/>
      <c r="AW52" s="1111"/>
      <c r="AX52" s="1111"/>
      <c r="AY52" s="1111"/>
      <c r="AZ52" s="1117"/>
      <c r="BA52" s="1117"/>
      <c r="BB52" s="1117"/>
      <c r="BC52" s="1117"/>
      <c r="BD52" s="1117"/>
      <c r="BE52" s="1125"/>
      <c r="BF52" s="1125"/>
      <c r="BG52" s="1125"/>
      <c r="BH52" s="1125"/>
      <c r="BI52" s="1126"/>
      <c r="BJ52" s="252"/>
      <c r="BK52" s="252"/>
      <c r="BL52" s="252"/>
      <c r="BM52" s="252"/>
      <c r="BN52" s="252"/>
      <c r="BO52" s="265"/>
      <c r="BP52" s="265"/>
      <c r="BQ52" s="262">
        <v>46</v>
      </c>
      <c r="BR52" s="263"/>
      <c r="BS52" s="1102"/>
      <c r="BT52" s="1103"/>
      <c r="BU52" s="1103"/>
      <c r="BV52" s="1103"/>
      <c r="BW52" s="1103"/>
      <c r="BX52" s="1103"/>
      <c r="BY52" s="1103"/>
      <c r="BZ52" s="1103"/>
      <c r="CA52" s="1103"/>
      <c r="CB52" s="1103"/>
      <c r="CC52" s="1103"/>
      <c r="CD52" s="1103"/>
      <c r="CE52" s="1103"/>
      <c r="CF52" s="1103"/>
      <c r="CG52" s="1104"/>
      <c r="CH52" s="1076"/>
      <c r="CI52" s="1077"/>
      <c r="CJ52" s="1077"/>
      <c r="CK52" s="1077"/>
      <c r="CL52" s="1078"/>
      <c r="CM52" s="1076"/>
      <c r="CN52" s="1077"/>
      <c r="CO52" s="1077"/>
      <c r="CP52" s="1077"/>
      <c r="CQ52" s="1078"/>
      <c r="CR52" s="1076"/>
      <c r="CS52" s="1077"/>
      <c r="CT52" s="1077"/>
      <c r="CU52" s="1077"/>
      <c r="CV52" s="1078"/>
      <c r="CW52" s="1076"/>
      <c r="CX52" s="1077"/>
      <c r="CY52" s="1077"/>
      <c r="CZ52" s="1077"/>
      <c r="DA52" s="1078"/>
      <c r="DB52" s="1076"/>
      <c r="DC52" s="1077"/>
      <c r="DD52" s="1077"/>
      <c r="DE52" s="1077"/>
      <c r="DF52" s="1078"/>
      <c r="DG52" s="1076"/>
      <c r="DH52" s="1077"/>
      <c r="DI52" s="1077"/>
      <c r="DJ52" s="1077"/>
      <c r="DK52" s="1078"/>
      <c r="DL52" s="1076"/>
      <c r="DM52" s="1077"/>
      <c r="DN52" s="1077"/>
      <c r="DO52" s="1077"/>
      <c r="DP52" s="1078"/>
      <c r="DQ52" s="1076"/>
      <c r="DR52" s="1077"/>
      <c r="DS52" s="1077"/>
      <c r="DT52" s="1077"/>
      <c r="DU52" s="1078"/>
      <c r="DV52" s="1080"/>
      <c r="DW52" s="1081"/>
      <c r="DX52" s="1081"/>
      <c r="DY52" s="1081"/>
      <c r="DZ52" s="1082"/>
      <c r="EA52" s="246"/>
    </row>
    <row r="53" spans="1:131" s="247" customFormat="1" ht="26.25" customHeight="1">
      <c r="A53" s="261">
        <v>26</v>
      </c>
      <c r="B53" s="1107"/>
      <c r="C53" s="1108"/>
      <c r="D53" s="1108"/>
      <c r="E53" s="1108"/>
      <c r="F53" s="1108"/>
      <c r="G53" s="1108"/>
      <c r="H53" s="1108"/>
      <c r="I53" s="1108"/>
      <c r="J53" s="1108"/>
      <c r="K53" s="1108"/>
      <c r="L53" s="1108"/>
      <c r="M53" s="1108"/>
      <c r="N53" s="1108"/>
      <c r="O53" s="1108"/>
      <c r="P53" s="1109"/>
      <c r="Q53" s="1110"/>
      <c r="R53" s="1111"/>
      <c r="S53" s="1111"/>
      <c r="T53" s="1111"/>
      <c r="U53" s="1111"/>
      <c r="V53" s="1111"/>
      <c r="W53" s="1111"/>
      <c r="X53" s="1111"/>
      <c r="Y53" s="1111"/>
      <c r="Z53" s="1111"/>
      <c r="AA53" s="1111"/>
      <c r="AB53" s="1111"/>
      <c r="AC53" s="1111"/>
      <c r="AD53" s="1111"/>
      <c r="AE53" s="1112"/>
      <c r="AF53" s="1113"/>
      <c r="AG53" s="1114"/>
      <c r="AH53" s="1114"/>
      <c r="AI53" s="1114"/>
      <c r="AJ53" s="1115"/>
      <c r="AK53" s="1116"/>
      <c r="AL53" s="1111"/>
      <c r="AM53" s="1111"/>
      <c r="AN53" s="1111"/>
      <c r="AO53" s="1111"/>
      <c r="AP53" s="1111"/>
      <c r="AQ53" s="1111"/>
      <c r="AR53" s="1111"/>
      <c r="AS53" s="1111"/>
      <c r="AT53" s="1111"/>
      <c r="AU53" s="1111"/>
      <c r="AV53" s="1111"/>
      <c r="AW53" s="1111"/>
      <c r="AX53" s="1111"/>
      <c r="AY53" s="1111"/>
      <c r="AZ53" s="1117"/>
      <c r="BA53" s="1117"/>
      <c r="BB53" s="1117"/>
      <c r="BC53" s="1117"/>
      <c r="BD53" s="1117"/>
      <c r="BE53" s="1125"/>
      <c r="BF53" s="1125"/>
      <c r="BG53" s="1125"/>
      <c r="BH53" s="1125"/>
      <c r="BI53" s="1126"/>
      <c r="BJ53" s="252"/>
      <c r="BK53" s="252"/>
      <c r="BL53" s="252"/>
      <c r="BM53" s="252"/>
      <c r="BN53" s="252"/>
      <c r="BO53" s="265"/>
      <c r="BP53" s="265"/>
      <c r="BQ53" s="262">
        <v>47</v>
      </c>
      <c r="BR53" s="263"/>
      <c r="BS53" s="1102"/>
      <c r="BT53" s="1103"/>
      <c r="BU53" s="1103"/>
      <c r="BV53" s="1103"/>
      <c r="BW53" s="1103"/>
      <c r="BX53" s="1103"/>
      <c r="BY53" s="1103"/>
      <c r="BZ53" s="1103"/>
      <c r="CA53" s="1103"/>
      <c r="CB53" s="1103"/>
      <c r="CC53" s="1103"/>
      <c r="CD53" s="1103"/>
      <c r="CE53" s="1103"/>
      <c r="CF53" s="1103"/>
      <c r="CG53" s="1104"/>
      <c r="CH53" s="1076"/>
      <c r="CI53" s="1077"/>
      <c r="CJ53" s="1077"/>
      <c r="CK53" s="1077"/>
      <c r="CL53" s="1078"/>
      <c r="CM53" s="1076"/>
      <c r="CN53" s="1077"/>
      <c r="CO53" s="1077"/>
      <c r="CP53" s="1077"/>
      <c r="CQ53" s="1078"/>
      <c r="CR53" s="1076"/>
      <c r="CS53" s="1077"/>
      <c r="CT53" s="1077"/>
      <c r="CU53" s="1077"/>
      <c r="CV53" s="1078"/>
      <c r="CW53" s="1076"/>
      <c r="CX53" s="1077"/>
      <c r="CY53" s="1077"/>
      <c r="CZ53" s="1077"/>
      <c r="DA53" s="1078"/>
      <c r="DB53" s="1076"/>
      <c r="DC53" s="1077"/>
      <c r="DD53" s="1077"/>
      <c r="DE53" s="1077"/>
      <c r="DF53" s="1078"/>
      <c r="DG53" s="1076"/>
      <c r="DH53" s="1077"/>
      <c r="DI53" s="1077"/>
      <c r="DJ53" s="1077"/>
      <c r="DK53" s="1078"/>
      <c r="DL53" s="1076"/>
      <c r="DM53" s="1077"/>
      <c r="DN53" s="1077"/>
      <c r="DO53" s="1077"/>
      <c r="DP53" s="1078"/>
      <c r="DQ53" s="1076"/>
      <c r="DR53" s="1077"/>
      <c r="DS53" s="1077"/>
      <c r="DT53" s="1077"/>
      <c r="DU53" s="1078"/>
      <c r="DV53" s="1080"/>
      <c r="DW53" s="1081"/>
      <c r="DX53" s="1081"/>
      <c r="DY53" s="1081"/>
      <c r="DZ53" s="1082"/>
      <c r="EA53" s="246"/>
    </row>
    <row r="54" spans="1:131" s="247" customFormat="1" ht="26.25" customHeight="1">
      <c r="A54" s="261">
        <v>27</v>
      </c>
      <c r="B54" s="1107"/>
      <c r="C54" s="1108"/>
      <c r="D54" s="1108"/>
      <c r="E54" s="1108"/>
      <c r="F54" s="1108"/>
      <c r="G54" s="1108"/>
      <c r="H54" s="1108"/>
      <c r="I54" s="1108"/>
      <c r="J54" s="1108"/>
      <c r="K54" s="1108"/>
      <c r="L54" s="1108"/>
      <c r="M54" s="1108"/>
      <c r="N54" s="1108"/>
      <c r="O54" s="1108"/>
      <c r="P54" s="1109"/>
      <c r="Q54" s="1110"/>
      <c r="R54" s="1111"/>
      <c r="S54" s="1111"/>
      <c r="T54" s="1111"/>
      <c r="U54" s="1111"/>
      <c r="V54" s="1111"/>
      <c r="W54" s="1111"/>
      <c r="X54" s="1111"/>
      <c r="Y54" s="1111"/>
      <c r="Z54" s="1111"/>
      <c r="AA54" s="1111"/>
      <c r="AB54" s="1111"/>
      <c r="AC54" s="1111"/>
      <c r="AD54" s="1111"/>
      <c r="AE54" s="1112"/>
      <c r="AF54" s="1113"/>
      <c r="AG54" s="1114"/>
      <c r="AH54" s="1114"/>
      <c r="AI54" s="1114"/>
      <c r="AJ54" s="1115"/>
      <c r="AK54" s="1116"/>
      <c r="AL54" s="1111"/>
      <c r="AM54" s="1111"/>
      <c r="AN54" s="1111"/>
      <c r="AO54" s="1111"/>
      <c r="AP54" s="1111"/>
      <c r="AQ54" s="1111"/>
      <c r="AR54" s="1111"/>
      <c r="AS54" s="1111"/>
      <c r="AT54" s="1111"/>
      <c r="AU54" s="1111"/>
      <c r="AV54" s="1111"/>
      <c r="AW54" s="1111"/>
      <c r="AX54" s="1111"/>
      <c r="AY54" s="1111"/>
      <c r="AZ54" s="1117"/>
      <c r="BA54" s="1117"/>
      <c r="BB54" s="1117"/>
      <c r="BC54" s="1117"/>
      <c r="BD54" s="1117"/>
      <c r="BE54" s="1125"/>
      <c r="BF54" s="1125"/>
      <c r="BG54" s="1125"/>
      <c r="BH54" s="1125"/>
      <c r="BI54" s="1126"/>
      <c r="BJ54" s="252"/>
      <c r="BK54" s="252"/>
      <c r="BL54" s="252"/>
      <c r="BM54" s="252"/>
      <c r="BN54" s="252"/>
      <c r="BO54" s="265"/>
      <c r="BP54" s="265"/>
      <c r="BQ54" s="262">
        <v>48</v>
      </c>
      <c r="BR54" s="263"/>
      <c r="BS54" s="1102"/>
      <c r="BT54" s="1103"/>
      <c r="BU54" s="1103"/>
      <c r="BV54" s="1103"/>
      <c r="BW54" s="1103"/>
      <c r="BX54" s="1103"/>
      <c r="BY54" s="1103"/>
      <c r="BZ54" s="1103"/>
      <c r="CA54" s="1103"/>
      <c r="CB54" s="1103"/>
      <c r="CC54" s="1103"/>
      <c r="CD54" s="1103"/>
      <c r="CE54" s="1103"/>
      <c r="CF54" s="1103"/>
      <c r="CG54" s="1104"/>
      <c r="CH54" s="1076"/>
      <c r="CI54" s="1077"/>
      <c r="CJ54" s="1077"/>
      <c r="CK54" s="1077"/>
      <c r="CL54" s="1078"/>
      <c r="CM54" s="1076"/>
      <c r="CN54" s="1077"/>
      <c r="CO54" s="1077"/>
      <c r="CP54" s="1077"/>
      <c r="CQ54" s="1078"/>
      <c r="CR54" s="1076"/>
      <c r="CS54" s="1077"/>
      <c r="CT54" s="1077"/>
      <c r="CU54" s="1077"/>
      <c r="CV54" s="1078"/>
      <c r="CW54" s="1076"/>
      <c r="CX54" s="1077"/>
      <c r="CY54" s="1077"/>
      <c r="CZ54" s="1077"/>
      <c r="DA54" s="1078"/>
      <c r="DB54" s="1076"/>
      <c r="DC54" s="1077"/>
      <c r="DD54" s="1077"/>
      <c r="DE54" s="1077"/>
      <c r="DF54" s="1078"/>
      <c r="DG54" s="1076"/>
      <c r="DH54" s="1077"/>
      <c r="DI54" s="1077"/>
      <c r="DJ54" s="1077"/>
      <c r="DK54" s="1078"/>
      <c r="DL54" s="1076"/>
      <c r="DM54" s="1077"/>
      <c r="DN54" s="1077"/>
      <c r="DO54" s="1077"/>
      <c r="DP54" s="1078"/>
      <c r="DQ54" s="1076"/>
      <c r="DR54" s="1077"/>
      <c r="DS54" s="1077"/>
      <c r="DT54" s="1077"/>
      <c r="DU54" s="1078"/>
      <c r="DV54" s="1080"/>
      <c r="DW54" s="1081"/>
      <c r="DX54" s="1081"/>
      <c r="DY54" s="1081"/>
      <c r="DZ54" s="1082"/>
      <c r="EA54" s="246"/>
    </row>
    <row r="55" spans="1:131" s="247" customFormat="1" ht="26.25" customHeight="1">
      <c r="A55" s="261">
        <v>28</v>
      </c>
      <c r="B55" s="1107"/>
      <c r="C55" s="1108"/>
      <c r="D55" s="1108"/>
      <c r="E55" s="1108"/>
      <c r="F55" s="1108"/>
      <c r="G55" s="1108"/>
      <c r="H55" s="1108"/>
      <c r="I55" s="1108"/>
      <c r="J55" s="1108"/>
      <c r="K55" s="1108"/>
      <c r="L55" s="1108"/>
      <c r="M55" s="1108"/>
      <c r="N55" s="1108"/>
      <c r="O55" s="1108"/>
      <c r="P55" s="1109"/>
      <c r="Q55" s="1110"/>
      <c r="R55" s="1111"/>
      <c r="S55" s="1111"/>
      <c r="T55" s="1111"/>
      <c r="U55" s="1111"/>
      <c r="V55" s="1111"/>
      <c r="W55" s="1111"/>
      <c r="X55" s="1111"/>
      <c r="Y55" s="1111"/>
      <c r="Z55" s="1111"/>
      <c r="AA55" s="1111"/>
      <c r="AB55" s="1111"/>
      <c r="AC55" s="1111"/>
      <c r="AD55" s="1111"/>
      <c r="AE55" s="1112"/>
      <c r="AF55" s="1113"/>
      <c r="AG55" s="1114"/>
      <c r="AH55" s="1114"/>
      <c r="AI55" s="1114"/>
      <c r="AJ55" s="1115"/>
      <c r="AK55" s="1116"/>
      <c r="AL55" s="1111"/>
      <c r="AM55" s="1111"/>
      <c r="AN55" s="1111"/>
      <c r="AO55" s="1111"/>
      <c r="AP55" s="1111"/>
      <c r="AQ55" s="1111"/>
      <c r="AR55" s="1111"/>
      <c r="AS55" s="1111"/>
      <c r="AT55" s="1111"/>
      <c r="AU55" s="1111"/>
      <c r="AV55" s="1111"/>
      <c r="AW55" s="1111"/>
      <c r="AX55" s="1111"/>
      <c r="AY55" s="1111"/>
      <c r="AZ55" s="1117"/>
      <c r="BA55" s="1117"/>
      <c r="BB55" s="1117"/>
      <c r="BC55" s="1117"/>
      <c r="BD55" s="1117"/>
      <c r="BE55" s="1125"/>
      <c r="BF55" s="1125"/>
      <c r="BG55" s="1125"/>
      <c r="BH55" s="1125"/>
      <c r="BI55" s="1126"/>
      <c r="BJ55" s="252"/>
      <c r="BK55" s="252"/>
      <c r="BL55" s="252"/>
      <c r="BM55" s="252"/>
      <c r="BN55" s="252"/>
      <c r="BO55" s="265"/>
      <c r="BP55" s="265"/>
      <c r="BQ55" s="262">
        <v>49</v>
      </c>
      <c r="BR55" s="263"/>
      <c r="BS55" s="1102"/>
      <c r="BT55" s="1103"/>
      <c r="BU55" s="1103"/>
      <c r="BV55" s="1103"/>
      <c r="BW55" s="1103"/>
      <c r="BX55" s="1103"/>
      <c r="BY55" s="1103"/>
      <c r="BZ55" s="1103"/>
      <c r="CA55" s="1103"/>
      <c r="CB55" s="1103"/>
      <c r="CC55" s="1103"/>
      <c r="CD55" s="1103"/>
      <c r="CE55" s="1103"/>
      <c r="CF55" s="1103"/>
      <c r="CG55" s="1104"/>
      <c r="CH55" s="1076"/>
      <c r="CI55" s="1077"/>
      <c r="CJ55" s="1077"/>
      <c r="CK55" s="1077"/>
      <c r="CL55" s="1078"/>
      <c r="CM55" s="1076"/>
      <c r="CN55" s="1077"/>
      <c r="CO55" s="1077"/>
      <c r="CP55" s="1077"/>
      <c r="CQ55" s="1078"/>
      <c r="CR55" s="1076"/>
      <c r="CS55" s="1077"/>
      <c r="CT55" s="1077"/>
      <c r="CU55" s="1077"/>
      <c r="CV55" s="1078"/>
      <c r="CW55" s="1076"/>
      <c r="CX55" s="1077"/>
      <c r="CY55" s="1077"/>
      <c r="CZ55" s="1077"/>
      <c r="DA55" s="1078"/>
      <c r="DB55" s="1076"/>
      <c r="DC55" s="1077"/>
      <c r="DD55" s="1077"/>
      <c r="DE55" s="1077"/>
      <c r="DF55" s="1078"/>
      <c r="DG55" s="1076"/>
      <c r="DH55" s="1077"/>
      <c r="DI55" s="1077"/>
      <c r="DJ55" s="1077"/>
      <c r="DK55" s="1078"/>
      <c r="DL55" s="1076"/>
      <c r="DM55" s="1077"/>
      <c r="DN55" s="1077"/>
      <c r="DO55" s="1077"/>
      <c r="DP55" s="1078"/>
      <c r="DQ55" s="1076"/>
      <c r="DR55" s="1077"/>
      <c r="DS55" s="1077"/>
      <c r="DT55" s="1077"/>
      <c r="DU55" s="1078"/>
      <c r="DV55" s="1080"/>
      <c r="DW55" s="1081"/>
      <c r="DX55" s="1081"/>
      <c r="DY55" s="1081"/>
      <c r="DZ55" s="1082"/>
      <c r="EA55" s="246"/>
    </row>
    <row r="56" spans="1:131" s="247" customFormat="1" ht="26.25" customHeight="1">
      <c r="A56" s="261">
        <v>29</v>
      </c>
      <c r="B56" s="1107"/>
      <c r="C56" s="1108"/>
      <c r="D56" s="1108"/>
      <c r="E56" s="1108"/>
      <c r="F56" s="1108"/>
      <c r="G56" s="1108"/>
      <c r="H56" s="1108"/>
      <c r="I56" s="1108"/>
      <c r="J56" s="1108"/>
      <c r="K56" s="1108"/>
      <c r="L56" s="1108"/>
      <c r="M56" s="1108"/>
      <c r="N56" s="1108"/>
      <c r="O56" s="1108"/>
      <c r="P56" s="1109"/>
      <c r="Q56" s="1110"/>
      <c r="R56" s="1111"/>
      <c r="S56" s="1111"/>
      <c r="T56" s="1111"/>
      <c r="U56" s="1111"/>
      <c r="V56" s="1111"/>
      <c r="W56" s="1111"/>
      <c r="X56" s="1111"/>
      <c r="Y56" s="1111"/>
      <c r="Z56" s="1111"/>
      <c r="AA56" s="1111"/>
      <c r="AB56" s="1111"/>
      <c r="AC56" s="1111"/>
      <c r="AD56" s="1111"/>
      <c r="AE56" s="1112"/>
      <c r="AF56" s="1113"/>
      <c r="AG56" s="1114"/>
      <c r="AH56" s="1114"/>
      <c r="AI56" s="1114"/>
      <c r="AJ56" s="1115"/>
      <c r="AK56" s="1116"/>
      <c r="AL56" s="1111"/>
      <c r="AM56" s="1111"/>
      <c r="AN56" s="1111"/>
      <c r="AO56" s="1111"/>
      <c r="AP56" s="1111"/>
      <c r="AQ56" s="1111"/>
      <c r="AR56" s="1111"/>
      <c r="AS56" s="1111"/>
      <c r="AT56" s="1111"/>
      <c r="AU56" s="1111"/>
      <c r="AV56" s="1111"/>
      <c r="AW56" s="1111"/>
      <c r="AX56" s="1111"/>
      <c r="AY56" s="1111"/>
      <c r="AZ56" s="1117"/>
      <c r="BA56" s="1117"/>
      <c r="BB56" s="1117"/>
      <c r="BC56" s="1117"/>
      <c r="BD56" s="1117"/>
      <c r="BE56" s="1125"/>
      <c r="BF56" s="1125"/>
      <c r="BG56" s="1125"/>
      <c r="BH56" s="1125"/>
      <c r="BI56" s="1126"/>
      <c r="BJ56" s="252"/>
      <c r="BK56" s="252"/>
      <c r="BL56" s="252"/>
      <c r="BM56" s="252"/>
      <c r="BN56" s="252"/>
      <c r="BO56" s="265"/>
      <c r="BP56" s="265"/>
      <c r="BQ56" s="262">
        <v>50</v>
      </c>
      <c r="BR56" s="263"/>
      <c r="BS56" s="1102"/>
      <c r="BT56" s="1103"/>
      <c r="BU56" s="1103"/>
      <c r="BV56" s="1103"/>
      <c r="BW56" s="1103"/>
      <c r="BX56" s="1103"/>
      <c r="BY56" s="1103"/>
      <c r="BZ56" s="1103"/>
      <c r="CA56" s="1103"/>
      <c r="CB56" s="1103"/>
      <c r="CC56" s="1103"/>
      <c r="CD56" s="1103"/>
      <c r="CE56" s="1103"/>
      <c r="CF56" s="1103"/>
      <c r="CG56" s="1104"/>
      <c r="CH56" s="1076"/>
      <c r="CI56" s="1077"/>
      <c r="CJ56" s="1077"/>
      <c r="CK56" s="1077"/>
      <c r="CL56" s="1078"/>
      <c r="CM56" s="1076"/>
      <c r="CN56" s="1077"/>
      <c r="CO56" s="1077"/>
      <c r="CP56" s="1077"/>
      <c r="CQ56" s="1078"/>
      <c r="CR56" s="1076"/>
      <c r="CS56" s="1077"/>
      <c r="CT56" s="1077"/>
      <c r="CU56" s="1077"/>
      <c r="CV56" s="1078"/>
      <c r="CW56" s="1076"/>
      <c r="CX56" s="1077"/>
      <c r="CY56" s="1077"/>
      <c r="CZ56" s="1077"/>
      <c r="DA56" s="1078"/>
      <c r="DB56" s="1076"/>
      <c r="DC56" s="1077"/>
      <c r="DD56" s="1077"/>
      <c r="DE56" s="1077"/>
      <c r="DF56" s="1078"/>
      <c r="DG56" s="1076"/>
      <c r="DH56" s="1077"/>
      <c r="DI56" s="1077"/>
      <c r="DJ56" s="1077"/>
      <c r="DK56" s="1078"/>
      <c r="DL56" s="1076"/>
      <c r="DM56" s="1077"/>
      <c r="DN56" s="1077"/>
      <c r="DO56" s="1077"/>
      <c r="DP56" s="1078"/>
      <c r="DQ56" s="1076"/>
      <c r="DR56" s="1077"/>
      <c r="DS56" s="1077"/>
      <c r="DT56" s="1077"/>
      <c r="DU56" s="1078"/>
      <c r="DV56" s="1080"/>
      <c r="DW56" s="1081"/>
      <c r="DX56" s="1081"/>
      <c r="DY56" s="1081"/>
      <c r="DZ56" s="1082"/>
      <c r="EA56" s="246"/>
    </row>
    <row r="57" spans="1:131" s="247" customFormat="1" ht="26.25" customHeight="1">
      <c r="A57" s="261">
        <v>30</v>
      </c>
      <c r="B57" s="1107"/>
      <c r="C57" s="1108"/>
      <c r="D57" s="1108"/>
      <c r="E57" s="1108"/>
      <c r="F57" s="1108"/>
      <c r="G57" s="1108"/>
      <c r="H57" s="1108"/>
      <c r="I57" s="1108"/>
      <c r="J57" s="1108"/>
      <c r="K57" s="1108"/>
      <c r="L57" s="1108"/>
      <c r="M57" s="1108"/>
      <c r="N57" s="1108"/>
      <c r="O57" s="1108"/>
      <c r="P57" s="1109"/>
      <c r="Q57" s="1110"/>
      <c r="R57" s="1111"/>
      <c r="S57" s="1111"/>
      <c r="T57" s="1111"/>
      <c r="U57" s="1111"/>
      <c r="V57" s="1111"/>
      <c r="W57" s="1111"/>
      <c r="X57" s="1111"/>
      <c r="Y57" s="1111"/>
      <c r="Z57" s="1111"/>
      <c r="AA57" s="1111"/>
      <c r="AB57" s="1111"/>
      <c r="AC57" s="1111"/>
      <c r="AD57" s="1111"/>
      <c r="AE57" s="1112"/>
      <c r="AF57" s="1113"/>
      <c r="AG57" s="1114"/>
      <c r="AH57" s="1114"/>
      <c r="AI57" s="1114"/>
      <c r="AJ57" s="1115"/>
      <c r="AK57" s="1116"/>
      <c r="AL57" s="1111"/>
      <c r="AM57" s="1111"/>
      <c r="AN57" s="1111"/>
      <c r="AO57" s="1111"/>
      <c r="AP57" s="1111"/>
      <c r="AQ57" s="1111"/>
      <c r="AR57" s="1111"/>
      <c r="AS57" s="1111"/>
      <c r="AT57" s="1111"/>
      <c r="AU57" s="1111"/>
      <c r="AV57" s="1111"/>
      <c r="AW57" s="1111"/>
      <c r="AX57" s="1111"/>
      <c r="AY57" s="1111"/>
      <c r="AZ57" s="1117"/>
      <c r="BA57" s="1117"/>
      <c r="BB57" s="1117"/>
      <c r="BC57" s="1117"/>
      <c r="BD57" s="1117"/>
      <c r="BE57" s="1125"/>
      <c r="BF57" s="1125"/>
      <c r="BG57" s="1125"/>
      <c r="BH57" s="1125"/>
      <c r="BI57" s="1126"/>
      <c r="BJ57" s="252"/>
      <c r="BK57" s="252"/>
      <c r="BL57" s="252"/>
      <c r="BM57" s="252"/>
      <c r="BN57" s="252"/>
      <c r="BO57" s="265"/>
      <c r="BP57" s="265"/>
      <c r="BQ57" s="262">
        <v>51</v>
      </c>
      <c r="BR57" s="263"/>
      <c r="BS57" s="1102"/>
      <c r="BT57" s="1103"/>
      <c r="BU57" s="1103"/>
      <c r="BV57" s="1103"/>
      <c r="BW57" s="1103"/>
      <c r="BX57" s="1103"/>
      <c r="BY57" s="1103"/>
      <c r="BZ57" s="1103"/>
      <c r="CA57" s="1103"/>
      <c r="CB57" s="1103"/>
      <c r="CC57" s="1103"/>
      <c r="CD57" s="1103"/>
      <c r="CE57" s="1103"/>
      <c r="CF57" s="1103"/>
      <c r="CG57" s="1104"/>
      <c r="CH57" s="1076"/>
      <c r="CI57" s="1077"/>
      <c r="CJ57" s="1077"/>
      <c r="CK57" s="1077"/>
      <c r="CL57" s="1078"/>
      <c r="CM57" s="1076"/>
      <c r="CN57" s="1077"/>
      <c r="CO57" s="1077"/>
      <c r="CP57" s="1077"/>
      <c r="CQ57" s="1078"/>
      <c r="CR57" s="1076"/>
      <c r="CS57" s="1077"/>
      <c r="CT57" s="1077"/>
      <c r="CU57" s="1077"/>
      <c r="CV57" s="1078"/>
      <c r="CW57" s="1076"/>
      <c r="CX57" s="1077"/>
      <c r="CY57" s="1077"/>
      <c r="CZ57" s="1077"/>
      <c r="DA57" s="1078"/>
      <c r="DB57" s="1076"/>
      <c r="DC57" s="1077"/>
      <c r="DD57" s="1077"/>
      <c r="DE57" s="1077"/>
      <c r="DF57" s="1078"/>
      <c r="DG57" s="1076"/>
      <c r="DH57" s="1077"/>
      <c r="DI57" s="1077"/>
      <c r="DJ57" s="1077"/>
      <c r="DK57" s="1078"/>
      <c r="DL57" s="1076"/>
      <c r="DM57" s="1077"/>
      <c r="DN57" s="1077"/>
      <c r="DO57" s="1077"/>
      <c r="DP57" s="1078"/>
      <c r="DQ57" s="1076"/>
      <c r="DR57" s="1077"/>
      <c r="DS57" s="1077"/>
      <c r="DT57" s="1077"/>
      <c r="DU57" s="1078"/>
      <c r="DV57" s="1080"/>
      <c r="DW57" s="1081"/>
      <c r="DX57" s="1081"/>
      <c r="DY57" s="1081"/>
      <c r="DZ57" s="1082"/>
      <c r="EA57" s="246"/>
    </row>
    <row r="58" spans="1:131" s="247" customFormat="1" ht="26.25" customHeight="1">
      <c r="A58" s="261">
        <v>31</v>
      </c>
      <c r="B58" s="1107"/>
      <c r="C58" s="1108"/>
      <c r="D58" s="1108"/>
      <c r="E58" s="1108"/>
      <c r="F58" s="1108"/>
      <c r="G58" s="1108"/>
      <c r="H58" s="1108"/>
      <c r="I58" s="1108"/>
      <c r="J58" s="1108"/>
      <c r="K58" s="1108"/>
      <c r="L58" s="1108"/>
      <c r="M58" s="1108"/>
      <c r="N58" s="1108"/>
      <c r="O58" s="1108"/>
      <c r="P58" s="1109"/>
      <c r="Q58" s="1110"/>
      <c r="R58" s="1111"/>
      <c r="S58" s="1111"/>
      <c r="T58" s="1111"/>
      <c r="U58" s="1111"/>
      <c r="V58" s="1111"/>
      <c r="W58" s="1111"/>
      <c r="X58" s="1111"/>
      <c r="Y58" s="1111"/>
      <c r="Z58" s="1111"/>
      <c r="AA58" s="1111"/>
      <c r="AB58" s="1111"/>
      <c r="AC58" s="1111"/>
      <c r="AD58" s="1111"/>
      <c r="AE58" s="1112"/>
      <c r="AF58" s="1113"/>
      <c r="AG58" s="1114"/>
      <c r="AH58" s="1114"/>
      <c r="AI58" s="1114"/>
      <c r="AJ58" s="1115"/>
      <c r="AK58" s="1116"/>
      <c r="AL58" s="1111"/>
      <c r="AM58" s="1111"/>
      <c r="AN58" s="1111"/>
      <c r="AO58" s="1111"/>
      <c r="AP58" s="1111"/>
      <c r="AQ58" s="1111"/>
      <c r="AR58" s="1111"/>
      <c r="AS58" s="1111"/>
      <c r="AT58" s="1111"/>
      <c r="AU58" s="1111"/>
      <c r="AV58" s="1111"/>
      <c r="AW58" s="1111"/>
      <c r="AX58" s="1111"/>
      <c r="AY58" s="1111"/>
      <c r="AZ58" s="1117"/>
      <c r="BA58" s="1117"/>
      <c r="BB58" s="1117"/>
      <c r="BC58" s="1117"/>
      <c r="BD58" s="1117"/>
      <c r="BE58" s="1125"/>
      <c r="BF58" s="1125"/>
      <c r="BG58" s="1125"/>
      <c r="BH58" s="1125"/>
      <c r="BI58" s="1126"/>
      <c r="BJ58" s="252"/>
      <c r="BK58" s="252"/>
      <c r="BL58" s="252"/>
      <c r="BM58" s="252"/>
      <c r="BN58" s="252"/>
      <c r="BO58" s="265"/>
      <c r="BP58" s="265"/>
      <c r="BQ58" s="262">
        <v>52</v>
      </c>
      <c r="BR58" s="263"/>
      <c r="BS58" s="1102"/>
      <c r="BT58" s="1103"/>
      <c r="BU58" s="1103"/>
      <c r="BV58" s="1103"/>
      <c r="BW58" s="1103"/>
      <c r="BX58" s="1103"/>
      <c r="BY58" s="1103"/>
      <c r="BZ58" s="1103"/>
      <c r="CA58" s="1103"/>
      <c r="CB58" s="1103"/>
      <c r="CC58" s="1103"/>
      <c r="CD58" s="1103"/>
      <c r="CE58" s="1103"/>
      <c r="CF58" s="1103"/>
      <c r="CG58" s="1104"/>
      <c r="CH58" s="1076"/>
      <c r="CI58" s="1077"/>
      <c r="CJ58" s="1077"/>
      <c r="CK58" s="1077"/>
      <c r="CL58" s="1078"/>
      <c r="CM58" s="1076"/>
      <c r="CN58" s="1077"/>
      <c r="CO58" s="1077"/>
      <c r="CP58" s="1077"/>
      <c r="CQ58" s="1078"/>
      <c r="CR58" s="1076"/>
      <c r="CS58" s="1077"/>
      <c r="CT58" s="1077"/>
      <c r="CU58" s="1077"/>
      <c r="CV58" s="1078"/>
      <c r="CW58" s="1076"/>
      <c r="CX58" s="1077"/>
      <c r="CY58" s="1077"/>
      <c r="CZ58" s="1077"/>
      <c r="DA58" s="1078"/>
      <c r="DB58" s="1076"/>
      <c r="DC58" s="1077"/>
      <c r="DD58" s="1077"/>
      <c r="DE58" s="1077"/>
      <c r="DF58" s="1078"/>
      <c r="DG58" s="1076"/>
      <c r="DH58" s="1077"/>
      <c r="DI58" s="1077"/>
      <c r="DJ58" s="1077"/>
      <c r="DK58" s="1078"/>
      <c r="DL58" s="1076"/>
      <c r="DM58" s="1077"/>
      <c r="DN58" s="1077"/>
      <c r="DO58" s="1077"/>
      <c r="DP58" s="1078"/>
      <c r="DQ58" s="1076"/>
      <c r="DR58" s="1077"/>
      <c r="DS58" s="1077"/>
      <c r="DT58" s="1077"/>
      <c r="DU58" s="1078"/>
      <c r="DV58" s="1080"/>
      <c r="DW58" s="1081"/>
      <c r="DX58" s="1081"/>
      <c r="DY58" s="1081"/>
      <c r="DZ58" s="1082"/>
      <c r="EA58" s="246"/>
    </row>
    <row r="59" spans="1:131" s="247" customFormat="1" ht="26.25" customHeight="1">
      <c r="A59" s="261">
        <v>32</v>
      </c>
      <c r="B59" s="1107"/>
      <c r="C59" s="1108"/>
      <c r="D59" s="1108"/>
      <c r="E59" s="1108"/>
      <c r="F59" s="1108"/>
      <c r="G59" s="1108"/>
      <c r="H59" s="1108"/>
      <c r="I59" s="1108"/>
      <c r="J59" s="1108"/>
      <c r="K59" s="1108"/>
      <c r="L59" s="1108"/>
      <c r="M59" s="1108"/>
      <c r="N59" s="1108"/>
      <c r="O59" s="1108"/>
      <c r="P59" s="1109"/>
      <c r="Q59" s="1110"/>
      <c r="R59" s="1111"/>
      <c r="S59" s="1111"/>
      <c r="T59" s="1111"/>
      <c r="U59" s="1111"/>
      <c r="V59" s="1111"/>
      <c r="W59" s="1111"/>
      <c r="X59" s="1111"/>
      <c r="Y59" s="1111"/>
      <c r="Z59" s="1111"/>
      <c r="AA59" s="1111"/>
      <c r="AB59" s="1111"/>
      <c r="AC59" s="1111"/>
      <c r="AD59" s="1111"/>
      <c r="AE59" s="1112"/>
      <c r="AF59" s="1113"/>
      <c r="AG59" s="1114"/>
      <c r="AH59" s="1114"/>
      <c r="AI59" s="1114"/>
      <c r="AJ59" s="1115"/>
      <c r="AK59" s="1116"/>
      <c r="AL59" s="1111"/>
      <c r="AM59" s="1111"/>
      <c r="AN59" s="1111"/>
      <c r="AO59" s="1111"/>
      <c r="AP59" s="1111"/>
      <c r="AQ59" s="1111"/>
      <c r="AR59" s="1111"/>
      <c r="AS59" s="1111"/>
      <c r="AT59" s="1111"/>
      <c r="AU59" s="1111"/>
      <c r="AV59" s="1111"/>
      <c r="AW59" s="1111"/>
      <c r="AX59" s="1111"/>
      <c r="AY59" s="1111"/>
      <c r="AZ59" s="1117"/>
      <c r="BA59" s="1117"/>
      <c r="BB59" s="1117"/>
      <c r="BC59" s="1117"/>
      <c r="BD59" s="1117"/>
      <c r="BE59" s="1125"/>
      <c r="BF59" s="1125"/>
      <c r="BG59" s="1125"/>
      <c r="BH59" s="1125"/>
      <c r="BI59" s="1126"/>
      <c r="BJ59" s="252"/>
      <c r="BK59" s="252"/>
      <c r="BL59" s="252"/>
      <c r="BM59" s="252"/>
      <c r="BN59" s="252"/>
      <c r="BO59" s="265"/>
      <c r="BP59" s="265"/>
      <c r="BQ59" s="262">
        <v>53</v>
      </c>
      <c r="BR59" s="263"/>
      <c r="BS59" s="1102"/>
      <c r="BT59" s="1103"/>
      <c r="BU59" s="1103"/>
      <c r="BV59" s="1103"/>
      <c r="BW59" s="1103"/>
      <c r="BX59" s="1103"/>
      <c r="BY59" s="1103"/>
      <c r="BZ59" s="1103"/>
      <c r="CA59" s="1103"/>
      <c r="CB59" s="1103"/>
      <c r="CC59" s="1103"/>
      <c r="CD59" s="1103"/>
      <c r="CE59" s="1103"/>
      <c r="CF59" s="1103"/>
      <c r="CG59" s="1104"/>
      <c r="CH59" s="1076"/>
      <c r="CI59" s="1077"/>
      <c r="CJ59" s="1077"/>
      <c r="CK59" s="1077"/>
      <c r="CL59" s="1078"/>
      <c r="CM59" s="1076"/>
      <c r="CN59" s="1077"/>
      <c r="CO59" s="1077"/>
      <c r="CP59" s="1077"/>
      <c r="CQ59" s="1078"/>
      <c r="CR59" s="1076"/>
      <c r="CS59" s="1077"/>
      <c r="CT59" s="1077"/>
      <c r="CU59" s="1077"/>
      <c r="CV59" s="1078"/>
      <c r="CW59" s="1076"/>
      <c r="CX59" s="1077"/>
      <c r="CY59" s="1077"/>
      <c r="CZ59" s="1077"/>
      <c r="DA59" s="1078"/>
      <c r="DB59" s="1076"/>
      <c r="DC59" s="1077"/>
      <c r="DD59" s="1077"/>
      <c r="DE59" s="1077"/>
      <c r="DF59" s="1078"/>
      <c r="DG59" s="1076"/>
      <c r="DH59" s="1077"/>
      <c r="DI59" s="1077"/>
      <c r="DJ59" s="1077"/>
      <c r="DK59" s="1078"/>
      <c r="DL59" s="1076"/>
      <c r="DM59" s="1077"/>
      <c r="DN59" s="1077"/>
      <c r="DO59" s="1077"/>
      <c r="DP59" s="1078"/>
      <c r="DQ59" s="1076"/>
      <c r="DR59" s="1077"/>
      <c r="DS59" s="1077"/>
      <c r="DT59" s="1077"/>
      <c r="DU59" s="1078"/>
      <c r="DV59" s="1080"/>
      <c r="DW59" s="1081"/>
      <c r="DX59" s="1081"/>
      <c r="DY59" s="1081"/>
      <c r="DZ59" s="1082"/>
      <c r="EA59" s="246"/>
    </row>
    <row r="60" spans="1:131" s="247" customFormat="1" ht="26.25" customHeight="1">
      <c r="A60" s="261">
        <v>33</v>
      </c>
      <c r="B60" s="1107"/>
      <c r="C60" s="1108"/>
      <c r="D60" s="1108"/>
      <c r="E60" s="1108"/>
      <c r="F60" s="1108"/>
      <c r="G60" s="1108"/>
      <c r="H60" s="1108"/>
      <c r="I60" s="1108"/>
      <c r="J60" s="1108"/>
      <c r="K60" s="1108"/>
      <c r="L60" s="1108"/>
      <c r="M60" s="1108"/>
      <c r="N60" s="1108"/>
      <c r="O60" s="1108"/>
      <c r="P60" s="1109"/>
      <c r="Q60" s="1110"/>
      <c r="R60" s="1111"/>
      <c r="S60" s="1111"/>
      <c r="T60" s="1111"/>
      <c r="U60" s="1111"/>
      <c r="V60" s="1111"/>
      <c r="W60" s="1111"/>
      <c r="X60" s="1111"/>
      <c r="Y60" s="1111"/>
      <c r="Z60" s="1111"/>
      <c r="AA60" s="1111"/>
      <c r="AB60" s="1111"/>
      <c r="AC60" s="1111"/>
      <c r="AD60" s="1111"/>
      <c r="AE60" s="1112"/>
      <c r="AF60" s="1113"/>
      <c r="AG60" s="1114"/>
      <c r="AH60" s="1114"/>
      <c r="AI60" s="1114"/>
      <c r="AJ60" s="1115"/>
      <c r="AK60" s="1116"/>
      <c r="AL60" s="1111"/>
      <c r="AM60" s="1111"/>
      <c r="AN60" s="1111"/>
      <c r="AO60" s="1111"/>
      <c r="AP60" s="1111"/>
      <c r="AQ60" s="1111"/>
      <c r="AR60" s="1111"/>
      <c r="AS60" s="1111"/>
      <c r="AT60" s="1111"/>
      <c r="AU60" s="1111"/>
      <c r="AV60" s="1111"/>
      <c r="AW60" s="1111"/>
      <c r="AX60" s="1111"/>
      <c r="AY60" s="1111"/>
      <c r="AZ60" s="1117"/>
      <c r="BA60" s="1117"/>
      <c r="BB60" s="1117"/>
      <c r="BC60" s="1117"/>
      <c r="BD60" s="1117"/>
      <c r="BE60" s="1125"/>
      <c r="BF60" s="1125"/>
      <c r="BG60" s="1125"/>
      <c r="BH60" s="1125"/>
      <c r="BI60" s="1126"/>
      <c r="BJ60" s="252"/>
      <c r="BK60" s="252"/>
      <c r="BL60" s="252"/>
      <c r="BM60" s="252"/>
      <c r="BN60" s="252"/>
      <c r="BO60" s="265"/>
      <c r="BP60" s="265"/>
      <c r="BQ60" s="262">
        <v>54</v>
      </c>
      <c r="BR60" s="263"/>
      <c r="BS60" s="1102"/>
      <c r="BT60" s="1103"/>
      <c r="BU60" s="1103"/>
      <c r="BV60" s="1103"/>
      <c r="BW60" s="1103"/>
      <c r="BX60" s="1103"/>
      <c r="BY60" s="1103"/>
      <c r="BZ60" s="1103"/>
      <c r="CA60" s="1103"/>
      <c r="CB60" s="1103"/>
      <c r="CC60" s="1103"/>
      <c r="CD60" s="1103"/>
      <c r="CE60" s="1103"/>
      <c r="CF60" s="1103"/>
      <c r="CG60" s="1104"/>
      <c r="CH60" s="1076"/>
      <c r="CI60" s="1077"/>
      <c r="CJ60" s="1077"/>
      <c r="CK60" s="1077"/>
      <c r="CL60" s="1078"/>
      <c r="CM60" s="1076"/>
      <c r="CN60" s="1077"/>
      <c r="CO60" s="1077"/>
      <c r="CP60" s="1077"/>
      <c r="CQ60" s="1078"/>
      <c r="CR60" s="1076"/>
      <c r="CS60" s="1077"/>
      <c r="CT60" s="1077"/>
      <c r="CU60" s="1077"/>
      <c r="CV60" s="1078"/>
      <c r="CW60" s="1076"/>
      <c r="CX60" s="1077"/>
      <c r="CY60" s="1077"/>
      <c r="CZ60" s="1077"/>
      <c r="DA60" s="1078"/>
      <c r="DB60" s="1076"/>
      <c r="DC60" s="1077"/>
      <c r="DD60" s="1077"/>
      <c r="DE60" s="1077"/>
      <c r="DF60" s="1078"/>
      <c r="DG60" s="1076"/>
      <c r="DH60" s="1077"/>
      <c r="DI60" s="1077"/>
      <c r="DJ60" s="1077"/>
      <c r="DK60" s="1078"/>
      <c r="DL60" s="1076"/>
      <c r="DM60" s="1077"/>
      <c r="DN60" s="1077"/>
      <c r="DO60" s="1077"/>
      <c r="DP60" s="1078"/>
      <c r="DQ60" s="1076"/>
      <c r="DR60" s="1077"/>
      <c r="DS60" s="1077"/>
      <c r="DT60" s="1077"/>
      <c r="DU60" s="1078"/>
      <c r="DV60" s="1080"/>
      <c r="DW60" s="1081"/>
      <c r="DX60" s="1081"/>
      <c r="DY60" s="1081"/>
      <c r="DZ60" s="1082"/>
      <c r="EA60" s="246"/>
    </row>
    <row r="61" spans="1:131" s="247" customFormat="1" ht="26.25" customHeight="1" thickBot="1">
      <c r="A61" s="261">
        <v>34</v>
      </c>
      <c r="B61" s="1107"/>
      <c r="C61" s="1108"/>
      <c r="D61" s="1108"/>
      <c r="E61" s="1108"/>
      <c r="F61" s="1108"/>
      <c r="G61" s="1108"/>
      <c r="H61" s="1108"/>
      <c r="I61" s="1108"/>
      <c r="J61" s="1108"/>
      <c r="K61" s="1108"/>
      <c r="L61" s="1108"/>
      <c r="M61" s="1108"/>
      <c r="N61" s="1108"/>
      <c r="O61" s="1108"/>
      <c r="P61" s="1109"/>
      <c r="Q61" s="1110"/>
      <c r="R61" s="1111"/>
      <c r="S61" s="1111"/>
      <c r="T61" s="1111"/>
      <c r="U61" s="1111"/>
      <c r="V61" s="1111"/>
      <c r="W61" s="1111"/>
      <c r="X61" s="1111"/>
      <c r="Y61" s="1111"/>
      <c r="Z61" s="1111"/>
      <c r="AA61" s="1111"/>
      <c r="AB61" s="1111"/>
      <c r="AC61" s="1111"/>
      <c r="AD61" s="1111"/>
      <c r="AE61" s="1112"/>
      <c r="AF61" s="1113"/>
      <c r="AG61" s="1114"/>
      <c r="AH61" s="1114"/>
      <c r="AI61" s="1114"/>
      <c r="AJ61" s="1115"/>
      <c r="AK61" s="1116"/>
      <c r="AL61" s="1111"/>
      <c r="AM61" s="1111"/>
      <c r="AN61" s="1111"/>
      <c r="AO61" s="1111"/>
      <c r="AP61" s="1111"/>
      <c r="AQ61" s="1111"/>
      <c r="AR61" s="1111"/>
      <c r="AS61" s="1111"/>
      <c r="AT61" s="1111"/>
      <c r="AU61" s="1111"/>
      <c r="AV61" s="1111"/>
      <c r="AW61" s="1111"/>
      <c r="AX61" s="1111"/>
      <c r="AY61" s="1111"/>
      <c r="AZ61" s="1117"/>
      <c r="BA61" s="1117"/>
      <c r="BB61" s="1117"/>
      <c r="BC61" s="1117"/>
      <c r="BD61" s="1117"/>
      <c r="BE61" s="1125"/>
      <c r="BF61" s="1125"/>
      <c r="BG61" s="1125"/>
      <c r="BH61" s="1125"/>
      <c r="BI61" s="1126"/>
      <c r="BJ61" s="252"/>
      <c r="BK61" s="252"/>
      <c r="BL61" s="252"/>
      <c r="BM61" s="252"/>
      <c r="BN61" s="252"/>
      <c r="BO61" s="265"/>
      <c r="BP61" s="265"/>
      <c r="BQ61" s="262">
        <v>55</v>
      </c>
      <c r="BR61" s="263"/>
      <c r="BS61" s="1102"/>
      <c r="BT61" s="1103"/>
      <c r="BU61" s="1103"/>
      <c r="BV61" s="1103"/>
      <c r="BW61" s="1103"/>
      <c r="BX61" s="1103"/>
      <c r="BY61" s="1103"/>
      <c r="BZ61" s="1103"/>
      <c r="CA61" s="1103"/>
      <c r="CB61" s="1103"/>
      <c r="CC61" s="1103"/>
      <c r="CD61" s="1103"/>
      <c r="CE61" s="1103"/>
      <c r="CF61" s="1103"/>
      <c r="CG61" s="1104"/>
      <c r="CH61" s="1076"/>
      <c r="CI61" s="1077"/>
      <c r="CJ61" s="1077"/>
      <c r="CK61" s="1077"/>
      <c r="CL61" s="1078"/>
      <c r="CM61" s="1076"/>
      <c r="CN61" s="1077"/>
      <c r="CO61" s="1077"/>
      <c r="CP61" s="1077"/>
      <c r="CQ61" s="1078"/>
      <c r="CR61" s="1076"/>
      <c r="CS61" s="1077"/>
      <c r="CT61" s="1077"/>
      <c r="CU61" s="1077"/>
      <c r="CV61" s="1078"/>
      <c r="CW61" s="1076"/>
      <c r="CX61" s="1077"/>
      <c r="CY61" s="1077"/>
      <c r="CZ61" s="1077"/>
      <c r="DA61" s="1078"/>
      <c r="DB61" s="1076"/>
      <c r="DC61" s="1077"/>
      <c r="DD61" s="1077"/>
      <c r="DE61" s="1077"/>
      <c r="DF61" s="1078"/>
      <c r="DG61" s="1076"/>
      <c r="DH61" s="1077"/>
      <c r="DI61" s="1077"/>
      <c r="DJ61" s="1077"/>
      <c r="DK61" s="1078"/>
      <c r="DL61" s="1076"/>
      <c r="DM61" s="1077"/>
      <c r="DN61" s="1077"/>
      <c r="DO61" s="1077"/>
      <c r="DP61" s="1078"/>
      <c r="DQ61" s="1076"/>
      <c r="DR61" s="1077"/>
      <c r="DS61" s="1077"/>
      <c r="DT61" s="1077"/>
      <c r="DU61" s="1078"/>
      <c r="DV61" s="1080"/>
      <c r="DW61" s="1081"/>
      <c r="DX61" s="1081"/>
      <c r="DY61" s="1081"/>
      <c r="DZ61" s="1082"/>
      <c r="EA61" s="246"/>
    </row>
    <row r="62" spans="1:131" s="247" customFormat="1" ht="26.25" customHeight="1">
      <c r="A62" s="261">
        <v>35</v>
      </c>
      <c r="B62" s="1107"/>
      <c r="C62" s="1108"/>
      <c r="D62" s="1108"/>
      <c r="E62" s="1108"/>
      <c r="F62" s="1108"/>
      <c r="G62" s="1108"/>
      <c r="H62" s="1108"/>
      <c r="I62" s="1108"/>
      <c r="J62" s="1108"/>
      <c r="K62" s="1108"/>
      <c r="L62" s="1108"/>
      <c r="M62" s="1108"/>
      <c r="N62" s="1108"/>
      <c r="O62" s="1108"/>
      <c r="P62" s="1109"/>
      <c r="Q62" s="1110"/>
      <c r="R62" s="1111"/>
      <c r="S62" s="1111"/>
      <c r="T62" s="1111"/>
      <c r="U62" s="1111"/>
      <c r="V62" s="1111"/>
      <c r="W62" s="1111"/>
      <c r="X62" s="1111"/>
      <c r="Y62" s="1111"/>
      <c r="Z62" s="1111"/>
      <c r="AA62" s="1111"/>
      <c r="AB62" s="1111"/>
      <c r="AC62" s="1111"/>
      <c r="AD62" s="1111"/>
      <c r="AE62" s="1112"/>
      <c r="AF62" s="1113"/>
      <c r="AG62" s="1114"/>
      <c r="AH62" s="1114"/>
      <c r="AI62" s="1114"/>
      <c r="AJ62" s="1115"/>
      <c r="AK62" s="1116"/>
      <c r="AL62" s="1111"/>
      <c r="AM62" s="1111"/>
      <c r="AN62" s="1111"/>
      <c r="AO62" s="1111"/>
      <c r="AP62" s="1111"/>
      <c r="AQ62" s="1111"/>
      <c r="AR62" s="1111"/>
      <c r="AS62" s="1111"/>
      <c r="AT62" s="1111"/>
      <c r="AU62" s="1111"/>
      <c r="AV62" s="1111"/>
      <c r="AW62" s="1111"/>
      <c r="AX62" s="1111"/>
      <c r="AY62" s="1111"/>
      <c r="AZ62" s="1117"/>
      <c r="BA62" s="1117"/>
      <c r="BB62" s="1117"/>
      <c r="BC62" s="1117"/>
      <c r="BD62" s="1117"/>
      <c r="BE62" s="1125"/>
      <c r="BF62" s="1125"/>
      <c r="BG62" s="1125"/>
      <c r="BH62" s="1125"/>
      <c r="BI62" s="1126"/>
      <c r="BJ62" s="1127" t="s">
        <v>408</v>
      </c>
      <c r="BK62" s="1128"/>
      <c r="BL62" s="1128"/>
      <c r="BM62" s="1128"/>
      <c r="BN62" s="1129"/>
      <c r="BO62" s="265"/>
      <c r="BP62" s="265"/>
      <c r="BQ62" s="262">
        <v>56</v>
      </c>
      <c r="BR62" s="263"/>
      <c r="BS62" s="1102"/>
      <c r="BT62" s="1103"/>
      <c r="BU62" s="1103"/>
      <c r="BV62" s="1103"/>
      <c r="BW62" s="1103"/>
      <c r="BX62" s="1103"/>
      <c r="BY62" s="1103"/>
      <c r="BZ62" s="1103"/>
      <c r="CA62" s="1103"/>
      <c r="CB62" s="1103"/>
      <c r="CC62" s="1103"/>
      <c r="CD62" s="1103"/>
      <c r="CE62" s="1103"/>
      <c r="CF62" s="1103"/>
      <c r="CG62" s="1104"/>
      <c r="CH62" s="1076"/>
      <c r="CI62" s="1077"/>
      <c r="CJ62" s="1077"/>
      <c r="CK62" s="1077"/>
      <c r="CL62" s="1078"/>
      <c r="CM62" s="1076"/>
      <c r="CN62" s="1077"/>
      <c r="CO62" s="1077"/>
      <c r="CP62" s="1077"/>
      <c r="CQ62" s="1078"/>
      <c r="CR62" s="1076"/>
      <c r="CS62" s="1077"/>
      <c r="CT62" s="1077"/>
      <c r="CU62" s="1077"/>
      <c r="CV62" s="1078"/>
      <c r="CW62" s="1076"/>
      <c r="CX62" s="1077"/>
      <c r="CY62" s="1077"/>
      <c r="CZ62" s="1077"/>
      <c r="DA62" s="1078"/>
      <c r="DB62" s="1076"/>
      <c r="DC62" s="1077"/>
      <c r="DD62" s="1077"/>
      <c r="DE62" s="1077"/>
      <c r="DF62" s="1078"/>
      <c r="DG62" s="1076"/>
      <c r="DH62" s="1077"/>
      <c r="DI62" s="1077"/>
      <c r="DJ62" s="1077"/>
      <c r="DK62" s="1078"/>
      <c r="DL62" s="1076"/>
      <c r="DM62" s="1077"/>
      <c r="DN62" s="1077"/>
      <c r="DO62" s="1077"/>
      <c r="DP62" s="1078"/>
      <c r="DQ62" s="1076"/>
      <c r="DR62" s="1077"/>
      <c r="DS62" s="1077"/>
      <c r="DT62" s="1077"/>
      <c r="DU62" s="1078"/>
      <c r="DV62" s="1080"/>
      <c r="DW62" s="1081"/>
      <c r="DX62" s="1081"/>
      <c r="DY62" s="1081"/>
      <c r="DZ62" s="1082"/>
      <c r="EA62" s="246"/>
    </row>
    <row r="63" spans="1:131" s="247" customFormat="1" ht="26.25" customHeight="1" thickBot="1">
      <c r="A63" s="264" t="s">
        <v>389</v>
      </c>
      <c r="B63" s="1035" t="s">
        <v>409</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21"/>
      <c r="AF63" s="1122">
        <v>777</v>
      </c>
      <c r="AG63" s="1050"/>
      <c r="AH63" s="1050"/>
      <c r="AI63" s="1050"/>
      <c r="AJ63" s="1123"/>
      <c r="AK63" s="1124"/>
      <c r="AL63" s="1054"/>
      <c r="AM63" s="1054"/>
      <c r="AN63" s="1054"/>
      <c r="AO63" s="1054"/>
      <c r="AP63" s="1050">
        <f>AP31+AP32</f>
        <v>6318</v>
      </c>
      <c r="AQ63" s="1050"/>
      <c r="AR63" s="1050"/>
      <c r="AS63" s="1050"/>
      <c r="AT63" s="1050"/>
      <c r="AU63" s="1050">
        <f>AU31+AU32</f>
        <v>4921</v>
      </c>
      <c r="AV63" s="1050"/>
      <c r="AW63" s="1050"/>
      <c r="AX63" s="1050"/>
      <c r="AY63" s="1050"/>
      <c r="AZ63" s="1118"/>
      <c r="BA63" s="1118"/>
      <c r="BB63" s="1118"/>
      <c r="BC63" s="1118"/>
      <c r="BD63" s="1118"/>
      <c r="BE63" s="1051"/>
      <c r="BF63" s="1051"/>
      <c r="BG63" s="1051"/>
      <c r="BH63" s="1051"/>
      <c r="BI63" s="1052"/>
      <c r="BJ63" s="1119" t="s">
        <v>174</v>
      </c>
      <c r="BK63" s="1042"/>
      <c r="BL63" s="1042"/>
      <c r="BM63" s="1042"/>
      <c r="BN63" s="1120"/>
      <c r="BO63" s="265"/>
      <c r="BP63" s="265"/>
      <c r="BQ63" s="262">
        <v>57</v>
      </c>
      <c r="BR63" s="263"/>
      <c r="BS63" s="1102"/>
      <c r="BT63" s="1103"/>
      <c r="BU63" s="1103"/>
      <c r="BV63" s="1103"/>
      <c r="BW63" s="1103"/>
      <c r="BX63" s="1103"/>
      <c r="BY63" s="1103"/>
      <c r="BZ63" s="1103"/>
      <c r="CA63" s="1103"/>
      <c r="CB63" s="1103"/>
      <c r="CC63" s="1103"/>
      <c r="CD63" s="1103"/>
      <c r="CE63" s="1103"/>
      <c r="CF63" s="1103"/>
      <c r="CG63" s="1104"/>
      <c r="CH63" s="1076"/>
      <c r="CI63" s="1077"/>
      <c r="CJ63" s="1077"/>
      <c r="CK63" s="1077"/>
      <c r="CL63" s="1078"/>
      <c r="CM63" s="1076"/>
      <c r="CN63" s="1077"/>
      <c r="CO63" s="1077"/>
      <c r="CP63" s="1077"/>
      <c r="CQ63" s="1078"/>
      <c r="CR63" s="1076"/>
      <c r="CS63" s="1077"/>
      <c r="CT63" s="1077"/>
      <c r="CU63" s="1077"/>
      <c r="CV63" s="1078"/>
      <c r="CW63" s="1076"/>
      <c r="CX63" s="1077"/>
      <c r="CY63" s="1077"/>
      <c r="CZ63" s="1077"/>
      <c r="DA63" s="1078"/>
      <c r="DB63" s="1076"/>
      <c r="DC63" s="1077"/>
      <c r="DD63" s="1077"/>
      <c r="DE63" s="1077"/>
      <c r="DF63" s="1078"/>
      <c r="DG63" s="1076"/>
      <c r="DH63" s="1077"/>
      <c r="DI63" s="1077"/>
      <c r="DJ63" s="1077"/>
      <c r="DK63" s="1078"/>
      <c r="DL63" s="1076"/>
      <c r="DM63" s="1077"/>
      <c r="DN63" s="1077"/>
      <c r="DO63" s="1077"/>
      <c r="DP63" s="1078"/>
      <c r="DQ63" s="1076"/>
      <c r="DR63" s="1077"/>
      <c r="DS63" s="1077"/>
      <c r="DT63" s="1077"/>
      <c r="DU63" s="1078"/>
      <c r="DV63" s="1080"/>
      <c r="DW63" s="1081"/>
      <c r="DX63" s="1081"/>
      <c r="DY63" s="1081"/>
      <c r="DZ63" s="1082"/>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2"/>
      <c r="BT64" s="1103"/>
      <c r="BU64" s="1103"/>
      <c r="BV64" s="1103"/>
      <c r="BW64" s="1103"/>
      <c r="BX64" s="1103"/>
      <c r="BY64" s="1103"/>
      <c r="BZ64" s="1103"/>
      <c r="CA64" s="1103"/>
      <c r="CB64" s="1103"/>
      <c r="CC64" s="1103"/>
      <c r="CD64" s="1103"/>
      <c r="CE64" s="1103"/>
      <c r="CF64" s="1103"/>
      <c r="CG64" s="1104"/>
      <c r="CH64" s="1076"/>
      <c r="CI64" s="1077"/>
      <c r="CJ64" s="1077"/>
      <c r="CK64" s="1077"/>
      <c r="CL64" s="1078"/>
      <c r="CM64" s="1076"/>
      <c r="CN64" s="1077"/>
      <c r="CO64" s="1077"/>
      <c r="CP64" s="1077"/>
      <c r="CQ64" s="1078"/>
      <c r="CR64" s="1076"/>
      <c r="CS64" s="1077"/>
      <c r="CT64" s="1077"/>
      <c r="CU64" s="1077"/>
      <c r="CV64" s="1078"/>
      <c r="CW64" s="1076"/>
      <c r="CX64" s="1077"/>
      <c r="CY64" s="1077"/>
      <c r="CZ64" s="1077"/>
      <c r="DA64" s="1078"/>
      <c r="DB64" s="1076"/>
      <c r="DC64" s="1077"/>
      <c r="DD64" s="1077"/>
      <c r="DE64" s="1077"/>
      <c r="DF64" s="1078"/>
      <c r="DG64" s="1076"/>
      <c r="DH64" s="1077"/>
      <c r="DI64" s="1077"/>
      <c r="DJ64" s="1077"/>
      <c r="DK64" s="1078"/>
      <c r="DL64" s="1076"/>
      <c r="DM64" s="1077"/>
      <c r="DN64" s="1077"/>
      <c r="DO64" s="1077"/>
      <c r="DP64" s="1078"/>
      <c r="DQ64" s="1076"/>
      <c r="DR64" s="1077"/>
      <c r="DS64" s="1077"/>
      <c r="DT64" s="1077"/>
      <c r="DU64" s="1078"/>
      <c r="DV64" s="1080"/>
      <c r="DW64" s="1081"/>
      <c r="DX64" s="1081"/>
      <c r="DY64" s="1081"/>
      <c r="DZ64" s="1082"/>
      <c r="EA64" s="246"/>
    </row>
    <row r="65" spans="1:131" s="247" customFormat="1" ht="26.25" customHeight="1" thickBot="1">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2"/>
      <c r="BT65" s="1103"/>
      <c r="BU65" s="1103"/>
      <c r="BV65" s="1103"/>
      <c r="BW65" s="1103"/>
      <c r="BX65" s="1103"/>
      <c r="BY65" s="1103"/>
      <c r="BZ65" s="1103"/>
      <c r="CA65" s="1103"/>
      <c r="CB65" s="1103"/>
      <c r="CC65" s="1103"/>
      <c r="CD65" s="1103"/>
      <c r="CE65" s="1103"/>
      <c r="CF65" s="1103"/>
      <c r="CG65" s="1104"/>
      <c r="CH65" s="1076"/>
      <c r="CI65" s="1077"/>
      <c r="CJ65" s="1077"/>
      <c r="CK65" s="1077"/>
      <c r="CL65" s="1078"/>
      <c r="CM65" s="1076"/>
      <c r="CN65" s="1077"/>
      <c r="CO65" s="1077"/>
      <c r="CP65" s="1077"/>
      <c r="CQ65" s="1078"/>
      <c r="CR65" s="1076"/>
      <c r="CS65" s="1077"/>
      <c r="CT65" s="1077"/>
      <c r="CU65" s="1077"/>
      <c r="CV65" s="1078"/>
      <c r="CW65" s="1076"/>
      <c r="CX65" s="1077"/>
      <c r="CY65" s="1077"/>
      <c r="CZ65" s="1077"/>
      <c r="DA65" s="1078"/>
      <c r="DB65" s="1076"/>
      <c r="DC65" s="1077"/>
      <c r="DD65" s="1077"/>
      <c r="DE65" s="1077"/>
      <c r="DF65" s="1078"/>
      <c r="DG65" s="1076"/>
      <c r="DH65" s="1077"/>
      <c r="DI65" s="1077"/>
      <c r="DJ65" s="1077"/>
      <c r="DK65" s="1078"/>
      <c r="DL65" s="1076"/>
      <c r="DM65" s="1077"/>
      <c r="DN65" s="1077"/>
      <c r="DO65" s="1077"/>
      <c r="DP65" s="1078"/>
      <c r="DQ65" s="1076"/>
      <c r="DR65" s="1077"/>
      <c r="DS65" s="1077"/>
      <c r="DT65" s="1077"/>
      <c r="DU65" s="1078"/>
      <c r="DV65" s="1080"/>
      <c r="DW65" s="1081"/>
      <c r="DX65" s="1081"/>
      <c r="DY65" s="1081"/>
      <c r="DZ65" s="1082"/>
      <c r="EA65" s="246"/>
    </row>
    <row r="66" spans="1:131" s="247" customFormat="1" ht="26.25" customHeight="1">
      <c r="A66" s="1083" t="s">
        <v>411</v>
      </c>
      <c r="B66" s="1084"/>
      <c r="C66" s="1084"/>
      <c r="D66" s="1084"/>
      <c r="E66" s="1084"/>
      <c r="F66" s="1084"/>
      <c r="G66" s="1084"/>
      <c r="H66" s="1084"/>
      <c r="I66" s="1084"/>
      <c r="J66" s="1084"/>
      <c r="K66" s="1084"/>
      <c r="L66" s="1084"/>
      <c r="M66" s="1084"/>
      <c r="N66" s="1084"/>
      <c r="O66" s="1084"/>
      <c r="P66" s="1085"/>
      <c r="Q66" s="1089" t="s">
        <v>412</v>
      </c>
      <c r="R66" s="1090"/>
      <c r="S66" s="1090"/>
      <c r="T66" s="1090"/>
      <c r="U66" s="1091"/>
      <c r="V66" s="1089" t="s">
        <v>394</v>
      </c>
      <c r="W66" s="1090"/>
      <c r="X66" s="1090"/>
      <c r="Y66" s="1090"/>
      <c r="Z66" s="1091"/>
      <c r="AA66" s="1089" t="s">
        <v>413</v>
      </c>
      <c r="AB66" s="1090"/>
      <c r="AC66" s="1090"/>
      <c r="AD66" s="1090"/>
      <c r="AE66" s="1091"/>
      <c r="AF66" s="1095" t="s">
        <v>414</v>
      </c>
      <c r="AG66" s="1096"/>
      <c r="AH66" s="1096"/>
      <c r="AI66" s="1096"/>
      <c r="AJ66" s="1097"/>
      <c r="AK66" s="1089" t="s">
        <v>415</v>
      </c>
      <c r="AL66" s="1084"/>
      <c r="AM66" s="1084"/>
      <c r="AN66" s="1084"/>
      <c r="AO66" s="1085"/>
      <c r="AP66" s="1089" t="s">
        <v>398</v>
      </c>
      <c r="AQ66" s="1090"/>
      <c r="AR66" s="1090"/>
      <c r="AS66" s="1090"/>
      <c r="AT66" s="1091"/>
      <c r="AU66" s="1089" t="s">
        <v>416</v>
      </c>
      <c r="AV66" s="1090"/>
      <c r="AW66" s="1090"/>
      <c r="AX66" s="1090"/>
      <c r="AY66" s="1091"/>
      <c r="AZ66" s="1089" t="s">
        <v>374</v>
      </c>
      <c r="BA66" s="1090"/>
      <c r="BB66" s="1090"/>
      <c r="BC66" s="1090"/>
      <c r="BD66" s="1105"/>
      <c r="BE66" s="265"/>
      <c r="BF66" s="265"/>
      <c r="BG66" s="265"/>
      <c r="BH66" s="265"/>
      <c r="BI66" s="265"/>
      <c r="BJ66" s="265"/>
      <c r="BK66" s="265"/>
      <c r="BL66" s="265"/>
      <c r="BM66" s="265"/>
      <c r="BN66" s="265"/>
      <c r="BO66" s="265"/>
      <c r="BP66" s="265"/>
      <c r="BQ66" s="262">
        <v>60</v>
      </c>
      <c r="BR66" s="267"/>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6"/>
    </row>
    <row r="67" spans="1:131" s="247" customFormat="1" ht="26.25" customHeight="1" thickBot="1">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5"/>
      <c r="BF67" s="265"/>
      <c r="BG67" s="265"/>
      <c r="BH67" s="265"/>
      <c r="BI67" s="265"/>
      <c r="BJ67" s="265"/>
      <c r="BK67" s="265"/>
      <c r="BL67" s="265"/>
      <c r="BM67" s="265"/>
      <c r="BN67" s="265"/>
      <c r="BO67" s="265"/>
      <c r="BP67" s="265"/>
      <c r="BQ67" s="262">
        <v>61</v>
      </c>
      <c r="BR67" s="267"/>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6"/>
    </row>
    <row r="68" spans="1:131" s="247" customFormat="1" ht="26.25" customHeight="1" thickTop="1">
      <c r="A68" s="258">
        <v>1</v>
      </c>
      <c r="B68" s="1203" t="s">
        <v>575</v>
      </c>
      <c r="C68" s="1204"/>
      <c r="D68" s="1204"/>
      <c r="E68" s="1204"/>
      <c r="F68" s="1204"/>
      <c r="G68" s="1204"/>
      <c r="H68" s="1204"/>
      <c r="I68" s="1204"/>
      <c r="J68" s="1204"/>
      <c r="K68" s="1204"/>
      <c r="L68" s="1204"/>
      <c r="M68" s="1204"/>
      <c r="N68" s="1204"/>
      <c r="O68" s="1204"/>
      <c r="P68" s="1205"/>
      <c r="Q68" s="1079">
        <v>6526</v>
      </c>
      <c r="R68" s="1073"/>
      <c r="S68" s="1073"/>
      <c r="T68" s="1073"/>
      <c r="U68" s="1073"/>
      <c r="V68" s="1073">
        <v>7535</v>
      </c>
      <c r="W68" s="1073"/>
      <c r="X68" s="1073"/>
      <c r="Y68" s="1073"/>
      <c r="Z68" s="1073"/>
      <c r="AA68" s="1073">
        <v>-1008</v>
      </c>
      <c r="AB68" s="1073"/>
      <c r="AC68" s="1073"/>
      <c r="AD68" s="1073"/>
      <c r="AE68" s="1073"/>
      <c r="AF68" s="1073">
        <v>3663</v>
      </c>
      <c r="AG68" s="1073"/>
      <c r="AH68" s="1073"/>
      <c r="AI68" s="1073"/>
      <c r="AJ68" s="1073"/>
      <c r="AK68" s="1073">
        <v>0</v>
      </c>
      <c r="AL68" s="1073"/>
      <c r="AM68" s="1073"/>
      <c r="AN68" s="1073"/>
      <c r="AO68" s="1073"/>
      <c r="AP68" s="1073">
        <v>26113</v>
      </c>
      <c r="AQ68" s="1073"/>
      <c r="AR68" s="1073"/>
      <c r="AS68" s="1073"/>
      <c r="AT68" s="1073"/>
      <c r="AU68" s="1073">
        <v>35</v>
      </c>
      <c r="AV68" s="1073"/>
      <c r="AW68" s="1073"/>
      <c r="AX68" s="1073"/>
      <c r="AY68" s="1073"/>
      <c r="AZ68" s="1074"/>
      <c r="BA68" s="1074"/>
      <c r="BB68" s="1074"/>
      <c r="BC68" s="1074"/>
      <c r="BD68" s="1075"/>
      <c r="BE68" s="265"/>
      <c r="BF68" s="265"/>
      <c r="BG68" s="265"/>
      <c r="BH68" s="265"/>
      <c r="BI68" s="265"/>
      <c r="BJ68" s="265"/>
      <c r="BK68" s="265"/>
      <c r="BL68" s="265"/>
      <c r="BM68" s="265"/>
      <c r="BN68" s="265"/>
      <c r="BO68" s="265"/>
      <c r="BP68" s="265"/>
      <c r="BQ68" s="262">
        <v>62</v>
      </c>
      <c r="BR68" s="267"/>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6"/>
    </row>
    <row r="69" spans="1:131" s="247" customFormat="1" ht="26.25" customHeight="1">
      <c r="A69" s="261">
        <v>2</v>
      </c>
      <c r="B69" s="1065" t="s">
        <v>576</v>
      </c>
      <c r="C69" s="1066"/>
      <c r="D69" s="1066"/>
      <c r="E69" s="1066"/>
      <c r="F69" s="1066"/>
      <c r="G69" s="1066"/>
      <c r="H69" s="1066"/>
      <c r="I69" s="1066"/>
      <c r="J69" s="1066"/>
      <c r="K69" s="1066"/>
      <c r="L69" s="1066"/>
      <c r="M69" s="1066"/>
      <c r="N69" s="1066"/>
      <c r="O69" s="1066"/>
      <c r="P69" s="1067"/>
      <c r="Q69" s="1068">
        <v>77</v>
      </c>
      <c r="R69" s="1062"/>
      <c r="S69" s="1062"/>
      <c r="T69" s="1062"/>
      <c r="U69" s="1062"/>
      <c r="V69" s="1062">
        <v>77</v>
      </c>
      <c r="W69" s="1062"/>
      <c r="X69" s="1062"/>
      <c r="Y69" s="1062"/>
      <c r="Z69" s="1062"/>
      <c r="AA69" s="1062">
        <v>0</v>
      </c>
      <c r="AB69" s="1062"/>
      <c r="AC69" s="1062"/>
      <c r="AD69" s="1062"/>
      <c r="AE69" s="1062"/>
      <c r="AF69" s="1062">
        <v>0</v>
      </c>
      <c r="AG69" s="1062"/>
      <c r="AH69" s="1062"/>
      <c r="AI69" s="1062"/>
      <c r="AJ69" s="1062"/>
      <c r="AK69" s="1062">
        <v>10</v>
      </c>
      <c r="AL69" s="1062"/>
      <c r="AM69" s="1062"/>
      <c r="AN69" s="1062"/>
      <c r="AO69" s="1062"/>
      <c r="AP69" s="1062">
        <v>0</v>
      </c>
      <c r="AQ69" s="1062"/>
      <c r="AR69" s="1062"/>
      <c r="AS69" s="1062"/>
      <c r="AT69" s="1062"/>
      <c r="AU69" s="1062">
        <v>0</v>
      </c>
      <c r="AV69" s="1062"/>
      <c r="AW69" s="1062"/>
      <c r="AX69" s="1062"/>
      <c r="AY69" s="1062"/>
      <c r="AZ69" s="1063"/>
      <c r="BA69" s="1063"/>
      <c r="BB69" s="1063"/>
      <c r="BC69" s="1063"/>
      <c r="BD69" s="1064"/>
      <c r="BE69" s="265"/>
      <c r="BF69" s="265"/>
      <c r="BG69" s="265"/>
      <c r="BH69" s="265"/>
      <c r="BI69" s="265"/>
      <c r="BJ69" s="265"/>
      <c r="BK69" s="265"/>
      <c r="BL69" s="265"/>
      <c r="BM69" s="265"/>
      <c r="BN69" s="265"/>
      <c r="BO69" s="265"/>
      <c r="BP69" s="265"/>
      <c r="BQ69" s="262">
        <v>63</v>
      </c>
      <c r="BR69" s="267"/>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6"/>
    </row>
    <row r="70" spans="1:131" s="247" customFormat="1" ht="26.25" customHeight="1">
      <c r="A70" s="261">
        <v>3</v>
      </c>
      <c r="B70" s="1065" t="s">
        <v>577</v>
      </c>
      <c r="C70" s="1066"/>
      <c r="D70" s="1066"/>
      <c r="E70" s="1066"/>
      <c r="F70" s="1066"/>
      <c r="G70" s="1066"/>
      <c r="H70" s="1066"/>
      <c r="I70" s="1066"/>
      <c r="J70" s="1066"/>
      <c r="K70" s="1066"/>
      <c r="L70" s="1066"/>
      <c r="M70" s="1066"/>
      <c r="N70" s="1066"/>
      <c r="O70" s="1066"/>
      <c r="P70" s="1067"/>
      <c r="Q70" s="1068">
        <v>275563</v>
      </c>
      <c r="R70" s="1062"/>
      <c r="S70" s="1062"/>
      <c r="T70" s="1062"/>
      <c r="U70" s="1062"/>
      <c r="V70" s="1062">
        <v>275535</v>
      </c>
      <c r="W70" s="1062"/>
      <c r="X70" s="1062"/>
      <c r="Y70" s="1062"/>
      <c r="Z70" s="1062"/>
      <c r="AA70" s="1062">
        <v>28</v>
      </c>
      <c r="AB70" s="1062"/>
      <c r="AC70" s="1062"/>
      <c r="AD70" s="1062"/>
      <c r="AE70" s="1062"/>
      <c r="AF70" s="1062">
        <v>28</v>
      </c>
      <c r="AG70" s="1062"/>
      <c r="AH70" s="1062"/>
      <c r="AI70" s="1062"/>
      <c r="AJ70" s="1062"/>
      <c r="AK70" s="1062">
        <v>8608</v>
      </c>
      <c r="AL70" s="1062"/>
      <c r="AM70" s="1062"/>
      <c r="AN70" s="1062"/>
      <c r="AO70" s="1062"/>
      <c r="AP70" s="1062">
        <v>0</v>
      </c>
      <c r="AQ70" s="1062"/>
      <c r="AR70" s="1062"/>
      <c r="AS70" s="1062"/>
      <c r="AT70" s="1062"/>
      <c r="AU70" s="1062">
        <v>0</v>
      </c>
      <c r="AV70" s="1062"/>
      <c r="AW70" s="1062"/>
      <c r="AX70" s="1062"/>
      <c r="AY70" s="1062"/>
      <c r="AZ70" s="1063"/>
      <c r="BA70" s="1063"/>
      <c r="BB70" s="1063"/>
      <c r="BC70" s="1063"/>
      <c r="BD70" s="1064"/>
      <c r="BE70" s="265"/>
      <c r="BF70" s="265"/>
      <c r="BG70" s="265"/>
      <c r="BH70" s="265"/>
      <c r="BI70" s="265"/>
      <c r="BJ70" s="265"/>
      <c r="BK70" s="265"/>
      <c r="BL70" s="265"/>
      <c r="BM70" s="265"/>
      <c r="BN70" s="265"/>
      <c r="BO70" s="265"/>
      <c r="BP70" s="265"/>
      <c r="BQ70" s="262">
        <v>64</v>
      </c>
      <c r="BR70" s="267"/>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6"/>
    </row>
    <row r="71" spans="1:131" s="247" customFormat="1" ht="26.25" customHeight="1">
      <c r="A71" s="261">
        <v>4</v>
      </c>
      <c r="B71" s="1065" t="s">
        <v>578</v>
      </c>
      <c r="C71" s="1066"/>
      <c r="D71" s="1066"/>
      <c r="E71" s="1066"/>
      <c r="F71" s="1066"/>
      <c r="G71" s="1066"/>
      <c r="H71" s="1066"/>
      <c r="I71" s="1066"/>
      <c r="J71" s="1066"/>
      <c r="K71" s="1066"/>
      <c r="L71" s="1066"/>
      <c r="M71" s="1066"/>
      <c r="N71" s="1066"/>
      <c r="O71" s="1066"/>
      <c r="P71" s="1067"/>
      <c r="Q71" s="1068">
        <v>6895</v>
      </c>
      <c r="R71" s="1062"/>
      <c r="S71" s="1062"/>
      <c r="T71" s="1062"/>
      <c r="U71" s="1062"/>
      <c r="V71" s="1062">
        <v>6736</v>
      </c>
      <c r="W71" s="1062"/>
      <c r="X71" s="1062"/>
      <c r="Y71" s="1062"/>
      <c r="Z71" s="1062"/>
      <c r="AA71" s="1062">
        <v>159</v>
      </c>
      <c r="AB71" s="1062"/>
      <c r="AC71" s="1062"/>
      <c r="AD71" s="1062"/>
      <c r="AE71" s="1062"/>
      <c r="AF71" s="1062">
        <v>159</v>
      </c>
      <c r="AG71" s="1062"/>
      <c r="AH71" s="1062"/>
      <c r="AI71" s="1062"/>
      <c r="AJ71" s="1062"/>
      <c r="AK71" s="1062">
        <v>859</v>
      </c>
      <c r="AL71" s="1062"/>
      <c r="AM71" s="1062"/>
      <c r="AN71" s="1062"/>
      <c r="AO71" s="1062"/>
      <c r="AP71" s="1062">
        <v>0</v>
      </c>
      <c r="AQ71" s="1062"/>
      <c r="AR71" s="1062"/>
      <c r="AS71" s="1062"/>
      <c r="AT71" s="1062"/>
      <c r="AU71" s="1062">
        <v>0</v>
      </c>
      <c r="AV71" s="1062"/>
      <c r="AW71" s="1062"/>
      <c r="AX71" s="1062"/>
      <c r="AY71" s="1062"/>
      <c r="AZ71" s="1063"/>
      <c r="BA71" s="1063"/>
      <c r="BB71" s="1063"/>
      <c r="BC71" s="1063"/>
      <c r="BD71" s="1064"/>
      <c r="BE71" s="265"/>
      <c r="BF71" s="265"/>
      <c r="BG71" s="265"/>
      <c r="BH71" s="265"/>
      <c r="BI71" s="265"/>
      <c r="BJ71" s="265"/>
      <c r="BK71" s="265"/>
      <c r="BL71" s="265"/>
      <c r="BM71" s="265"/>
      <c r="BN71" s="265"/>
      <c r="BO71" s="265"/>
      <c r="BP71" s="265"/>
      <c r="BQ71" s="262">
        <v>65</v>
      </c>
      <c r="BR71" s="267"/>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6"/>
    </row>
    <row r="72" spans="1:131" s="247" customFormat="1" ht="26.25" customHeight="1">
      <c r="A72" s="261">
        <v>5</v>
      </c>
      <c r="B72" s="1065" t="s">
        <v>579</v>
      </c>
      <c r="C72" s="1066"/>
      <c r="D72" s="1066"/>
      <c r="E72" s="1066"/>
      <c r="F72" s="1066"/>
      <c r="G72" s="1066"/>
      <c r="H72" s="1066"/>
      <c r="I72" s="1066"/>
      <c r="J72" s="1066"/>
      <c r="K72" s="1066"/>
      <c r="L72" s="1066"/>
      <c r="M72" s="1066"/>
      <c r="N72" s="1066"/>
      <c r="O72" s="1066"/>
      <c r="P72" s="1067"/>
      <c r="Q72" s="1068">
        <v>819</v>
      </c>
      <c r="R72" s="1062"/>
      <c r="S72" s="1062"/>
      <c r="T72" s="1062"/>
      <c r="U72" s="1062"/>
      <c r="V72" s="1062">
        <v>671</v>
      </c>
      <c r="W72" s="1062"/>
      <c r="X72" s="1062"/>
      <c r="Y72" s="1062"/>
      <c r="Z72" s="1062"/>
      <c r="AA72" s="1062">
        <v>149</v>
      </c>
      <c r="AB72" s="1062"/>
      <c r="AC72" s="1062"/>
      <c r="AD72" s="1062"/>
      <c r="AE72" s="1062"/>
      <c r="AF72" s="1062">
        <v>149</v>
      </c>
      <c r="AG72" s="1062"/>
      <c r="AH72" s="1062"/>
      <c r="AI72" s="1062"/>
      <c r="AJ72" s="1062"/>
      <c r="AK72" s="1062">
        <v>0</v>
      </c>
      <c r="AL72" s="1062"/>
      <c r="AM72" s="1062"/>
      <c r="AN72" s="1062"/>
      <c r="AO72" s="1062"/>
      <c r="AP72" s="1062">
        <v>0</v>
      </c>
      <c r="AQ72" s="1062"/>
      <c r="AR72" s="1062"/>
      <c r="AS72" s="1062"/>
      <c r="AT72" s="1062"/>
      <c r="AU72" s="1062">
        <v>0</v>
      </c>
      <c r="AV72" s="1062"/>
      <c r="AW72" s="1062"/>
      <c r="AX72" s="1062"/>
      <c r="AY72" s="1062"/>
      <c r="AZ72" s="1063"/>
      <c r="BA72" s="1063"/>
      <c r="BB72" s="1063"/>
      <c r="BC72" s="1063"/>
      <c r="BD72" s="1064"/>
      <c r="BE72" s="265"/>
      <c r="BF72" s="265"/>
      <c r="BG72" s="265"/>
      <c r="BH72" s="265"/>
      <c r="BI72" s="265"/>
      <c r="BJ72" s="265"/>
      <c r="BK72" s="265"/>
      <c r="BL72" s="265"/>
      <c r="BM72" s="265"/>
      <c r="BN72" s="265"/>
      <c r="BO72" s="265"/>
      <c r="BP72" s="265"/>
      <c r="BQ72" s="262">
        <v>66</v>
      </c>
      <c r="BR72" s="267"/>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6"/>
    </row>
    <row r="73" spans="1:131" s="247" customFormat="1" ht="26.25" customHeight="1">
      <c r="A73" s="261">
        <v>6</v>
      </c>
      <c r="B73" s="1065" t="s">
        <v>580</v>
      </c>
      <c r="C73" s="1066"/>
      <c r="D73" s="1066"/>
      <c r="E73" s="1066"/>
      <c r="F73" s="1066"/>
      <c r="G73" s="1066"/>
      <c r="H73" s="1066"/>
      <c r="I73" s="1066"/>
      <c r="J73" s="1066"/>
      <c r="K73" s="1066"/>
      <c r="L73" s="1066"/>
      <c r="M73" s="1066"/>
      <c r="N73" s="1066"/>
      <c r="O73" s="1066"/>
      <c r="P73" s="1067"/>
      <c r="Q73" s="1068">
        <v>228</v>
      </c>
      <c r="R73" s="1062"/>
      <c r="S73" s="1062"/>
      <c r="T73" s="1062"/>
      <c r="U73" s="1062"/>
      <c r="V73" s="1062">
        <v>221</v>
      </c>
      <c r="W73" s="1062"/>
      <c r="X73" s="1062"/>
      <c r="Y73" s="1062"/>
      <c r="Z73" s="1062"/>
      <c r="AA73" s="1062">
        <v>7</v>
      </c>
      <c r="AB73" s="1062"/>
      <c r="AC73" s="1062"/>
      <c r="AD73" s="1062"/>
      <c r="AE73" s="1062"/>
      <c r="AF73" s="1062">
        <v>7</v>
      </c>
      <c r="AG73" s="1062"/>
      <c r="AH73" s="1062"/>
      <c r="AI73" s="1062"/>
      <c r="AJ73" s="1062"/>
      <c r="AK73" s="1062">
        <v>221</v>
      </c>
      <c r="AL73" s="1062"/>
      <c r="AM73" s="1062"/>
      <c r="AN73" s="1062"/>
      <c r="AO73" s="1062"/>
      <c r="AP73" s="1062">
        <v>0</v>
      </c>
      <c r="AQ73" s="1062"/>
      <c r="AR73" s="1062"/>
      <c r="AS73" s="1062"/>
      <c r="AT73" s="1062"/>
      <c r="AU73" s="1062">
        <v>0</v>
      </c>
      <c r="AV73" s="1062"/>
      <c r="AW73" s="1062"/>
      <c r="AX73" s="1062"/>
      <c r="AY73" s="1062"/>
      <c r="AZ73" s="1063"/>
      <c r="BA73" s="1063"/>
      <c r="BB73" s="1063"/>
      <c r="BC73" s="1063"/>
      <c r="BD73" s="1064"/>
      <c r="BE73" s="265"/>
      <c r="BF73" s="265"/>
      <c r="BG73" s="265"/>
      <c r="BH73" s="265"/>
      <c r="BI73" s="265"/>
      <c r="BJ73" s="265"/>
      <c r="BK73" s="265"/>
      <c r="BL73" s="265"/>
      <c r="BM73" s="265"/>
      <c r="BN73" s="265"/>
      <c r="BO73" s="265"/>
      <c r="BP73" s="265"/>
      <c r="BQ73" s="262">
        <v>67</v>
      </c>
      <c r="BR73" s="267"/>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6"/>
    </row>
    <row r="74" spans="1:131" s="247" customFormat="1" ht="26.25" customHeight="1">
      <c r="A74" s="261">
        <v>7</v>
      </c>
      <c r="B74" s="1065" t="s">
        <v>581</v>
      </c>
      <c r="C74" s="1066"/>
      <c r="D74" s="1066"/>
      <c r="E74" s="1066"/>
      <c r="F74" s="1066"/>
      <c r="G74" s="1066"/>
      <c r="H74" s="1066"/>
      <c r="I74" s="1066"/>
      <c r="J74" s="1066"/>
      <c r="K74" s="1066"/>
      <c r="L74" s="1066"/>
      <c r="M74" s="1066"/>
      <c r="N74" s="1066"/>
      <c r="O74" s="1066"/>
      <c r="P74" s="1067"/>
      <c r="Q74" s="1068">
        <v>6</v>
      </c>
      <c r="R74" s="1062"/>
      <c r="S74" s="1062"/>
      <c r="T74" s="1062"/>
      <c r="U74" s="1062"/>
      <c r="V74" s="1062">
        <v>3</v>
      </c>
      <c r="W74" s="1062"/>
      <c r="X74" s="1062"/>
      <c r="Y74" s="1062"/>
      <c r="Z74" s="1062"/>
      <c r="AA74" s="1062">
        <v>3</v>
      </c>
      <c r="AB74" s="1062"/>
      <c r="AC74" s="1062"/>
      <c r="AD74" s="1062"/>
      <c r="AE74" s="1062"/>
      <c r="AF74" s="1062">
        <v>3</v>
      </c>
      <c r="AG74" s="1062"/>
      <c r="AH74" s="1062"/>
      <c r="AI74" s="1062"/>
      <c r="AJ74" s="1062"/>
      <c r="AK74" s="1062">
        <v>0</v>
      </c>
      <c r="AL74" s="1062"/>
      <c r="AM74" s="1062"/>
      <c r="AN74" s="1062"/>
      <c r="AO74" s="1062"/>
      <c r="AP74" s="1062">
        <v>0</v>
      </c>
      <c r="AQ74" s="1062"/>
      <c r="AR74" s="1062"/>
      <c r="AS74" s="1062"/>
      <c r="AT74" s="1062"/>
      <c r="AU74" s="1062">
        <v>0</v>
      </c>
      <c r="AV74" s="1062"/>
      <c r="AW74" s="1062"/>
      <c r="AX74" s="1062"/>
      <c r="AY74" s="1062"/>
      <c r="AZ74" s="1063"/>
      <c r="BA74" s="1063"/>
      <c r="BB74" s="1063"/>
      <c r="BC74" s="1063"/>
      <c r="BD74" s="1064"/>
      <c r="BE74" s="265"/>
      <c r="BF74" s="265"/>
      <c r="BG74" s="265"/>
      <c r="BH74" s="265"/>
      <c r="BI74" s="265"/>
      <c r="BJ74" s="265"/>
      <c r="BK74" s="265"/>
      <c r="BL74" s="265"/>
      <c r="BM74" s="265"/>
      <c r="BN74" s="265"/>
      <c r="BO74" s="265"/>
      <c r="BP74" s="265"/>
      <c r="BQ74" s="262">
        <v>68</v>
      </c>
      <c r="BR74" s="267"/>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6"/>
    </row>
    <row r="75" spans="1:131" s="247" customFormat="1" ht="26.25" customHeight="1">
      <c r="A75" s="261">
        <v>8</v>
      </c>
      <c r="B75" s="1065" t="s">
        <v>582</v>
      </c>
      <c r="C75" s="1066"/>
      <c r="D75" s="1066"/>
      <c r="E75" s="1066"/>
      <c r="F75" s="1066"/>
      <c r="G75" s="1066"/>
      <c r="H75" s="1066"/>
      <c r="I75" s="1066"/>
      <c r="J75" s="1066"/>
      <c r="K75" s="1066"/>
      <c r="L75" s="1066"/>
      <c r="M75" s="1066"/>
      <c r="N75" s="1066"/>
      <c r="O75" s="1066"/>
      <c r="P75" s="1067"/>
      <c r="Q75" s="1069">
        <v>108</v>
      </c>
      <c r="R75" s="1070"/>
      <c r="S75" s="1070"/>
      <c r="T75" s="1070"/>
      <c r="U75" s="1071"/>
      <c r="V75" s="1072">
        <v>84</v>
      </c>
      <c r="W75" s="1070"/>
      <c r="X75" s="1070"/>
      <c r="Y75" s="1070"/>
      <c r="Z75" s="1071"/>
      <c r="AA75" s="1072">
        <v>24</v>
      </c>
      <c r="AB75" s="1070"/>
      <c r="AC75" s="1070"/>
      <c r="AD75" s="1070"/>
      <c r="AE75" s="1071"/>
      <c r="AF75" s="1072">
        <v>24</v>
      </c>
      <c r="AG75" s="1070"/>
      <c r="AH75" s="1070"/>
      <c r="AI75" s="1070"/>
      <c r="AJ75" s="1071"/>
      <c r="AK75" s="1072">
        <v>23</v>
      </c>
      <c r="AL75" s="1070"/>
      <c r="AM75" s="1070"/>
      <c r="AN75" s="1070"/>
      <c r="AO75" s="1071"/>
      <c r="AP75" s="1072">
        <v>0</v>
      </c>
      <c r="AQ75" s="1070"/>
      <c r="AR75" s="1070"/>
      <c r="AS75" s="1070"/>
      <c r="AT75" s="1071"/>
      <c r="AU75" s="1072">
        <v>0</v>
      </c>
      <c r="AV75" s="1070"/>
      <c r="AW75" s="1070"/>
      <c r="AX75" s="1070"/>
      <c r="AY75" s="1071"/>
      <c r="AZ75" s="1063"/>
      <c r="BA75" s="1063"/>
      <c r="BB75" s="1063"/>
      <c r="BC75" s="1063"/>
      <c r="BD75" s="1064"/>
      <c r="BE75" s="265"/>
      <c r="BF75" s="265"/>
      <c r="BG75" s="265"/>
      <c r="BH75" s="265"/>
      <c r="BI75" s="265"/>
      <c r="BJ75" s="265"/>
      <c r="BK75" s="265"/>
      <c r="BL75" s="265"/>
      <c r="BM75" s="265"/>
      <c r="BN75" s="265"/>
      <c r="BO75" s="265"/>
      <c r="BP75" s="265"/>
      <c r="BQ75" s="262">
        <v>69</v>
      </c>
      <c r="BR75" s="267"/>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6"/>
    </row>
    <row r="76" spans="1:131" s="247" customFormat="1" ht="26.25" customHeight="1">
      <c r="A76" s="261">
        <v>9</v>
      </c>
      <c r="B76" s="1065" t="s">
        <v>583</v>
      </c>
      <c r="C76" s="1066"/>
      <c r="D76" s="1066"/>
      <c r="E76" s="1066"/>
      <c r="F76" s="1066"/>
      <c r="G76" s="1066"/>
      <c r="H76" s="1066"/>
      <c r="I76" s="1066"/>
      <c r="J76" s="1066"/>
      <c r="K76" s="1066"/>
      <c r="L76" s="1066"/>
      <c r="M76" s="1066"/>
      <c r="N76" s="1066"/>
      <c r="O76" s="1066"/>
      <c r="P76" s="1067"/>
      <c r="Q76" s="1069">
        <v>57</v>
      </c>
      <c r="R76" s="1070"/>
      <c r="S76" s="1070"/>
      <c r="T76" s="1070"/>
      <c r="U76" s="1071"/>
      <c r="V76" s="1072">
        <v>50</v>
      </c>
      <c r="W76" s="1070"/>
      <c r="X76" s="1070"/>
      <c r="Y76" s="1070"/>
      <c r="Z76" s="1071"/>
      <c r="AA76" s="1072">
        <v>7</v>
      </c>
      <c r="AB76" s="1070"/>
      <c r="AC76" s="1070"/>
      <c r="AD76" s="1070"/>
      <c r="AE76" s="1071"/>
      <c r="AF76" s="1072">
        <v>7</v>
      </c>
      <c r="AG76" s="1070"/>
      <c r="AH76" s="1070"/>
      <c r="AI76" s="1070"/>
      <c r="AJ76" s="1071"/>
      <c r="AK76" s="1072">
        <v>21</v>
      </c>
      <c r="AL76" s="1070"/>
      <c r="AM76" s="1070"/>
      <c r="AN76" s="1070"/>
      <c r="AO76" s="1071"/>
      <c r="AP76" s="1072">
        <v>0</v>
      </c>
      <c r="AQ76" s="1070"/>
      <c r="AR76" s="1070"/>
      <c r="AS76" s="1070"/>
      <c r="AT76" s="1071"/>
      <c r="AU76" s="1072">
        <v>0</v>
      </c>
      <c r="AV76" s="1070"/>
      <c r="AW76" s="1070"/>
      <c r="AX76" s="1070"/>
      <c r="AY76" s="1071"/>
      <c r="AZ76" s="1063"/>
      <c r="BA76" s="1063"/>
      <c r="BB76" s="1063"/>
      <c r="BC76" s="1063"/>
      <c r="BD76" s="1064"/>
      <c r="BE76" s="265"/>
      <c r="BF76" s="265"/>
      <c r="BG76" s="265"/>
      <c r="BH76" s="265"/>
      <c r="BI76" s="265"/>
      <c r="BJ76" s="265"/>
      <c r="BK76" s="265"/>
      <c r="BL76" s="265"/>
      <c r="BM76" s="265"/>
      <c r="BN76" s="265"/>
      <c r="BO76" s="265"/>
      <c r="BP76" s="265"/>
      <c r="BQ76" s="262">
        <v>70</v>
      </c>
      <c r="BR76" s="267"/>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6"/>
    </row>
    <row r="77" spans="1:131" s="247" customFormat="1" ht="26.25" customHeight="1">
      <c r="A77" s="261">
        <v>10</v>
      </c>
      <c r="B77" s="1065" t="s">
        <v>584</v>
      </c>
      <c r="C77" s="1066"/>
      <c r="D77" s="1066"/>
      <c r="E77" s="1066"/>
      <c r="F77" s="1066"/>
      <c r="G77" s="1066"/>
      <c r="H77" s="1066"/>
      <c r="I77" s="1066"/>
      <c r="J77" s="1066"/>
      <c r="K77" s="1066"/>
      <c r="L77" s="1066"/>
      <c r="M77" s="1066"/>
      <c r="N77" s="1066"/>
      <c r="O77" s="1066"/>
      <c r="P77" s="1067"/>
      <c r="Q77" s="1069">
        <v>8</v>
      </c>
      <c r="R77" s="1070"/>
      <c r="S77" s="1070"/>
      <c r="T77" s="1070"/>
      <c r="U77" s="1071"/>
      <c r="V77" s="1072">
        <v>2</v>
      </c>
      <c r="W77" s="1070"/>
      <c r="X77" s="1070"/>
      <c r="Y77" s="1070"/>
      <c r="Z77" s="1071"/>
      <c r="AA77" s="1072">
        <v>6</v>
      </c>
      <c r="AB77" s="1070"/>
      <c r="AC77" s="1070"/>
      <c r="AD77" s="1070"/>
      <c r="AE77" s="1071"/>
      <c r="AF77" s="1072">
        <v>6</v>
      </c>
      <c r="AG77" s="1070"/>
      <c r="AH77" s="1070"/>
      <c r="AI77" s="1070"/>
      <c r="AJ77" s="1071"/>
      <c r="AK77" s="1072">
        <v>0</v>
      </c>
      <c r="AL77" s="1070"/>
      <c r="AM77" s="1070"/>
      <c r="AN77" s="1070"/>
      <c r="AO77" s="1071"/>
      <c r="AP77" s="1072">
        <v>0</v>
      </c>
      <c r="AQ77" s="1070"/>
      <c r="AR77" s="1070"/>
      <c r="AS77" s="1070"/>
      <c r="AT77" s="1071"/>
      <c r="AU77" s="1072">
        <v>0</v>
      </c>
      <c r="AV77" s="1070"/>
      <c r="AW77" s="1070"/>
      <c r="AX77" s="1070"/>
      <c r="AY77" s="1071"/>
      <c r="AZ77" s="1063"/>
      <c r="BA77" s="1063"/>
      <c r="BB77" s="1063"/>
      <c r="BC77" s="1063"/>
      <c r="BD77" s="1064"/>
      <c r="BE77" s="265"/>
      <c r="BF77" s="265"/>
      <c r="BG77" s="265"/>
      <c r="BH77" s="265"/>
      <c r="BI77" s="265"/>
      <c r="BJ77" s="265"/>
      <c r="BK77" s="265"/>
      <c r="BL77" s="265"/>
      <c r="BM77" s="265"/>
      <c r="BN77" s="265"/>
      <c r="BO77" s="265"/>
      <c r="BP77" s="265"/>
      <c r="BQ77" s="262">
        <v>71</v>
      </c>
      <c r="BR77" s="267"/>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6"/>
    </row>
    <row r="78" spans="1:131" s="247" customFormat="1" ht="26.25" customHeight="1">
      <c r="A78" s="261">
        <v>11</v>
      </c>
      <c r="B78" s="1065" t="s">
        <v>585</v>
      </c>
      <c r="C78" s="1066"/>
      <c r="D78" s="1066"/>
      <c r="E78" s="1066"/>
      <c r="F78" s="1066"/>
      <c r="G78" s="1066"/>
      <c r="H78" s="1066"/>
      <c r="I78" s="1066"/>
      <c r="J78" s="1066"/>
      <c r="K78" s="1066"/>
      <c r="L78" s="1066"/>
      <c r="M78" s="1066"/>
      <c r="N78" s="1066"/>
      <c r="O78" s="1066"/>
      <c r="P78" s="1067"/>
      <c r="Q78" s="1068">
        <v>185</v>
      </c>
      <c r="R78" s="1062"/>
      <c r="S78" s="1062"/>
      <c r="T78" s="1062"/>
      <c r="U78" s="1062"/>
      <c r="V78" s="1062">
        <v>173</v>
      </c>
      <c r="W78" s="1062"/>
      <c r="X78" s="1062"/>
      <c r="Y78" s="1062"/>
      <c r="Z78" s="1062"/>
      <c r="AA78" s="1062">
        <v>12</v>
      </c>
      <c r="AB78" s="1062"/>
      <c r="AC78" s="1062"/>
      <c r="AD78" s="1062"/>
      <c r="AE78" s="1062"/>
      <c r="AF78" s="1062">
        <v>12</v>
      </c>
      <c r="AG78" s="1062"/>
      <c r="AH78" s="1062"/>
      <c r="AI78" s="1062"/>
      <c r="AJ78" s="1062"/>
      <c r="AK78" s="1062">
        <v>0</v>
      </c>
      <c r="AL78" s="1062"/>
      <c r="AM78" s="1062"/>
      <c r="AN78" s="1062"/>
      <c r="AO78" s="1062"/>
      <c r="AP78" s="1062">
        <v>0</v>
      </c>
      <c r="AQ78" s="1062"/>
      <c r="AR78" s="1062"/>
      <c r="AS78" s="1062"/>
      <c r="AT78" s="1062"/>
      <c r="AU78" s="1062">
        <v>0</v>
      </c>
      <c r="AV78" s="1062"/>
      <c r="AW78" s="1062"/>
      <c r="AX78" s="1062"/>
      <c r="AY78" s="1062"/>
      <c r="AZ78" s="1063"/>
      <c r="BA78" s="1063"/>
      <c r="BB78" s="1063"/>
      <c r="BC78" s="1063"/>
      <c r="BD78" s="1064"/>
      <c r="BE78" s="265"/>
      <c r="BF78" s="265"/>
      <c r="BG78" s="265"/>
      <c r="BH78" s="265"/>
      <c r="BI78" s="265"/>
      <c r="BJ78" s="268"/>
      <c r="BK78" s="268"/>
      <c r="BL78" s="268"/>
      <c r="BM78" s="268"/>
      <c r="BN78" s="268"/>
      <c r="BO78" s="265"/>
      <c r="BP78" s="265"/>
      <c r="BQ78" s="262">
        <v>72</v>
      </c>
      <c r="BR78" s="267"/>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6"/>
    </row>
    <row r="79" spans="1:131" s="247" customFormat="1" ht="26.25" customHeight="1">
      <c r="A79" s="261">
        <v>12</v>
      </c>
      <c r="B79" s="1065" t="s">
        <v>586</v>
      </c>
      <c r="C79" s="1066"/>
      <c r="D79" s="1066"/>
      <c r="E79" s="1066"/>
      <c r="F79" s="1066"/>
      <c r="G79" s="1066"/>
      <c r="H79" s="1066"/>
      <c r="I79" s="1066"/>
      <c r="J79" s="1066"/>
      <c r="K79" s="1066"/>
      <c r="L79" s="1066"/>
      <c r="M79" s="1066"/>
      <c r="N79" s="1066"/>
      <c r="O79" s="1066"/>
      <c r="P79" s="1067"/>
      <c r="Q79" s="1068">
        <v>13</v>
      </c>
      <c r="R79" s="1062"/>
      <c r="S79" s="1062"/>
      <c r="T79" s="1062"/>
      <c r="U79" s="1062"/>
      <c r="V79" s="1062">
        <v>13</v>
      </c>
      <c r="W79" s="1062"/>
      <c r="X79" s="1062"/>
      <c r="Y79" s="1062"/>
      <c r="Z79" s="1062"/>
      <c r="AA79" s="1062">
        <v>0</v>
      </c>
      <c r="AB79" s="1062"/>
      <c r="AC79" s="1062"/>
      <c r="AD79" s="1062"/>
      <c r="AE79" s="1062"/>
      <c r="AF79" s="1062">
        <v>0</v>
      </c>
      <c r="AG79" s="1062"/>
      <c r="AH79" s="1062"/>
      <c r="AI79" s="1062"/>
      <c r="AJ79" s="1062"/>
      <c r="AK79" s="1062">
        <v>0</v>
      </c>
      <c r="AL79" s="1062"/>
      <c r="AM79" s="1062"/>
      <c r="AN79" s="1062"/>
      <c r="AO79" s="1062"/>
      <c r="AP79" s="1062">
        <v>0</v>
      </c>
      <c r="AQ79" s="1062"/>
      <c r="AR79" s="1062"/>
      <c r="AS79" s="1062"/>
      <c r="AT79" s="1062"/>
      <c r="AU79" s="1062">
        <v>0</v>
      </c>
      <c r="AV79" s="1062"/>
      <c r="AW79" s="1062"/>
      <c r="AX79" s="1062"/>
      <c r="AY79" s="1062"/>
      <c r="AZ79" s="1063"/>
      <c r="BA79" s="1063"/>
      <c r="BB79" s="1063"/>
      <c r="BC79" s="1063"/>
      <c r="BD79" s="1064"/>
      <c r="BE79" s="265"/>
      <c r="BF79" s="265"/>
      <c r="BG79" s="265"/>
      <c r="BH79" s="265"/>
      <c r="BI79" s="265"/>
      <c r="BJ79" s="268"/>
      <c r="BK79" s="268"/>
      <c r="BL79" s="268"/>
      <c r="BM79" s="268"/>
      <c r="BN79" s="268"/>
      <c r="BO79" s="265"/>
      <c r="BP79" s="265"/>
      <c r="BQ79" s="262">
        <v>73</v>
      </c>
      <c r="BR79" s="267"/>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6"/>
    </row>
    <row r="80" spans="1:131" s="247" customFormat="1" ht="26.25" customHeight="1">
      <c r="A80" s="261">
        <v>13</v>
      </c>
      <c r="B80" s="1065" t="s">
        <v>587</v>
      </c>
      <c r="C80" s="1066"/>
      <c r="D80" s="1066"/>
      <c r="E80" s="1066"/>
      <c r="F80" s="1066"/>
      <c r="G80" s="1066"/>
      <c r="H80" s="1066"/>
      <c r="I80" s="1066"/>
      <c r="J80" s="1066"/>
      <c r="K80" s="1066"/>
      <c r="L80" s="1066"/>
      <c r="M80" s="1066"/>
      <c r="N80" s="1066"/>
      <c r="O80" s="1066"/>
      <c r="P80" s="1067"/>
      <c r="Q80" s="1068">
        <v>1342</v>
      </c>
      <c r="R80" s="1062"/>
      <c r="S80" s="1062"/>
      <c r="T80" s="1062"/>
      <c r="U80" s="1062"/>
      <c r="V80" s="1062">
        <v>1138</v>
      </c>
      <c r="W80" s="1062"/>
      <c r="X80" s="1062"/>
      <c r="Y80" s="1062"/>
      <c r="Z80" s="1062"/>
      <c r="AA80" s="1062">
        <v>204</v>
      </c>
      <c r="AB80" s="1062"/>
      <c r="AC80" s="1062"/>
      <c r="AD80" s="1062"/>
      <c r="AE80" s="1062"/>
      <c r="AF80" s="1062">
        <v>204</v>
      </c>
      <c r="AG80" s="1062"/>
      <c r="AH80" s="1062"/>
      <c r="AI80" s="1062"/>
      <c r="AJ80" s="1062"/>
      <c r="AK80" s="1062">
        <v>0</v>
      </c>
      <c r="AL80" s="1062"/>
      <c r="AM80" s="1062"/>
      <c r="AN80" s="1062"/>
      <c r="AO80" s="1062"/>
      <c r="AP80" s="1062">
        <v>8511</v>
      </c>
      <c r="AQ80" s="1062"/>
      <c r="AR80" s="1062"/>
      <c r="AS80" s="1062"/>
      <c r="AT80" s="1062"/>
      <c r="AU80" s="1062">
        <v>640</v>
      </c>
      <c r="AV80" s="1062"/>
      <c r="AW80" s="1062"/>
      <c r="AX80" s="1062"/>
      <c r="AY80" s="1062"/>
      <c r="AZ80" s="1063"/>
      <c r="BA80" s="1063"/>
      <c r="BB80" s="1063"/>
      <c r="BC80" s="1063"/>
      <c r="BD80" s="1064"/>
      <c r="BE80" s="265"/>
      <c r="BF80" s="265"/>
      <c r="BG80" s="265"/>
      <c r="BH80" s="265"/>
      <c r="BI80" s="265"/>
      <c r="BJ80" s="265"/>
      <c r="BK80" s="265"/>
      <c r="BL80" s="265"/>
      <c r="BM80" s="265"/>
      <c r="BN80" s="265"/>
      <c r="BO80" s="265"/>
      <c r="BP80" s="265"/>
      <c r="BQ80" s="262">
        <v>74</v>
      </c>
      <c r="BR80" s="267"/>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6"/>
    </row>
    <row r="81" spans="1:131" s="247" customFormat="1" ht="26.25" customHeight="1">
      <c r="A81" s="261">
        <v>14</v>
      </c>
      <c r="B81" s="1065" t="s">
        <v>588</v>
      </c>
      <c r="C81" s="1066"/>
      <c r="D81" s="1066"/>
      <c r="E81" s="1066"/>
      <c r="F81" s="1066"/>
      <c r="G81" s="1066"/>
      <c r="H81" s="1066"/>
      <c r="I81" s="1066"/>
      <c r="J81" s="1066"/>
      <c r="K81" s="1066"/>
      <c r="L81" s="1066"/>
      <c r="M81" s="1066"/>
      <c r="N81" s="1066"/>
      <c r="O81" s="1066"/>
      <c r="P81" s="1067"/>
      <c r="Q81" s="1068">
        <v>2755</v>
      </c>
      <c r="R81" s="1062"/>
      <c r="S81" s="1062"/>
      <c r="T81" s="1062"/>
      <c r="U81" s="1062"/>
      <c r="V81" s="1062">
        <v>2741</v>
      </c>
      <c r="W81" s="1062"/>
      <c r="X81" s="1062"/>
      <c r="Y81" s="1062"/>
      <c r="Z81" s="1062"/>
      <c r="AA81" s="1062">
        <v>14</v>
      </c>
      <c r="AB81" s="1062"/>
      <c r="AC81" s="1062"/>
      <c r="AD81" s="1062"/>
      <c r="AE81" s="1062"/>
      <c r="AF81" s="1062">
        <v>14</v>
      </c>
      <c r="AG81" s="1062"/>
      <c r="AH81" s="1062"/>
      <c r="AI81" s="1062"/>
      <c r="AJ81" s="1062"/>
      <c r="AK81" s="1062">
        <v>5</v>
      </c>
      <c r="AL81" s="1062"/>
      <c r="AM81" s="1062"/>
      <c r="AN81" s="1062"/>
      <c r="AO81" s="1062"/>
      <c r="AP81" s="1062">
        <v>2263</v>
      </c>
      <c r="AQ81" s="1062"/>
      <c r="AR81" s="1062"/>
      <c r="AS81" s="1062"/>
      <c r="AT81" s="1062"/>
      <c r="AU81" s="1062">
        <v>135</v>
      </c>
      <c r="AV81" s="1062"/>
      <c r="AW81" s="1062"/>
      <c r="AX81" s="1062"/>
      <c r="AY81" s="1062"/>
      <c r="AZ81" s="1063"/>
      <c r="BA81" s="1063"/>
      <c r="BB81" s="1063"/>
      <c r="BC81" s="1063"/>
      <c r="BD81" s="1064"/>
      <c r="BE81" s="265"/>
      <c r="BF81" s="265"/>
      <c r="BG81" s="265"/>
      <c r="BH81" s="265"/>
      <c r="BI81" s="265"/>
      <c r="BJ81" s="265"/>
      <c r="BK81" s="265"/>
      <c r="BL81" s="265"/>
      <c r="BM81" s="265"/>
      <c r="BN81" s="265"/>
      <c r="BO81" s="265"/>
      <c r="BP81" s="265"/>
      <c r="BQ81" s="262">
        <v>75</v>
      </c>
      <c r="BR81" s="267"/>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6"/>
    </row>
    <row r="82" spans="1:131" s="247" customFormat="1" ht="26.25" customHeight="1">
      <c r="A82" s="261">
        <v>15</v>
      </c>
      <c r="B82" s="1065" t="s">
        <v>589</v>
      </c>
      <c r="C82" s="1066"/>
      <c r="D82" s="1066"/>
      <c r="E82" s="1066"/>
      <c r="F82" s="1066"/>
      <c r="G82" s="1066"/>
      <c r="H82" s="1066"/>
      <c r="I82" s="1066"/>
      <c r="J82" s="1066"/>
      <c r="K82" s="1066"/>
      <c r="L82" s="1066"/>
      <c r="M82" s="1066"/>
      <c r="N82" s="1066"/>
      <c r="O82" s="1066"/>
      <c r="P82" s="1067"/>
      <c r="Q82" s="1068">
        <v>103</v>
      </c>
      <c r="R82" s="1062"/>
      <c r="S82" s="1062"/>
      <c r="T82" s="1062"/>
      <c r="U82" s="1062"/>
      <c r="V82" s="1062">
        <v>88</v>
      </c>
      <c r="W82" s="1062"/>
      <c r="X82" s="1062"/>
      <c r="Y82" s="1062"/>
      <c r="Z82" s="1062"/>
      <c r="AA82" s="1062">
        <v>15</v>
      </c>
      <c r="AB82" s="1062"/>
      <c r="AC82" s="1062"/>
      <c r="AD82" s="1062"/>
      <c r="AE82" s="1062"/>
      <c r="AF82" s="1062">
        <v>15</v>
      </c>
      <c r="AG82" s="1062"/>
      <c r="AH82" s="1062"/>
      <c r="AI82" s="1062"/>
      <c r="AJ82" s="1062"/>
      <c r="AK82" s="1062">
        <v>0</v>
      </c>
      <c r="AL82" s="1062"/>
      <c r="AM82" s="1062"/>
      <c r="AN82" s="1062"/>
      <c r="AO82" s="1062"/>
      <c r="AP82" s="1062">
        <v>0</v>
      </c>
      <c r="AQ82" s="1062"/>
      <c r="AR82" s="1062"/>
      <c r="AS82" s="1062"/>
      <c r="AT82" s="1062"/>
      <c r="AU82" s="1062">
        <v>0</v>
      </c>
      <c r="AV82" s="1062"/>
      <c r="AW82" s="1062"/>
      <c r="AX82" s="1062"/>
      <c r="AY82" s="1062"/>
      <c r="AZ82" s="1063"/>
      <c r="BA82" s="1063"/>
      <c r="BB82" s="1063"/>
      <c r="BC82" s="1063"/>
      <c r="BD82" s="1064"/>
      <c r="BE82" s="265"/>
      <c r="BF82" s="265"/>
      <c r="BG82" s="265"/>
      <c r="BH82" s="265"/>
      <c r="BI82" s="265"/>
      <c r="BJ82" s="265"/>
      <c r="BK82" s="265"/>
      <c r="BL82" s="265"/>
      <c r="BM82" s="265"/>
      <c r="BN82" s="265"/>
      <c r="BO82" s="265"/>
      <c r="BP82" s="265"/>
      <c r="BQ82" s="262">
        <v>76</v>
      </c>
      <c r="BR82" s="267"/>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6"/>
    </row>
    <row r="83" spans="1:131" s="247" customFormat="1" ht="26.25" customHeight="1">
      <c r="A83" s="261">
        <v>16</v>
      </c>
      <c r="B83" s="1065" t="s">
        <v>590</v>
      </c>
      <c r="C83" s="1066"/>
      <c r="D83" s="1066"/>
      <c r="E83" s="1066"/>
      <c r="F83" s="1066"/>
      <c r="G83" s="1066"/>
      <c r="H83" s="1066"/>
      <c r="I83" s="1066"/>
      <c r="J83" s="1066"/>
      <c r="K83" s="1066"/>
      <c r="L83" s="1066"/>
      <c r="M83" s="1066"/>
      <c r="N83" s="1066"/>
      <c r="O83" s="1066"/>
      <c r="P83" s="1067"/>
      <c r="Q83" s="1068">
        <v>332</v>
      </c>
      <c r="R83" s="1062"/>
      <c r="S83" s="1062"/>
      <c r="T83" s="1062"/>
      <c r="U83" s="1062"/>
      <c r="V83" s="1062">
        <v>330</v>
      </c>
      <c r="W83" s="1062"/>
      <c r="X83" s="1062"/>
      <c r="Y83" s="1062"/>
      <c r="Z83" s="1062"/>
      <c r="AA83" s="1062">
        <v>2</v>
      </c>
      <c r="AB83" s="1062"/>
      <c r="AC83" s="1062"/>
      <c r="AD83" s="1062"/>
      <c r="AE83" s="1062"/>
      <c r="AF83" s="1062">
        <v>322</v>
      </c>
      <c r="AG83" s="1062"/>
      <c r="AH83" s="1062"/>
      <c r="AI83" s="1062"/>
      <c r="AJ83" s="1062"/>
      <c r="AK83" s="1062">
        <v>0</v>
      </c>
      <c r="AL83" s="1062"/>
      <c r="AM83" s="1062"/>
      <c r="AN83" s="1062"/>
      <c r="AO83" s="1062"/>
      <c r="AP83" s="1062">
        <v>0</v>
      </c>
      <c r="AQ83" s="1062"/>
      <c r="AR83" s="1062"/>
      <c r="AS83" s="1062"/>
      <c r="AT83" s="1062"/>
      <c r="AU83" s="1062">
        <v>0</v>
      </c>
      <c r="AV83" s="1062"/>
      <c r="AW83" s="1062"/>
      <c r="AX83" s="1062"/>
      <c r="AY83" s="1062"/>
      <c r="AZ83" s="1063"/>
      <c r="BA83" s="1063"/>
      <c r="BB83" s="1063"/>
      <c r="BC83" s="1063"/>
      <c r="BD83" s="1064"/>
      <c r="BE83" s="265"/>
      <c r="BF83" s="265"/>
      <c r="BG83" s="265"/>
      <c r="BH83" s="265"/>
      <c r="BI83" s="265"/>
      <c r="BJ83" s="265"/>
      <c r="BK83" s="265"/>
      <c r="BL83" s="265"/>
      <c r="BM83" s="265"/>
      <c r="BN83" s="265"/>
      <c r="BO83" s="265"/>
      <c r="BP83" s="265"/>
      <c r="BQ83" s="262">
        <v>77</v>
      </c>
      <c r="BR83" s="267"/>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6"/>
    </row>
    <row r="84" spans="1:131" s="247" customFormat="1" ht="26.25" customHeight="1">
      <c r="A84" s="261">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5"/>
      <c r="BF84" s="265"/>
      <c r="BG84" s="265"/>
      <c r="BH84" s="265"/>
      <c r="BI84" s="265"/>
      <c r="BJ84" s="265"/>
      <c r="BK84" s="265"/>
      <c r="BL84" s="265"/>
      <c r="BM84" s="265"/>
      <c r="BN84" s="265"/>
      <c r="BO84" s="265"/>
      <c r="BP84" s="265"/>
      <c r="BQ84" s="262">
        <v>78</v>
      </c>
      <c r="BR84" s="267"/>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6"/>
    </row>
    <row r="85" spans="1:131" s="247" customFormat="1" ht="26.25" customHeight="1">
      <c r="A85" s="261">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5"/>
      <c r="BF85" s="265"/>
      <c r="BG85" s="265"/>
      <c r="BH85" s="265"/>
      <c r="BI85" s="265"/>
      <c r="BJ85" s="265"/>
      <c r="BK85" s="265"/>
      <c r="BL85" s="265"/>
      <c r="BM85" s="265"/>
      <c r="BN85" s="265"/>
      <c r="BO85" s="265"/>
      <c r="BP85" s="265"/>
      <c r="BQ85" s="262">
        <v>79</v>
      </c>
      <c r="BR85" s="267"/>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6"/>
    </row>
    <row r="86" spans="1:131" s="247" customFormat="1" ht="26.25" customHeight="1">
      <c r="A86" s="261">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5"/>
      <c r="BF86" s="265"/>
      <c r="BG86" s="265"/>
      <c r="BH86" s="265"/>
      <c r="BI86" s="265"/>
      <c r="BJ86" s="265"/>
      <c r="BK86" s="265"/>
      <c r="BL86" s="265"/>
      <c r="BM86" s="265"/>
      <c r="BN86" s="265"/>
      <c r="BO86" s="265"/>
      <c r="BP86" s="265"/>
      <c r="BQ86" s="262">
        <v>80</v>
      </c>
      <c r="BR86" s="267"/>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6"/>
    </row>
    <row r="87" spans="1:131" s="247" customFormat="1" ht="26.25" customHeight="1">
      <c r="A87" s="269">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5"/>
      <c r="BF87" s="265"/>
      <c r="BG87" s="265"/>
      <c r="BH87" s="265"/>
      <c r="BI87" s="265"/>
      <c r="BJ87" s="265"/>
      <c r="BK87" s="265"/>
      <c r="BL87" s="265"/>
      <c r="BM87" s="265"/>
      <c r="BN87" s="265"/>
      <c r="BO87" s="265"/>
      <c r="BP87" s="265"/>
      <c r="BQ87" s="262">
        <v>81</v>
      </c>
      <c r="BR87" s="267"/>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6"/>
    </row>
    <row r="88" spans="1:131" s="247" customFormat="1" ht="26.25" customHeight="1" thickBot="1">
      <c r="A88" s="264" t="s">
        <v>389</v>
      </c>
      <c r="B88" s="1035" t="s">
        <v>417</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f>AF68+AF69+AF70+AF71+AF72+AF73+AF74+AF75+AF76+AF77+AF78+AF79+AF80+AF81+AF82+AF83</f>
        <v>4613</v>
      </c>
      <c r="AG88" s="1050"/>
      <c r="AH88" s="1050"/>
      <c r="AI88" s="1050"/>
      <c r="AJ88" s="1050"/>
      <c r="AK88" s="1054"/>
      <c r="AL88" s="1054"/>
      <c r="AM88" s="1054"/>
      <c r="AN88" s="1054"/>
      <c r="AO88" s="1054"/>
      <c r="AP88" s="1050">
        <f t="shared" ref="AP88" si="2">AP68+AP69+AP70+AP71+AP72+AP73+AP74+AP75+AP76+AP77+AP78+AP79+AP80+AP81+AP82+AP83</f>
        <v>36887</v>
      </c>
      <c r="AQ88" s="1050"/>
      <c r="AR88" s="1050"/>
      <c r="AS88" s="1050"/>
      <c r="AT88" s="1050"/>
      <c r="AU88" s="1050">
        <f t="shared" ref="AU88" si="3">AU68+AU69+AU70+AU71+AU72+AU73+AU74+AU75+AU76+AU77+AU78+AU79+AU80+AU81+AU82+AU83</f>
        <v>810</v>
      </c>
      <c r="AV88" s="1050"/>
      <c r="AW88" s="1050"/>
      <c r="AX88" s="1050"/>
      <c r="AY88" s="1050"/>
      <c r="AZ88" s="1051"/>
      <c r="BA88" s="1051"/>
      <c r="BB88" s="1051"/>
      <c r="BC88" s="1051"/>
      <c r="BD88" s="1052"/>
      <c r="BE88" s="265"/>
      <c r="BF88" s="265"/>
      <c r="BG88" s="265"/>
      <c r="BH88" s="265"/>
      <c r="BI88" s="265"/>
      <c r="BJ88" s="265"/>
      <c r="BK88" s="265"/>
      <c r="BL88" s="265"/>
      <c r="BM88" s="265"/>
      <c r="BN88" s="265"/>
      <c r="BO88" s="265"/>
      <c r="BP88" s="265"/>
      <c r="BQ88" s="262">
        <v>82</v>
      </c>
      <c r="BR88" s="267"/>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5" t="s">
        <v>418</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f>CR7+CR8</f>
        <v>75</v>
      </c>
      <c r="CS102" s="1042"/>
      <c r="CT102" s="1042"/>
      <c r="CU102" s="1042"/>
      <c r="CV102" s="1043"/>
      <c r="CW102" s="1041">
        <f t="shared" ref="CW102" si="4">CW7+CW8</f>
        <v>13</v>
      </c>
      <c r="CX102" s="1042"/>
      <c r="CY102" s="1042"/>
      <c r="CZ102" s="1042"/>
      <c r="DA102" s="1043"/>
      <c r="DB102" s="1041">
        <f t="shared" ref="DB102" si="5">DB7+DB8</f>
        <v>0</v>
      </c>
      <c r="DC102" s="1042"/>
      <c r="DD102" s="1042"/>
      <c r="DE102" s="1042"/>
      <c r="DF102" s="1043"/>
      <c r="DG102" s="1041">
        <f t="shared" ref="DG102" si="6">DG7+DG8</f>
        <v>0</v>
      </c>
      <c r="DH102" s="1042"/>
      <c r="DI102" s="1042"/>
      <c r="DJ102" s="1042"/>
      <c r="DK102" s="1043"/>
      <c r="DL102" s="1041">
        <f t="shared" ref="DL102" si="7">DL7+DL8</f>
        <v>0</v>
      </c>
      <c r="DM102" s="1042"/>
      <c r="DN102" s="1042"/>
      <c r="DO102" s="1042"/>
      <c r="DP102" s="1043"/>
      <c r="DQ102" s="1041">
        <f t="shared" ref="DQ102" si="8">DQ7+DQ8</f>
        <v>0</v>
      </c>
      <c r="DR102" s="1042"/>
      <c r="DS102" s="1042"/>
      <c r="DT102" s="1042"/>
      <c r="DU102" s="1043"/>
      <c r="DV102" s="1024"/>
      <c r="DW102" s="1025"/>
      <c r="DX102" s="1025"/>
      <c r="DY102" s="1025"/>
      <c r="DZ102" s="102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7" t="s">
        <v>419</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8" t="s">
        <v>420</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9" t="s">
        <v>423</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424</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6" customFormat="1" ht="26.25" customHeight="1">
      <c r="A109" s="984" t="s">
        <v>425</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426</v>
      </c>
      <c r="AB109" s="985"/>
      <c r="AC109" s="985"/>
      <c r="AD109" s="985"/>
      <c r="AE109" s="986"/>
      <c r="AF109" s="987" t="s">
        <v>305</v>
      </c>
      <c r="AG109" s="985"/>
      <c r="AH109" s="985"/>
      <c r="AI109" s="985"/>
      <c r="AJ109" s="986"/>
      <c r="AK109" s="987" t="s">
        <v>304</v>
      </c>
      <c r="AL109" s="985"/>
      <c r="AM109" s="985"/>
      <c r="AN109" s="985"/>
      <c r="AO109" s="986"/>
      <c r="AP109" s="987" t="s">
        <v>427</v>
      </c>
      <c r="AQ109" s="985"/>
      <c r="AR109" s="985"/>
      <c r="AS109" s="985"/>
      <c r="AT109" s="1016"/>
      <c r="AU109" s="984" t="s">
        <v>425</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426</v>
      </c>
      <c r="BR109" s="985"/>
      <c r="BS109" s="985"/>
      <c r="BT109" s="985"/>
      <c r="BU109" s="986"/>
      <c r="BV109" s="987" t="s">
        <v>305</v>
      </c>
      <c r="BW109" s="985"/>
      <c r="BX109" s="985"/>
      <c r="BY109" s="985"/>
      <c r="BZ109" s="986"/>
      <c r="CA109" s="987" t="s">
        <v>304</v>
      </c>
      <c r="CB109" s="985"/>
      <c r="CC109" s="985"/>
      <c r="CD109" s="985"/>
      <c r="CE109" s="986"/>
      <c r="CF109" s="1023" t="s">
        <v>427</v>
      </c>
      <c r="CG109" s="1023"/>
      <c r="CH109" s="1023"/>
      <c r="CI109" s="1023"/>
      <c r="CJ109" s="1023"/>
      <c r="CK109" s="987" t="s">
        <v>428</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426</v>
      </c>
      <c r="DH109" s="985"/>
      <c r="DI109" s="985"/>
      <c r="DJ109" s="985"/>
      <c r="DK109" s="986"/>
      <c r="DL109" s="987" t="s">
        <v>305</v>
      </c>
      <c r="DM109" s="985"/>
      <c r="DN109" s="985"/>
      <c r="DO109" s="985"/>
      <c r="DP109" s="986"/>
      <c r="DQ109" s="987" t="s">
        <v>304</v>
      </c>
      <c r="DR109" s="985"/>
      <c r="DS109" s="985"/>
      <c r="DT109" s="985"/>
      <c r="DU109" s="986"/>
      <c r="DV109" s="987" t="s">
        <v>427</v>
      </c>
      <c r="DW109" s="985"/>
      <c r="DX109" s="985"/>
      <c r="DY109" s="985"/>
      <c r="DZ109" s="1016"/>
    </row>
    <row r="110" spans="1:131" s="246" customFormat="1" ht="26.25" customHeight="1">
      <c r="A110" s="887" t="s">
        <v>429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689206</v>
      </c>
      <c r="AB110" s="978"/>
      <c r="AC110" s="978"/>
      <c r="AD110" s="978"/>
      <c r="AE110" s="979"/>
      <c r="AF110" s="980">
        <v>652183</v>
      </c>
      <c r="AG110" s="978"/>
      <c r="AH110" s="978"/>
      <c r="AI110" s="978"/>
      <c r="AJ110" s="979"/>
      <c r="AK110" s="980">
        <v>644289</v>
      </c>
      <c r="AL110" s="978"/>
      <c r="AM110" s="978"/>
      <c r="AN110" s="978"/>
      <c r="AO110" s="979"/>
      <c r="AP110" s="981">
        <v>20</v>
      </c>
      <c r="AQ110" s="982"/>
      <c r="AR110" s="982"/>
      <c r="AS110" s="982"/>
      <c r="AT110" s="983"/>
      <c r="AU110" s="1017" t="s">
        <v>72</v>
      </c>
      <c r="AV110" s="1018"/>
      <c r="AW110" s="1018"/>
      <c r="AX110" s="1018"/>
      <c r="AY110" s="1018"/>
      <c r="AZ110" s="943" t="s">
        <v>430</v>
      </c>
      <c r="BA110" s="888"/>
      <c r="BB110" s="888"/>
      <c r="BC110" s="888"/>
      <c r="BD110" s="888"/>
      <c r="BE110" s="888"/>
      <c r="BF110" s="888"/>
      <c r="BG110" s="888"/>
      <c r="BH110" s="888"/>
      <c r="BI110" s="888"/>
      <c r="BJ110" s="888"/>
      <c r="BK110" s="888"/>
      <c r="BL110" s="888"/>
      <c r="BM110" s="888"/>
      <c r="BN110" s="888"/>
      <c r="BO110" s="888"/>
      <c r="BP110" s="889"/>
      <c r="BQ110" s="944">
        <v>6163699</v>
      </c>
      <c r="BR110" s="925"/>
      <c r="BS110" s="925"/>
      <c r="BT110" s="925"/>
      <c r="BU110" s="925"/>
      <c r="BV110" s="925">
        <v>6146182</v>
      </c>
      <c r="BW110" s="925"/>
      <c r="BX110" s="925"/>
      <c r="BY110" s="925"/>
      <c r="BZ110" s="925"/>
      <c r="CA110" s="925">
        <v>6118650</v>
      </c>
      <c r="CB110" s="925"/>
      <c r="CC110" s="925"/>
      <c r="CD110" s="925"/>
      <c r="CE110" s="925"/>
      <c r="CF110" s="949">
        <v>189.9</v>
      </c>
      <c r="CG110" s="950"/>
      <c r="CH110" s="950"/>
      <c r="CI110" s="950"/>
      <c r="CJ110" s="950"/>
      <c r="CK110" s="1013" t="s">
        <v>431</v>
      </c>
      <c r="CL110" s="899"/>
      <c r="CM110" s="974" t="s">
        <v>432</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174</v>
      </c>
      <c r="DH110" s="925"/>
      <c r="DI110" s="925"/>
      <c r="DJ110" s="925"/>
      <c r="DK110" s="925"/>
      <c r="DL110" s="925" t="s">
        <v>174</v>
      </c>
      <c r="DM110" s="925"/>
      <c r="DN110" s="925"/>
      <c r="DO110" s="925"/>
      <c r="DP110" s="925"/>
      <c r="DQ110" s="925" t="s">
        <v>433</v>
      </c>
      <c r="DR110" s="925"/>
      <c r="DS110" s="925"/>
      <c r="DT110" s="925"/>
      <c r="DU110" s="925"/>
      <c r="DV110" s="926" t="s">
        <v>434</v>
      </c>
      <c r="DW110" s="926"/>
      <c r="DX110" s="926"/>
      <c r="DY110" s="926"/>
      <c r="DZ110" s="927"/>
    </row>
    <row r="111" spans="1:131" s="246" customFormat="1" ht="26.25" customHeight="1">
      <c r="A111" s="854" t="s">
        <v>435</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174</v>
      </c>
      <c r="AB111" s="1006"/>
      <c r="AC111" s="1006"/>
      <c r="AD111" s="1006"/>
      <c r="AE111" s="1007"/>
      <c r="AF111" s="1008" t="s">
        <v>174</v>
      </c>
      <c r="AG111" s="1006"/>
      <c r="AH111" s="1006"/>
      <c r="AI111" s="1006"/>
      <c r="AJ111" s="1007"/>
      <c r="AK111" s="1008" t="s">
        <v>174</v>
      </c>
      <c r="AL111" s="1006"/>
      <c r="AM111" s="1006"/>
      <c r="AN111" s="1006"/>
      <c r="AO111" s="1007"/>
      <c r="AP111" s="1009" t="s">
        <v>174</v>
      </c>
      <c r="AQ111" s="1010"/>
      <c r="AR111" s="1010"/>
      <c r="AS111" s="1010"/>
      <c r="AT111" s="1011"/>
      <c r="AU111" s="1019"/>
      <c r="AV111" s="1020"/>
      <c r="AW111" s="1020"/>
      <c r="AX111" s="1020"/>
      <c r="AY111" s="1020"/>
      <c r="AZ111" s="895" t="s">
        <v>436</v>
      </c>
      <c r="BA111" s="830"/>
      <c r="BB111" s="830"/>
      <c r="BC111" s="830"/>
      <c r="BD111" s="830"/>
      <c r="BE111" s="830"/>
      <c r="BF111" s="830"/>
      <c r="BG111" s="830"/>
      <c r="BH111" s="830"/>
      <c r="BI111" s="830"/>
      <c r="BJ111" s="830"/>
      <c r="BK111" s="830"/>
      <c r="BL111" s="830"/>
      <c r="BM111" s="830"/>
      <c r="BN111" s="830"/>
      <c r="BO111" s="830"/>
      <c r="BP111" s="831"/>
      <c r="BQ111" s="896">
        <v>174215</v>
      </c>
      <c r="BR111" s="897"/>
      <c r="BS111" s="897"/>
      <c r="BT111" s="897"/>
      <c r="BU111" s="897"/>
      <c r="BV111" s="897">
        <v>197616</v>
      </c>
      <c r="BW111" s="897"/>
      <c r="BX111" s="897"/>
      <c r="BY111" s="897"/>
      <c r="BZ111" s="897"/>
      <c r="CA111" s="897">
        <v>226191</v>
      </c>
      <c r="CB111" s="897"/>
      <c r="CC111" s="897"/>
      <c r="CD111" s="897"/>
      <c r="CE111" s="897"/>
      <c r="CF111" s="958">
        <v>7</v>
      </c>
      <c r="CG111" s="959"/>
      <c r="CH111" s="959"/>
      <c r="CI111" s="959"/>
      <c r="CJ111" s="959"/>
      <c r="CK111" s="1014"/>
      <c r="CL111" s="901"/>
      <c r="CM111" s="904" t="s">
        <v>437</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174</v>
      </c>
      <c r="DH111" s="897"/>
      <c r="DI111" s="897"/>
      <c r="DJ111" s="897"/>
      <c r="DK111" s="897"/>
      <c r="DL111" s="897" t="s">
        <v>433</v>
      </c>
      <c r="DM111" s="897"/>
      <c r="DN111" s="897"/>
      <c r="DO111" s="897"/>
      <c r="DP111" s="897"/>
      <c r="DQ111" s="897" t="s">
        <v>433</v>
      </c>
      <c r="DR111" s="897"/>
      <c r="DS111" s="897"/>
      <c r="DT111" s="897"/>
      <c r="DU111" s="897"/>
      <c r="DV111" s="874" t="s">
        <v>433</v>
      </c>
      <c r="DW111" s="874"/>
      <c r="DX111" s="874"/>
      <c r="DY111" s="874"/>
      <c r="DZ111" s="875"/>
    </row>
    <row r="112" spans="1:131" s="246" customFormat="1" ht="26.25" customHeight="1">
      <c r="A112" s="999" t="s">
        <v>438</v>
      </c>
      <c r="B112" s="1000"/>
      <c r="C112" s="830" t="s">
        <v>439</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174</v>
      </c>
      <c r="AB112" s="860"/>
      <c r="AC112" s="860"/>
      <c r="AD112" s="860"/>
      <c r="AE112" s="861"/>
      <c r="AF112" s="862" t="s">
        <v>440</v>
      </c>
      <c r="AG112" s="860"/>
      <c r="AH112" s="860"/>
      <c r="AI112" s="860"/>
      <c r="AJ112" s="861"/>
      <c r="AK112" s="862" t="s">
        <v>440</v>
      </c>
      <c r="AL112" s="860"/>
      <c r="AM112" s="860"/>
      <c r="AN112" s="860"/>
      <c r="AO112" s="861"/>
      <c r="AP112" s="907" t="s">
        <v>174</v>
      </c>
      <c r="AQ112" s="908"/>
      <c r="AR112" s="908"/>
      <c r="AS112" s="908"/>
      <c r="AT112" s="909"/>
      <c r="AU112" s="1019"/>
      <c r="AV112" s="1020"/>
      <c r="AW112" s="1020"/>
      <c r="AX112" s="1020"/>
      <c r="AY112" s="1020"/>
      <c r="AZ112" s="895" t="s">
        <v>441</v>
      </c>
      <c r="BA112" s="830"/>
      <c r="BB112" s="830"/>
      <c r="BC112" s="830"/>
      <c r="BD112" s="830"/>
      <c r="BE112" s="830"/>
      <c r="BF112" s="830"/>
      <c r="BG112" s="830"/>
      <c r="BH112" s="830"/>
      <c r="BI112" s="830"/>
      <c r="BJ112" s="830"/>
      <c r="BK112" s="830"/>
      <c r="BL112" s="830"/>
      <c r="BM112" s="830"/>
      <c r="BN112" s="830"/>
      <c r="BO112" s="830"/>
      <c r="BP112" s="831"/>
      <c r="BQ112" s="896">
        <v>5739218</v>
      </c>
      <c r="BR112" s="897"/>
      <c r="BS112" s="897"/>
      <c r="BT112" s="897"/>
      <c r="BU112" s="897"/>
      <c r="BV112" s="897">
        <v>5402887</v>
      </c>
      <c r="BW112" s="897"/>
      <c r="BX112" s="897"/>
      <c r="BY112" s="897"/>
      <c r="BZ112" s="897"/>
      <c r="CA112" s="897">
        <v>4921063</v>
      </c>
      <c r="CB112" s="897"/>
      <c r="CC112" s="897"/>
      <c r="CD112" s="897"/>
      <c r="CE112" s="897"/>
      <c r="CF112" s="958">
        <v>152.80000000000001</v>
      </c>
      <c r="CG112" s="959"/>
      <c r="CH112" s="959"/>
      <c r="CI112" s="959"/>
      <c r="CJ112" s="959"/>
      <c r="CK112" s="1014"/>
      <c r="CL112" s="901"/>
      <c r="CM112" s="904" t="s">
        <v>442</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174</v>
      </c>
      <c r="DH112" s="897"/>
      <c r="DI112" s="897"/>
      <c r="DJ112" s="897"/>
      <c r="DK112" s="897"/>
      <c r="DL112" s="897" t="s">
        <v>440</v>
      </c>
      <c r="DM112" s="897"/>
      <c r="DN112" s="897"/>
      <c r="DO112" s="897"/>
      <c r="DP112" s="897"/>
      <c r="DQ112" s="897" t="s">
        <v>174</v>
      </c>
      <c r="DR112" s="897"/>
      <c r="DS112" s="897"/>
      <c r="DT112" s="897"/>
      <c r="DU112" s="897"/>
      <c r="DV112" s="874" t="s">
        <v>440</v>
      </c>
      <c r="DW112" s="874"/>
      <c r="DX112" s="874"/>
      <c r="DY112" s="874"/>
      <c r="DZ112" s="875"/>
    </row>
    <row r="113" spans="1:130" s="246" customFormat="1" ht="26.25" customHeight="1">
      <c r="A113" s="1001"/>
      <c r="B113" s="1002"/>
      <c r="C113" s="830" t="s">
        <v>443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494282</v>
      </c>
      <c r="AB113" s="1006"/>
      <c r="AC113" s="1006"/>
      <c r="AD113" s="1006"/>
      <c r="AE113" s="1007"/>
      <c r="AF113" s="1008">
        <v>457979</v>
      </c>
      <c r="AG113" s="1006"/>
      <c r="AH113" s="1006"/>
      <c r="AI113" s="1006"/>
      <c r="AJ113" s="1007"/>
      <c r="AK113" s="1008">
        <v>438687</v>
      </c>
      <c r="AL113" s="1006"/>
      <c r="AM113" s="1006"/>
      <c r="AN113" s="1006"/>
      <c r="AO113" s="1007"/>
      <c r="AP113" s="1009">
        <v>13.6</v>
      </c>
      <c r="AQ113" s="1010"/>
      <c r="AR113" s="1010"/>
      <c r="AS113" s="1010"/>
      <c r="AT113" s="1011"/>
      <c r="AU113" s="1019"/>
      <c r="AV113" s="1020"/>
      <c r="AW113" s="1020"/>
      <c r="AX113" s="1020"/>
      <c r="AY113" s="1020"/>
      <c r="AZ113" s="895" t="s">
        <v>444</v>
      </c>
      <c r="BA113" s="830"/>
      <c r="BB113" s="830"/>
      <c r="BC113" s="830"/>
      <c r="BD113" s="830"/>
      <c r="BE113" s="830"/>
      <c r="BF113" s="830"/>
      <c r="BG113" s="830"/>
      <c r="BH113" s="830"/>
      <c r="BI113" s="830"/>
      <c r="BJ113" s="830"/>
      <c r="BK113" s="830"/>
      <c r="BL113" s="830"/>
      <c r="BM113" s="830"/>
      <c r="BN113" s="830"/>
      <c r="BO113" s="830"/>
      <c r="BP113" s="831"/>
      <c r="BQ113" s="896">
        <v>873646</v>
      </c>
      <c r="BR113" s="897"/>
      <c r="BS113" s="897"/>
      <c r="BT113" s="897"/>
      <c r="BU113" s="897"/>
      <c r="BV113" s="897">
        <v>843002</v>
      </c>
      <c r="BW113" s="897"/>
      <c r="BX113" s="897"/>
      <c r="BY113" s="897"/>
      <c r="BZ113" s="897"/>
      <c r="CA113" s="897">
        <v>810037</v>
      </c>
      <c r="CB113" s="897"/>
      <c r="CC113" s="897"/>
      <c r="CD113" s="897"/>
      <c r="CE113" s="897"/>
      <c r="CF113" s="958">
        <v>25.1</v>
      </c>
      <c r="CG113" s="959"/>
      <c r="CH113" s="959"/>
      <c r="CI113" s="959"/>
      <c r="CJ113" s="959"/>
      <c r="CK113" s="1014"/>
      <c r="CL113" s="901"/>
      <c r="CM113" s="904" t="s">
        <v>445</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440</v>
      </c>
      <c r="DH113" s="860"/>
      <c r="DI113" s="860"/>
      <c r="DJ113" s="860"/>
      <c r="DK113" s="861"/>
      <c r="DL113" s="862" t="s">
        <v>174</v>
      </c>
      <c r="DM113" s="860"/>
      <c r="DN113" s="860"/>
      <c r="DO113" s="860"/>
      <c r="DP113" s="861"/>
      <c r="DQ113" s="862" t="s">
        <v>440</v>
      </c>
      <c r="DR113" s="860"/>
      <c r="DS113" s="860"/>
      <c r="DT113" s="860"/>
      <c r="DU113" s="861"/>
      <c r="DV113" s="907" t="s">
        <v>174</v>
      </c>
      <c r="DW113" s="908"/>
      <c r="DX113" s="908"/>
      <c r="DY113" s="908"/>
      <c r="DZ113" s="909"/>
    </row>
    <row r="114" spans="1:130" s="246" customFormat="1" ht="26.25" customHeight="1">
      <c r="A114" s="1001"/>
      <c r="B114" s="1002"/>
      <c r="C114" s="830" t="s">
        <v>446</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36465</v>
      </c>
      <c r="AB114" s="860"/>
      <c r="AC114" s="860"/>
      <c r="AD114" s="860"/>
      <c r="AE114" s="861"/>
      <c r="AF114" s="862">
        <v>36835</v>
      </c>
      <c r="AG114" s="860"/>
      <c r="AH114" s="860"/>
      <c r="AI114" s="860"/>
      <c r="AJ114" s="861"/>
      <c r="AK114" s="862">
        <v>47613</v>
      </c>
      <c r="AL114" s="860"/>
      <c r="AM114" s="860"/>
      <c r="AN114" s="860"/>
      <c r="AO114" s="861"/>
      <c r="AP114" s="907">
        <v>1.5</v>
      </c>
      <c r="AQ114" s="908"/>
      <c r="AR114" s="908"/>
      <c r="AS114" s="908"/>
      <c r="AT114" s="909"/>
      <c r="AU114" s="1019"/>
      <c r="AV114" s="1020"/>
      <c r="AW114" s="1020"/>
      <c r="AX114" s="1020"/>
      <c r="AY114" s="1020"/>
      <c r="AZ114" s="895" t="s">
        <v>447</v>
      </c>
      <c r="BA114" s="830"/>
      <c r="BB114" s="830"/>
      <c r="BC114" s="830"/>
      <c r="BD114" s="830"/>
      <c r="BE114" s="830"/>
      <c r="BF114" s="830"/>
      <c r="BG114" s="830"/>
      <c r="BH114" s="830"/>
      <c r="BI114" s="830"/>
      <c r="BJ114" s="830"/>
      <c r="BK114" s="830"/>
      <c r="BL114" s="830"/>
      <c r="BM114" s="830"/>
      <c r="BN114" s="830"/>
      <c r="BO114" s="830"/>
      <c r="BP114" s="831"/>
      <c r="BQ114" s="896">
        <v>946630</v>
      </c>
      <c r="BR114" s="897"/>
      <c r="BS114" s="897"/>
      <c r="BT114" s="897"/>
      <c r="BU114" s="897"/>
      <c r="BV114" s="897">
        <v>897507</v>
      </c>
      <c r="BW114" s="897"/>
      <c r="BX114" s="897"/>
      <c r="BY114" s="897"/>
      <c r="BZ114" s="897"/>
      <c r="CA114" s="897">
        <v>887289</v>
      </c>
      <c r="CB114" s="897"/>
      <c r="CC114" s="897"/>
      <c r="CD114" s="897"/>
      <c r="CE114" s="897"/>
      <c r="CF114" s="958">
        <v>27.5</v>
      </c>
      <c r="CG114" s="959"/>
      <c r="CH114" s="959"/>
      <c r="CI114" s="959"/>
      <c r="CJ114" s="959"/>
      <c r="CK114" s="1014"/>
      <c r="CL114" s="901"/>
      <c r="CM114" s="904" t="s">
        <v>448</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440</v>
      </c>
      <c r="DH114" s="860"/>
      <c r="DI114" s="860"/>
      <c r="DJ114" s="860"/>
      <c r="DK114" s="861"/>
      <c r="DL114" s="862" t="s">
        <v>174</v>
      </c>
      <c r="DM114" s="860"/>
      <c r="DN114" s="860"/>
      <c r="DO114" s="860"/>
      <c r="DP114" s="861"/>
      <c r="DQ114" s="862" t="s">
        <v>174</v>
      </c>
      <c r="DR114" s="860"/>
      <c r="DS114" s="860"/>
      <c r="DT114" s="860"/>
      <c r="DU114" s="861"/>
      <c r="DV114" s="907" t="s">
        <v>174</v>
      </c>
      <c r="DW114" s="908"/>
      <c r="DX114" s="908"/>
      <c r="DY114" s="908"/>
      <c r="DZ114" s="909"/>
    </row>
    <row r="115" spans="1:130" s="246" customFormat="1" ht="26.25" customHeight="1">
      <c r="A115" s="1001"/>
      <c r="B115" s="1002"/>
      <c r="C115" s="830" t="s">
        <v>449</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18122</v>
      </c>
      <c r="AB115" s="1006"/>
      <c r="AC115" s="1006"/>
      <c r="AD115" s="1006"/>
      <c r="AE115" s="1007"/>
      <c r="AF115" s="1008">
        <v>17772</v>
      </c>
      <c r="AG115" s="1006"/>
      <c r="AH115" s="1006"/>
      <c r="AI115" s="1006"/>
      <c r="AJ115" s="1007"/>
      <c r="AK115" s="1008">
        <v>17490</v>
      </c>
      <c r="AL115" s="1006"/>
      <c r="AM115" s="1006"/>
      <c r="AN115" s="1006"/>
      <c r="AO115" s="1007"/>
      <c r="AP115" s="1009">
        <v>0.5</v>
      </c>
      <c r="AQ115" s="1010"/>
      <c r="AR115" s="1010"/>
      <c r="AS115" s="1010"/>
      <c r="AT115" s="1011"/>
      <c r="AU115" s="1019"/>
      <c r="AV115" s="1020"/>
      <c r="AW115" s="1020"/>
      <c r="AX115" s="1020"/>
      <c r="AY115" s="1020"/>
      <c r="AZ115" s="895" t="s">
        <v>450</v>
      </c>
      <c r="BA115" s="830"/>
      <c r="BB115" s="830"/>
      <c r="BC115" s="830"/>
      <c r="BD115" s="830"/>
      <c r="BE115" s="830"/>
      <c r="BF115" s="830"/>
      <c r="BG115" s="830"/>
      <c r="BH115" s="830"/>
      <c r="BI115" s="830"/>
      <c r="BJ115" s="830"/>
      <c r="BK115" s="830"/>
      <c r="BL115" s="830"/>
      <c r="BM115" s="830"/>
      <c r="BN115" s="830"/>
      <c r="BO115" s="830"/>
      <c r="BP115" s="831"/>
      <c r="BQ115" s="896" t="s">
        <v>174</v>
      </c>
      <c r="BR115" s="897"/>
      <c r="BS115" s="897"/>
      <c r="BT115" s="897"/>
      <c r="BU115" s="897"/>
      <c r="BV115" s="897" t="s">
        <v>174</v>
      </c>
      <c r="BW115" s="897"/>
      <c r="BX115" s="897"/>
      <c r="BY115" s="897"/>
      <c r="BZ115" s="897"/>
      <c r="CA115" s="897" t="s">
        <v>174</v>
      </c>
      <c r="CB115" s="897"/>
      <c r="CC115" s="897"/>
      <c r="CD115" s="897"/>
      <c r="CE115" s="897"/>
      <c r="CF115" s="958" t="s">
        <v>174</v>
      </c>
      <c r="CG115" s="959"/>
      <c r="CH115" s="959"/>
      <c r="CI115" s="959"/>
      <c r="CJ115" s="959"/>
      <c r="CK115" s="1014"/>
      <c r="CL115" s="901"/>
      <c r="CM115" s="895" t="s">
        <v>451</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174</v>
      </c>
      <c r="DH115" s="860"/>
      <c r="DI115" s="860"/>
      <c r="DJ115" s="860"/>
      <c r="DK115" s="861"/>
      <c r="DL115" s="862" t="s">
        <v>174</v>
      </c>
      <c r="DM115" s="860"/>
      <c r="DN115" s="860"/>
      <c r="DO115" s="860"/>
      <c r="DP115" s="861"/>
      <c r="DQ115" s="862" t="s">
        <v>440</v>
      </c>
      <c r="DR115" s="860"/>
      <c r="DS115" s="860"/>
      <c r="DT115" s="860"/>
      <c r="DU115" s="861"/>
      <c r="DV115" s="907" t="s">
        <v>174</v>
      </c>
      <c r="DW115" s="908"/>
      <c r="DX115" s="908"/>
      <c r="DY115" s="908"/>
      <c r="DZ115" s="909"/>
    </row>
    <row r="116" spans="1:130" s="246" customFormat="1" ht="26.25" customHeight="1">
      <c r="A116" s="1003"/>
      <c r="B116" s="1004"/>
      <c r="C116" s="963" t="s">
        <v>452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174</v>
      </c>
      <c r="AB116" s="860"/>
      <c r="AC116" s="860"/>
      <c r="AD116" s="860"/>
      <c r="AE116" s="861"/>
      <c r="AF116" s="862" t="s">
        <v>174</v>
      </c>
      <c r="AG116" s="860"/>
      <c r="AH116" s="860"/>
      <c r="AI116" s="860"/>
      <c r="AJ116" s="861"/>
      <c r="AK116" s="862" t="s">
        <v>174</v>
      </c>
      <c r="AL116" s="860"/>
      <c r="AM116" s="860"/>
      <c r="AN116" s="860"/>
      <c r="AO116" s="861"/>
      <c r="AP116" s="907" t="s">
        <v>440</v>
      </c>
      <c r="AQ116" s="908"/>
      <c r="AR116" s="908"/>
      <c r="AS116" s="908"/>
      <c r="AT116" s="909"/>
      <c r="AU116" s="1019"/>
      <c r="AV116" s="1020"/>
      <c r="AW116" s="1020"/>
      <c r="AX116" s="1020"/>
      <c r="AY116" s="1020"/>
      <c r="AZ116" s="946" t="s">
        <v>453</v>
      </c>
      <c r="BA116" s="947"/>
      <c r="BB116" s="947"/>
      <c r="BC116" s="947"/>
      <c r="BD116" s="947"/>
      <c r="BE116" s="947"/>
      <c r="BF116" s="947"/>
      <c r="BG116" s="947"/>
      <c r="BH116" s="947"/>
      <c r="BI116" s="947"/>
      <c r="BJ116" s="947"/>
      <c r="BK116" s="947"/>
      <c r="BL116" s="947"/>
      <c r="BM116" s="947"/>
      <c r="BN116" s="947"/>
      <c r="BO116" s="947"/>
      <c r="BP116" s="948"/>
      <c r="BQ116" s="896" t="s">
        <v>174</v>
      </c>
      <c r="BR116" s="897"/>
      <c r="BS116" s="897"/>
      <c r="BT116" s="897"/>
      <c r="BU116" s="897"/>
      <c r="BV116" s="897" t="s">
        <v>174</v>
      </c>
      <c r="BW116" s="897"/>
      <c r="BX116" s="897"/>
      <c r="BY116" s="897"/>
      <c r="BZ116" s="897"/>
      <c r="CA116" s="897" t="s">
        <v>174</v>
      </c>
      <c r="CB116" s="897"/>
      <c r="CC116" s="897"/>
      <c r="CD116" s="897"/>
      <c r="CE116" s="897"/>
      <c r="CF116" s="958" t="s">
        <v>174</v>
      </c>
      <c r="CG116" s="959"/>
      <c r="CH116" s="959"/>
      <c r="CI116" s="959"/>
      <c r="CJ116" s="959"/>
      <c r="CK116" s="1014"/>
      <c r="CL116" s="901"/>
      <c r="CM116" s="904" t="s">
        <v>454</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t="s">
        <v>174</v>
      </c>
      <c r="DH116" s="860"/>
      <c r="DI116" s="860"/>
      <c r="DJ116" s="860"/>
      <c r="DK116" s="861"/>
      <c r="DL116" s="862" t="s">
        <v>174</v>
      </c>
      <c r="DM116" s="860"/>
      <c r="DN116" s="860"/>
      <c r="DO116" s="860"/>
      <c r="DP116" s="861"/>
      <c r="DQ116" s="862" t="s">
        <v>174</v>
      </c>
      <c r="DR116" s="860"/>
      <c r="DS116" s="860"/>
      <c r="DT116" s="860"/>
      <c r="DU116" s="861"/>
      <c r="DV116" s="907" t="s">
        <v>174</v>
      </c>
      <c r="DW116" s="908"/>
      <c r="DX116" s="908"/>
      <c r="DY116" s="908"/>
      <c r="DZ116" s="909"/>
    </row>
    <row r="117" spans="1:130" s="246" customFormat="1" ht="26.25" customHeight="1">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455</v>
      </c>
      <c r="Z117" s="986"/>
      <c r="AA117" s="991">
        <v>1238075</v>
      </c>
      <c r="AB117" s="992"/>
      <c r="AC117" s="992"/>
      <c r="AD117" s="992"/>
      <c r="AE117" s="993"/>
      <c r="AF117" s="994">
        <v>1164769</v>
      </c>
      <c r="AG117" s="992"/>
      <c r="AH117" s="992"/>
      <c r="AI117" s="992"/>
      <c r="AJ117" s="993"/>
      <c r="AK117" s="994">
        <v>1148079</v>
      </c>
      <c r="AL117" s="992"/>
      <c r="AM117" s="992"/>
      <c r="AN117" s="992"/>
      <c r="AO117" s="993"/>
      <c r="AP117" s="995"/>
      <c r="AQ117" s="996"/>
      <c r="AR117" s="996"/>
      <c r="AS117" s="996"/>
      <c r="AT117" s="997"/>
      <c r="AU117" s="1019"/>
      <c r="AV117" s="1020"/>
      <c r="AW117" s="1020"/>
      <c r="AX117" s="1020"/>
      <c r="AY117" s="1020"/>
      <c r="AZ117" s="946" t="s">
        <v>456</v>
      </c>
      <c r="BA117" s="947"/>
      <c r="BB117" s="947"/>
      <c r="BC117" s="947"/>
      <c r="BD117" s="947"/>
      <c r="BE117" s="947"/>
      <c r="BF117" s="947"/>
      <c r="BG117" s="947"/>
      <c r="BH117" s="947"/>
      <c r="BI117" s="947"/>
      <c r="BJ117" s="947"/>
      <c r="BK117" s="947"/>
      <c r="BL117" s="947"/>
      <c r="BM117" s="947"/>
      <c r="BN117" s="947"/>
      <c r="BO117" s="947"/>
      <c r="BP117" s="948"/>
      <c r="BQ117" s="896" t="s">
        <v>174</v>
      </c>
      <c r="BR117" s="897"/>
      <c r="BS117" s="897"/>
      <c r="BT117" s="897"/>
      <c r="BU117" s="897"/>
      <c r="BV117" s="897" t="s">
        <v>174</v>
      </c>
      <c r="BW117" s="897"/>
      <c r="BX117" s="897"/>
      <c r="BY117" s="897"/>
      <c r="BZ117" s="897"/>
      <c r="CA117" s="897" t="s">
        <v>440</v>
      </c>
      <c r="CB117" s="897"/>
      <c r="CC117" s="897"/>
      <c r="CD117" s="897"/>
      <c r="CE117" s="897"/>
      <c r="CF117" s="958" t="s">
        <v>174</v>
      </c>
      <c r="CG117" s="959"/>
      <c r="CH117" s="959"/>
      <c r="CI117" s="959"/>
      <c r="CJ117" s="959"/>
      <c r="CK117" s="1014"/>
      <c r="CL117" s="901"/>
      <c r="CM117" s="904" t="s">
        <v>457</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174</v>
      </c>
      <c r="DH117" s="860"/>
      <c r="DI117" s="860"/>
      <c r="DJ117" s="860"/>
      <c r="DK117" s="861"/>
      <c r="DL117" s="862" t="s">
        <v>174</v>
      </c>
      <c r="DM117" s="860"/>
      <c r="DN117" s="860"/>
      <c r="DO117" s="860"/>
      <c r="DP117" s="861"/>
      <c r="DQ117" s="862">
        <v>3200</v>
      </c>
      <c r="DR117" s="860"/>
      <c r="DS117" s="860"/>
      <c r="DT117" s="860"/>
      <c r="DU117" s="861"/>
      <c r="DV117" s="907">
        <v>0.1</v>
      </c>
      <c r="DW117" s="908"/>
      <c r="DX117" s="908"/>
      <c r="DY117" s="908"/>
      <c r="DZ117" s="909"/>
    </row>
    <row r="118" spans="1:130" s="246" customFormat="1" ht="26.25" customHeight="1">
      <c r="A118" s="984" t="s">
        <v>428</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426</v>
      </c>
      <c r="AB118" s="985"/>
      <c r="AC118" s="985"/>
      <c r="AD118" s="985"/>
      <c r="AE118" s="986"/>
      <c r="AF118" s="987" t="s">
        <v>305</v>
      </c>
      <c r="AG118" s="985"/>
      <c r="AH118" s="985"/>
      <c r="AI118" s="985"/>
      <c r="AJ118" s="986"/>
      <c r="AK118" s="987" t="s">
        <v>304</v>
      </c>
      <c r="AL118" s="985"/>
      <c r="AM118" s="985"/>
      <c r="AN118" s="985"/>
      <c r="AO118" s="986"/>
      <c r="AP118" s="988" t="s">
        <v>427</v>
      </c>
      <c r="AQ118" s="989"/>
      <c r="AR118" s="989"/>
      <c r="AS118" s="989"/>
      <c r="AT118" s="990"/>
      <c r="AU118" s="1019"/>
      <c r="AV118" s="1020"/>
      <c r="AW118" s="1020"/>
      <c r="AX118" s="1020"/>
      <c r="AY118" s="1020"/>
      <c r="AZ118" s="962" t="s">
        <v>458</v>
      </c>
      <c r="BA118" s="963"/>
      <c r="BB118" s="963"/>
      <c r="BC118" s="963"/>
      <c r="BD118" s="963"/>
      <c r="BE118" s="963"/>
      <c r="BF118" s="963"/>
      <c r="BG118" s="963"/>
      <c r="BH118" s="963"/>
      <c r="BI118" s="963"/>
      <c r="BJ118" s="963"/>
      <c r="BK118" s="963"/>
      <c r="BL118" s="963"/>
      <c r="BM118" s="963"/>
      <c r="BN118" s="963"/>
      <c r="BO118" s="963"/>
      <c r="BP118" s="964"/>
      <c r="BQ118" s="965" t="s">
        <v>174</v>
      </c>
      <c r="BR118" s="928"/>
      <c r="BS118" s="928"/>
      <c r="BT118" s="928"/>
      <c r="BU118" s="928"/>
      <c r="BV118" s="928" t="s">
        <v>174</v>
      </c>
      <c r="BW118" s="928"/>
      <c r="BX118" s="928"/>
      <c r="BY118" s="928"/>
      <c r="BZ118" s="928"/>
      <c r="CA118" s="928" t="s">
        <v>440</v>
      </c>
      <c r="CB118" s="928"/>
      <c r="CC118" s="928"/>
      <c r="CD118" s="928"/>
      <c r="CE118" s="928"/>
      <c r="CF118" s="958" t="s">
        <v>174</v>
      </c>
      <c r="CG118" s="959"/>
      <c r="CH118" s="959"/>
      <c r="CI118" s="959"/>
      <c r="CJ118" s="959"/>
      <c r="CK118" s="1014"/>
      <c r="CL118" s="901"/>
      <c r="CM118" s="904" t="s">
        <v>459</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440</v>
      </c>
      <c r="DH118" s="860"/>
      <c r="DI118" s="860"/>
      <c r="DJ118" s="860"/>
      <c r="DK118" s="861"/>
      <c r="DL118" s="862" t="s">
        <v>174</v>
      </c>
      <c r="DM118" s="860"/>
      <c r="DN118" s="860"/>
      <c r="DO118" s="860"/>
      <c r="DP118" s="861"/>
      <c r="DQ118" s="862" t="s">
        <v>174</v>
      </c>
      <c r="DR118" s="860"/>
      <c r="DS118" s="860"/>
      <c r="DT118" s="860"/>
      <c r="DU118" s="861"/>
      <c r="DV118" s="907" t="s">
        <v>174</v>
      </c>
      <c r="DW118" s="908"/>
      <c r="DX118" s="908"/>
      <c r="DY118" s="908"/>
      <c r="DZ118" s="909"/>
    </row>
    <row r="119" spans="1:130" s="246" customFormat="1" ht="26.25" customHeight="1">
      <c r="A119" s="898" t="s">
        <v>431</v>
      </c>
      <c r="B119" s="899"/>
      <c r="C119" s="974" t="s">
        <v>432</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174</v>
      </c>
      <c r="AB119" s="978"/>
      <c r="AC119" s="978"/>
      <c r="AD119" s="978"/>
      <c r="AE119" s="979"/>
      <c r="AF119" s="980" t="s">
        <v>440</v>
      </c>
      <c r="AG119" s="978"/>
      <c r="AH119" s="978"/>
      <c r="AI119" s="978"/>
      <c r="AJ119" s="979"/>
      <c r="AK119" s="980" t="s">
        <v>174</v>
      </c>
      <c r="AL119" s="978"/>
      <c r="AM119" s="978"/>
      <c r="AN119" s="978"/>
      <c r="AO119" s="979"/>
      <c r="AP119" s="981" t="s">
        <v>440</v>
      </c>
      <c r="AQ119" s="982"/>
      <c r="AR119" s="982"/>
      <c r="AS119" s="982"/>
      <c r="AT119" s="983"/>
      <c r="AU119" s="1021"/>
      <c r="AV119" s="1022"/>
      <c r="AW119" s="1022"/>
      <c r="AX119" s="1022"/>
      <c r="AY119" s="1022"/>
      <c r="AZ119" s="277" t="s">
        <v>188</v>
      </c>
      <c r="BA119" s="277"/>
      <c r="BB119" s="277"/>
      <c r="BC119" s="277"/>
      <c r="BD119" s="277"/>
      <c r="BE119" s="277"/>
      <c r="BF119" s="277"/>
      <c r="BG119" s="277"/>
      <c r="BH119" s="277"/>
      <c r="BI119" s="277"/>
      <c r="BJ119" s="277"/>
      <c r="BK119" s="277"/>
      <c r="BL119" s="277"/>
      <c r="BM119" s="277"/>
      <c r="BN119" s="277"/>
      <c r="BO119" s="960" t="s">
        <v>460</v>
      </c>
      <c r="BP119" s="961"/>
      <c r="BQ119" s="965">
        <v>13897408</v>
      </c>
      <c r="BR119" s="928"/>
      <c r="BS119" s="928"/>
      <c r="BT119" s="928"/>
      <c r="BU119" s="928"/>
      <c r="BV119" s="928">
        <v>13487194</v>
      </c>
      <c r="BW119" s="928"/>
      <c r="BX119" s="928"/>
      <c r="BY119" s="928"/>
      <c r="BZ119" s="928"/>
      <c r="CA119" s="928">
        <v>12963230</v>
      </c>
      <c r="CB119" s="928"/>
      <c r="CC119" s="928"/>
      <c r="CD119" s="928"/>
      <c r="CE119" s="928"/>
      <c r="CF119" s="826"/>
      <c r="CG119" s="827"/>
      <c r="CH119" s="827"/>
      <c r="CI119" s="827"/>
      <c r="CJ119" s="917"/>
      <c r="CK119" s="1015"/>
      <c r="CL119" s="903"/>
      <c r="CM119" s="921" t="s">
        <v>461</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174215</v>
      </c>
      <c r="DH119" s="843"/>
      <c r="DI119" s="843"/>
      <c r="DJ119" s="843"/>
      <c r="DK119" s="844"/>
      <c r="DL119" s="845">
        <v>197616</v>
      </c>
      <c r="DM119" s="843"/>
      <c r="DN119" s="843"/>
      <c r="DO119" s="843"/>
      <c r="DP119" s="844"/>
      <c r="DQ119" s="845">
        <v>222991</v>
      </c>
      <c r="DR119" s="843"/>
      <c r="DS119" s="843"/>
      <c r="DT119" s="843"/>
      <c r="DU119" s="844"/>
      <c r="DV119" s="931">
        <v>6.9</v>
      </c>
      <c r="DW119" s="932"/>
      <c r="DX119" s="932"/>
      <c r="DY119" s="932"/>
      <c r="DZ119" s="933"/>
    </row>
    <row r="120" spans="1:130" s="246" customFormat="1" ht="26.25" customHeight="1">
      <c r="A120" s="900"/>
      <c r="B120" s="901"/>
      <c r="C120" s="904" t="s">
        <v>437</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440</v>
      </c>
      <c r="AB120" s="860"/>
      <c r="AC120" s="860"/>
      <c r="AD120" s="860"/>
      <c r="AE120" s="861"/>
      <c r="AF120" s="862" t="s">
        <v>174</v>
      </c>
      <c r="AG120" s="860"/>
      <c r="AH120" s="860"/>
      <c r="AI120" s="860"/>
      <c r="AJ120" s="861"/>
      <c r="AK120" s="862" t="s">
        <v>440</v>
      </c>
      <c r="AL120" s="860"/>
      <c r="AM120" s="860"/>
      <c r="AN120" s="860"/>
      <c r="AO120" s="861"/>
      <c r="AP120" s="907" t="s">
        <v>174</v>
      </c>
      <c r="AQ120" s="908"/>
      <c r="AR120" s="908"/>
      <c r="AS120" s="908"/>
      <c r="AT120" s="909"/>
      <c r="AU120" s="966" t="s">
        <v>462</v>
      </c>
      <c r="AV120" s="967"/>
      <c r="AW120" s="967"/>
      <c r="AX120" s="967"/>
      <c r="AY120" s="968"/>
      <c r="AZ120" s="943" t="s">
        <v>463</v>
      </c>
      <c r="BA120" s="888"/>
      <c r="BB120" s="888"/>
      <c r="BC120" s="888"/>
      <c r="BD120" s="888"/>
      <c r="BE120" s="888"/>
      <c r="BF120" s="888"/>
      <c r="BG120" s="888"/>
      <c r="BH120" s="888"/>
      <c r="BI120" s="888"/>
      <c r="BJ120" s="888"/>
      <c r="BK120" s="888"/>
      <c r="BL120" s="888"/>
      <c r="BM120" s="888"/>
      <c r="BN120" s="888"/>
      <c r="BO120" s="888"/>
      <c r="BP120" s="889"/>
      <c r="BQ120" s="944">
        <v>2387693</v>
      </c>
      <c r="BR120" s="925"/>
      <c r="BS120" s="925"/>
      <c r="BT120" s="925"/>
      <c r="BU120" s="925"/>
      <c r="BV120" s="925">
        <v>2351260</v>
      </c>
      <c r="BW120" s="925"/>
      <c r="BX120" s="925"/>
      <c r="BY120" s="925"/>
      <c r="BZ120" s="925"/>
      <c r="CA120" s="925">
        <v>2534813</v>
      </c>
      <c r="CB120" s="925"/>
      <c r="CC120" s="925"/>
      <c r="CD120" s="925"/>
      <c r="CE120" s="925"/>
      <c r="CF120" s="949">
        <v>78.7</v>
      </c>
      <c r="CG120" s="950"/>
      <c r="CH120" s="950"/>
      <c r="CI120" s="950"/>
      <c r="CJ120" s="950"/>
      <c r="CK120" s="951" t="s">
        <v>464</v>
      </c>
      <c r="CL120" s="935"/>
      <c r="CM120" s="935"/>
      <c r="CN120" s="935"/>
      <c r="CO120" s="936"/>
      <c r="CP120" s="955" t="s">
        <v>406</v>
      </c>
      <c r="CQ120" s="956"/>
      <c r="CR120" s="956"/>
      <c r="CS120" s="956"/>
      <c r="CT120" s="956"/>
      <c r="CU120" s="956"/>
      <c r="CV120" s="956"/>
      <c r="CW120" s="956"/>
      <c r="CX120" s="956"/>
      <c r="CY120" s="956"/>
      <c r="CZ120" s="956"/>
      <c r="DA120" s="956"/>
      <c r="DB120" s="956"/>
      <c r="DC120" s="956"/>
      <c r="DD120" s="956"/>
      <c r="DE120" s="956"/>
      <c r="DF120" s="957"/>
      <c r="DG120" s="944">
        <v>5127784</v>
      </c>
      <c r="DH120" s="925"/>
      <c r="DI120" s="925"/>
      <c r="DJ120" s="925"/>
      <c r="DK120" s="925"/>
      <c r="DL120" s="925">
        <v>4719019</v>
      </c>
      <c r="DM120" s="925"/>
      <c r="DN120" s="925"/>
      <c r="DO120" s="925"/>
      <c r="DP120" s="925"/>
      <c r="DQ120" s="925">
        <v>4276099</v>
      </c>
      <c r="DR120" s="925"/>
      <c r="DS120" s="925"/>
      <c r="DT120" s="925"/>
      <c r="DU120" s="925"/>
      <c r="DV120" s="926">
        <v>132.69999999999999</v>
      </c>
      <c r="DW120" s="926"/>
      <c r="DX120" s="926"/>
      <c r="DY120" s="926"/>
      <c r="DZ120" s="927"/>
    </row>
    <row r="121" spans="1:130" s="246" customFormat="1" ht="26.25" customHeight="1">
      <c r="A121" s="900"/>
      <c r="B121" s="901"/>
      <c r="C121" s="946" t="s">
        <v>465</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174</v>
      </c>
      <c r="AB121" s="860"/>
      <c r="AC121" s="860"/>
      <c r="AD121" s="860"/>
      <c r="AE121" s="861"/>
      <c r="AF121" s="862" t="s">
        <v>174</v>
      </c>
      <c r="AG121" s="860"/>
      <c r="AH121" s="860"/>
      <c r="AI121" s="860"/>
      <c r="AJ121" s="861"/>
      <c r="AK121" s="862" t="s">
        <v>174</v>
      </c>
      <c r="AL121" s="860"/>
      <c r="AM121" s="860"/>
      <c r="AN121" s="860"/>
      <c r="AO121" s="861"/>
      <c r="AP121" s="907" t="s">
        <v>174</v>
      </c>
      <c r="AQ121" s="908"/>
      <c r="AR121" s="908"/>
      <c r="AS121" s="908"/>
      <c r="AT121" s="909"/>
      <c r="AU121" s="969"/>
      <c r="AV121" s="970"/>
      <c r="AW121" s="970"/>
      <c r="AX121" s="970"/>
      <c r="AY121" s="971"/>
      <c r="AZ121" s="895" t="s">
        <v>466</v>
      </c>
      <c r="BA121" s="830"/>
      <c r="BB121" s="830"/>
      <c r="BC121" s="830"/>
      <c r="BD121" s="830"/>
      <c r="BE121" s="830"/>
      <c r="BF121" s="830"/>
      <c r="BG121" s="830"/>
      <c r="BH121" s="830"/>
      <c r="BI121" s="830"/>
      <c r="BJ121" s="830"/>
      <c r="BK121" s="830"/>
      <c r="BL121" s="830"/>
      <c r="BM121" s="830"/>
      <c r="BN121" s="830"/>
      <c r="BO121" s="830"/>
      <c r="BP121" s="831"/>
      <c r="BQ121" s="896">
        <v>24611</v>
      </c>
      <c r="BR121" s="897"/>
      <c r="BS121" s="897"/>
      <c r="BT121" s="897"/>
      <c r="BU121" s="897"/>
      <c r="BV121" s="897">
        <v>47403</v>
      </c>
      <c r="BW121" s="897"/>
      <c r="BX121" s="897"/>
      <c r="BY121" s="897"/>
      <c r="BZ121" s="897"/>
      <c r="CA121" s="897">
        <v>72319</v>
      </c>
      <c r="CB121" s="897"/>
      <c r="CC121" s="897"/>
      <c r="CD121" s="897"/>
      <c r="CE121" s="897"/>
      <c r="CF121" s="958">
        <v>2.2000000000000002</v>
      </c>
      <c r="CG121" s="959"/>
      <c r="CH121" s="959"/>
      <c r="CI121" s="959"/>
      <c r="CJ121" s="959"/>
      <c r="CK121" s="952"/>
      <c r="CL121" s="938"/>
      <c r="CM121" s="938"/>
      <c r="CN121" s="938"/>
      <c r="CO121" s="939"/>
      <c r="CP121" s="918" t="s">
        <v>467</v>
      </c>
      <c r="CQ121" s="919"/>
      <c r="CR121" s="919"/>
      <c r="CS121" s="919"/>
      <c r="CT121" s="919"/>
      <c r="CU121" s="919"/>
      <c r="CV121" s="919"/>
      <c r="CW121" s="919"/>
      <c r="CX121" s="919"/>
      <c r="CY121" s="919"/>
      <c r="CZ121" s="919"/>
      <c r="DA121" s="919"/>
      <c r="DB121" s="919"/>
      <c r="DC121" s="919"/>
      <c r="DD121" s="919"/>
      <c r="DE121" s="919"/>
      <c r="DF121" s="920"/>
      <c r="DG121" s="896">
        <v>611434</v>
      </c>
      <c r="DH121" s="897"/>
      <c r="DI121" s="897"/>
      <c r="DJ121" s="897"/>
      <c r="DK121" s="897"/>
      <c r="DL121" s="897">
        <v>683868</v>
      </c>
      <c r="DM121" s="897"/>
      <c r="DN121" s="897"/>
      <c r="DO121" s="897"/>
      <c r="DP121" s="897"/>
      <c r="DQ121" s="897">
        <v>644964</v>
      </c>
      <c r="DR121" s="897"/>
      <c r="DS121" s="897"/>
      <c r="DT121" s="897"/>
      <c r="DU121" s="897"/>
      <c r="DV121" s="874">
        <v>20</v>
      </c>
      <c r="DW121" s="874"/>
      <c r="DX121" s="874"/>
      <c r="DY121" s="874"/>
      <c r="DZ121" s="875"/>
    </row>
    <row r="122" spans="1:130" s="246" customFormat="1" ht="26.25" customHeight="1">
      <c r="A122" s="900"/>
      <c r="B122" s="901"/>
      <c r="C122" s="904" t="s">
        <v>448</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440</v>
      </c>
      <c r="AB122" s="860"/>
      <c r="AC122" s="860"/>
      <c r="AD122" s="860"/>
      <c r="AE122" s="861"/>
      <c r="AF122" s="862" t="s">
        <v>440</v>
      </c>
      <c r="AG122" s="860"/>
      <c r="AH122" s="860"/>
      <c r="AI122" s="860"/>
      <c r="AJ122" s="861"/>
      <c r="AK122" s="862" t="s">
        <v>174</v>
      </c>
      <c r="AL122" s="860"/>
      <c r="AM122" s="860"/>
      <c r="AN122" s="860"/>
      <c r="AO122" s="861"/>
      <c r="AP122" s="907" t="s">
        <v>174</v>
      </c>
      <c r="AQ122" s="908"/>
      <c r="AR122" s="908"/>
      <c r="AS122" s="908"/>
      <c r="AT122" s="909"/>
      <c r="AU122" s="969"/>
      <c r="AV122" s="970"/>
      <c r="AW122" s="970"/>
      <c r="AX122" s="970"/>
      <c r="AY122" s="971"/>
      <c r="AZ122" s="962" t="s">
        <v>468</v>
      </c>
      <c r="BA122" s="963"/>
      <c r="BB122" s="963"/>
      <c r="BC122" s="963"/>
      <c r="BD122" s="963"/>
      <c r="BE122" s="963"/>
      <c r="BF122" s="963"/>
      <c r="BG122" s="963"/>
      <c r="BH122" s="963"/>
      <c r="BI122" s="963"/>
      <c r="BJ122" s="963"/>
      <c r="BK122" s="963"/>
      <c r="BL122" s="963"/>
      <c r="BM122" s="963"/>
      <c r="BN122" s="963"/>
      <c r="BO122" s="963"/>
      <c r="BP122" s="964"/>
      <c r="BQ122" s="965">
        <v>7941770</v>
      </c>
      <c r="BR122" s="928"/>
      <c r="BS122" s="928"/>
      <c r="BT122" s="928"/>
      <c r="BU122" s="928"/>
      <c r="BV122" s="928">
        <v>7578799</v>
      </c>
      <c r="BW122" s="928"/>
      <c r="BX122" s="928"/>
      <c r="BY122" s="928"/>
      <c r="BZ122" s="928"/>
      <c r="CA122" s="928">
        <v>7470318</v>
      </c>
      <c r="CB122" s="928"/>
      <c r="CC122" s="928"/>
      <c r="CD122" s="928"/>
      <c r="CE122" s="928"/>
      <c r="CF122" s="929">
        <v>231.9</v>
      </c>
      <c r="CG122" s="930"/>
      <c r="CH122" s="930"/>
      <c r="CI122" s="930"/>
      <c r="CJ122" s="930"/>
      <c r="CK122" s="952"/>
      <c r="CL122" s="938"/>
      <c r="CM122" s="938"/>
      <c r="CN122" s="938"/>
      <c r="CO122" s="939"/>
      <c r="CP122" s="918" t="s">
        <v>402</v>
      </c>
      <c r="CQ122" s="919"/>
      <c r="CR122" s="919"/>
      <c r="CS122" s="919"/>
      <c r="CT122" s="919"/>
      <c r="CU122" s="919"/>
      <c r="CV122" s="919"/>
      <c r="CW122" s="919"/>
      <c r="CX122" s="919"/>
      <c r="CY122" s="919"/>
      <c r="CZ122" s="919"/>
      <c r="DA122" s="919"/>
      <c r="DB122" s="919"/>
      <c r="DC122" s="919"/>
      <c r="DD122" s="919"/>
      <c r="DE122" s="919"/>
      <c r="DF122" s="920"/>
      <c r="DG122" s="896" t="s">
        <v>174</v>
      </c>
      <c r="DH122" s="897"/>
      <c r="DI122" s="897"/>
      <c r="DJ122" s="897"/>
      <c r="DK122" s="897"/>
      <c r="DL122" s="897" t="s">
        <v>440</v>
      </c>
      <c r="DM122" s="897"/>
      <c r="DN122" s="897"/>
      <c r="DO122" s="897"/>
      <c r="DP122" s="897"/>
      <c r="DQ122" s="897" t="s">
        <v>440</v>
      </c>
      <c r="DR122" s="897"/>
      <c r="DS122" s="897"/>
      <c r="DT122" s="897"/>
      <c r="DU122" s="897"/>
      <c r="DV122" s="874" t="s">
        <v>174</v>
      </c>
      <c r="DW122" s="874"/>
      <c r="DX122" s="874"/>
      <c r="DY122" s="874"/>
      <c r="DZ122" s="875"/>
    </row>
    <row r="123" spans="1:130" s="246" customFormat="1" ht="26.25" customHeight="1">
      <c r="A123" s="900"/>
      <c r="B123" s="901"/>
      <c r="C123" s="904" t="s">
        <v>454</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t="s">
        <v>440</v>
      </c>
      <c r="AB123" s="860"/>
      <c r="AC123" s="860"/>
      <c r="AD123" s="860"/>
      <c r="AE123" s="861"/>
      <c r="AF123" s="862" t="s">
        <v>174</v>
      </c>
      <c r="AG123" s="860"/>
      <c r="AH123" s="860"/>
      <c r="AI123" s="860"/>
      <c r="AJ123" s="861"/>
      <c r="AK123" s="862" t="s">
        <v>174</v>
      </c>
      <c r="AL123" s="860"/>
      <c r="AM123" s="860"/>
      <c r="AN123" s="860"/>
      <c r="AO123" s="861"/>
      <c r="AP123" s="907" t="s">
        <v>174</v>
      </c>
      <c r="AQ123" s="908"/>
      <c r="AR123" s="908"/>
      <c r="AS123" s="908"/>
      <c r="AT123" s="909"/>
      <c r="AU123" s="972"/>
      <c r="AV123" s="973"/>
      <c r="AW123" s="973"/>
      <c r="AX123" s="973"/>
      <c r="AY123" s="973"/>
      <c r="AZ123" s="277" t="s">
        <v>188</v>
      </c>
      <c r="BA123" s="277"/>
      <c r="BB123" s="277"/>
      <c r="BC123" s="277"/>
      <c r="BD123" s="277"/>
      <c r="BE123" s="277"/>
      <c r="BF123" s="277"/>
      <c r="BG123" s="277"/>
      <c r="BH123" s="277"/>
      <c r="BI123" s="277"/>
      <c r="BJ123" s="277"/>
      <c r="BK123" s="277"/>
      <c r="BL123" s="277"/>
      <c r="BM123" s="277"/>
      <c r="BN123" s="277"/>
      <c r="BO123" s="960" t="s">
        <v>469</v>
      </c>
      <c r="BP123" s="961"/>
      <c r="BQ123" s="915">
        <v>10354074</v>
      </c>
      <c r="BR123" s="916"/>
      <c r="BS123" s="916"/>
      <c r="BT123" s="916"/>
      <c r="BU123" s="916"/>
      <c r="BV123" s="916">
        <v>9977462</v>
      </c>
      <c r="BW123" s="916"/>
      <c r="BX123" s="916"/>
      <c r="BY123" s="916"/>
      <c r="BZ123" s="916"/>
      <c r="CA123" s="916">
        <v>10077450</v>
      </c>
      <c r="CB123" s="916"/>
      <c r="CC123" s="916"/>
      <c r="CD123" s="916"/>
      <c r="CE123" s="916"/>
      <c r="CF123" s="826"/>
      <c r="CG123" s="827"/>
      <c r="CH123" s="827"/>
      <c r="CI123" s="827"/>
      <c r="CJ123" s="917"/>
      <c r="CK123" s="952"/>
      <c r="CL123" s="938"/>
      <c r="CM123" s="938"/>
      <c r="CN123" s="938"/>
      <c r="CO123" s="939"/>
      <c r="CP123" s="918" t="s">
        <v>403</v>
      </c>
      <c r="CQ123" s="919"/>
      <c r="CR123" s="919"/>
      <c r="CS123" s="919"/>
      <c r="CT123" s="919"/>
      <c r="CU123" s="919"/>
      <c r="CV123" s="919"/>
      <c r="CW123" s="919"/>
      <c r="CX123" s="919"/>
      <c r="CY123" s="919"/>
      <c r="CZ123" s="919"/>
      <c r="DA123" s="919"/>
      <c r="DB123" s="919"/>
      <c r="DC123" s="919"/>
      <c r="DD123" s="919"/>
      <c r="DE123" s="919"/>
      <c r="DF123" s="920"/>
      <c r="DG123" s="859" t="s">
        <v>174</v>
      </c>
      <c r="DH123" s="860"/>
      <c r="DI123" s="860"/>
      <c r="DJ123" s="860"/>
      <c r="DK123" s="861"/>
      <c r="DL123" s="862" t="s">
        <v>174</v>
      </c>
      <c r="DM123" s="860"/>
      <c r="DN123" s="860"/>
      <c r="DO123" s="860"/>
      <c r="DP123" s="861"/>
      <c r="DQ123" s="862" t="s">
        <v>174</v>
      </c>
      <c r="DR123" s="860"/>
      <c r="DS123" s="860"/>
      <c r="DT123" s="860"/>
      <c r="DU123" s="861"/>
      <c r="DV123" s="907" t="s">
        <v>440</v>
      </c>
      <c r="DW123" s="908"/>
      <c r="DX123" s="908"/>
      <c r="DY123" s="908"/>
      <c r="DZ123" s="909"/>
    </row>
    <row r="124" spans="1:130" s="246" customFormat="1" ht="26.25" customHeight="1" thickBot="1">
      <c r="A124" s="900"/>
      <c r="B124" s="901"/>
      <c r="C124" s="904" t="s">
        <v>457</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440</v>
      </c>
      <c r="AB124" s="860"/>
      <c r="AC124" s="860"/>
      <c r="AD124" s="860"/>
      <c r="AE124" s="861"/>
      <c r="AF124" s="862" t="s">
        <v>440</v>
      </c>
      <c r="AG124" s="860"/>
      <c r="AH124" s="860"/>
      <c r="AI124" s="860"/>
      <c r="AJ124" s="861"/>
      <c r="AK124" s="862" t="s">
        <v>440</v>
      </c>
      <c r="AL124" s="860"/>
      <c r="AM124" s="860"/>
      <c r="AN124" s="860"/>
      <c r="AO124" s="861"/>
      <c r="AP124" s="907" t="s">
        <v>440</v>
      </c>
      <c r="AQ124" s="908"/>
      <c r="AR124" s="908"/>
      <c r="AS124" s="908"/>
      <c r="AT124" s="909"/>
      <c r="AU124" s="910" t="s">
        <v>470</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111.9</v>
      </c>
      <c r="BR124" s="914"/>
      <c r="BS124" s="914"/>
      <c r="BT124" s="914"/>
      <c r="BU124" s="914"/>
      <c r="BV124" s="914">
        <v>111</v>
      </c>
      <c r="BW124" s="914"/>
      <c r="BX124" s="914"/>
      <c r="BY124" s="914"/>
      <c r="BZ124" s="914"/>
      <c r="CA124" s="914">
        <v>89.5</v>
      </c>
      <c r="CB124" s="914"/>
      <c r="CC124" s="914"/>
      <c r="CD124" s="914"/>
      <c r="CE124" s="914"/>
      <c r="CF124" s="804"/>
      <c r="CG124" s="805"/>
      <c r="CH124" s="805"/>
      <c r="CI124" s="805"/>
      <c r="CJ124" s="945"/>
      <c r="CK124" s="953"/>
      <c r="CL124" s="953"/>
      <c r="CM124" s="953"/>
      <c r="CN124" s="953"/>
      <c r="CO124" s="954"/>
      <c r="CP124" s="918" t="s">
        <v>471</v>
      </c>
      <c r="CQ124" s="919"/>
      <c r="CR124" s="919"/>
      <c r="CS124" s="919"/>
      <c r="CT124" s="919"/>
      <c r="CU124" s="919"/>
      <c r="CV124" s="919"/>
      <c r="CW124" s="919"/>
      <c r="CX124" s="919"/>
      <c r="CY124" s="919"/>
      <c r="CZ124" s="919"/>
      <c r="DA124" s="919"/>
      <c r="DB124" s="919"/>
      <c r="DC124" s="919"/>
      <c r="DD124" s="919"/>
      <c r="DE124" s="919"/>
      <c r="DF124" s="920"/>
      <c r="DG124" s="842" t="s">
        <v>174</v>
      </c>
      <c r="DH124" s="843"/>
      <c r="DI124" s="843"/>
      <c r="DJ124" s="843"/>
      <c r="DK124" s="844"/>
      <c r="DL124" s="845" t="s">
        <v>440</v>
      </c>
      <c r="DM124" s="843"/>
      <c r="DN124" s="843"/>
      <c r="DO124" s="843"/>
      <c r="DP124" s="844"/>
      <c r="DQ124" s="845" t="s">
        <v>174</v>
      </c>
      <c r="DR124" s="843"/>
      <c r="DS124" s="843"/>
      <c r="DT124" s="843"/>
      <c r="DU124" s="844"/>
      <c r="DV124" s="931" t="s">
        <v>174</v>
      </c>
      <c r="DW124" s="932"/>
      <c r="DX124" s="932"/>
      <c r="DY124" s="932"/>
      <c r="DZ124" s="933"/>
    </row>
    <row r="125" spans="1:130" s="246" customFormat="1" ht="26.25" customHeight="1">
      <c r="A125" s="900"/>
      <c r="B125" s="901"/>
      <c r="C125" s="904" t="s">
        <v>459</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174</v>
      </c>
      <c r="AB125" s="860"/>
      <c r="AC125" s="860"/>
      <c r="AD125" s="860"/>
      <c r="AE125" s="861"/>
      <c r="AF125" s="862" t="s">
        <v>174</v>
      </c>
      <c r="AG125" s="860"/>
      <c r="AH125" s="860"/>
      <c r="AI125" s="860"/>
      <c r="AJ125" s="861"/>
      <c r="AK125" s="862" t="s">
        <v>174</v>
      </c>
      <c r="AL125" s="860"/>
      <c r="AM125" s="860"/>
      <c r="AN125" s="860"/>
      <c r="AO125" s="861"/>
      <c r="AP125" s="907" t="s">
        <v>174</v>
      </c>
      <c r="AQ125" s="908"/>
      <c r="AR125" s="908"/>
      <c r="AS125" s="908"/>
      <c r="AT125" s="90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4" t="s">
        <v>472</v>
      </c>
      <c r="CL125" s="935"/>
      <c r="CM125" s="935"/>
      <c r="CN125" s="935"/>
      <c r="CO125" s="936"/>
      <c r="CP125" s="943" t="s">
        <v>473</v>
      </c>
      <c r="CQ125" s="888"/>
      <c r="CR125" s="888"/>
      <c r="CS125" s="888"/>
      <c r="CT125" s="888"/>
      <c r="CU125" s="888"/>
      <c r="CV125" s="888"/>
      <c r="CW125" s="888"/>
      <c r="CX125" s="888"/>
      <c r="CY125" s="888"/>
      <c r="CZ125" s="888"/>
      <c r="DA125" s="888"/>
      <c r="DB125" s="888"/>
      <c r="DC125" s="888"/>
      <c r="DD125" s="888"/>
      <c r="DE125" s="888"/>
      <c r="DF125" s="889"/>
      <c r="DG125" s="944" t="s">
        <v>174</v>
      </c>
      <c r="DH125" s="925"/>
      <c r="DI125" s="925"/>
      <c r="DJ125" s="925"/>
      <c r="DK125" s="925"/>
      <c r="DL125" s="925" t="s">
        <v>174</v>
      </c>
      <c r="DM125" s="925"/>
      <c r="DN125" s="925"/>
      <c r="DO125" s="925"/>
      <c r="DP125" s="925"/>
      <c r="DQ125" s="925" t="s">
        <v>174</v>
      </c>
      <c r="DR125" s="925"/>
      <c r="DS125" s="925"/>
      <c r="DT125" s="925"/>
      <c r="DU125" s="925"/>
      <c r="DV125" s="926" t="s">
        <v>174</v>
      </c>
      <c r="DW125" s="926"/>
      <c r="DX125" s="926"/>
      <c r="DY125" s="926"/>
      <c r="DZ125" s="927"/>
    </row>
    <row r="126" spans="1:130" s="246" customFormat="1" ht="26.25" customHeight="1" thickBot="1">
      <c r="A126" s="900"/>
      <c r="B126" s="901"/>
      <c r="C126" s="904" t="s">
        <v>461</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v>18122</v>
      </c>
      <c r="AB126" s="860"/>
      <c r="AC126" s="860"/>
      <c r="AD126" s="860"/>
      <c r="AE126" s="861"/>
      <c r="AF126" s="862">
        <v>17772</v>
      </c>
      <c r="AG126" s="860"/>
      <c r="AH126" s="860"/>
      <c r="AI126" s="860"/>
      <c r="AJ126" s="861"/>
      <c r="AK126" s="862">
        <v>17490</v>
      </c>
      <c r="AL126" s="860"/>
      <c r="AM126" s="860"/>
      <c r="AN126" s="860"/>
      <c r="AO126" s="861"/>
      <c r="AP126" s="907">
        <v>0.5</v>
      </c>
      <c r="AQ126" s="908"/>
      <c r="AR126" s="908"/>
      <c r="AS126" s="908"/>
      <c r="AT126" s="90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7"/>
      <c r="CL126" s="938"/>
      <c r="CM126" s="938"/>
      <c r="CN126" s="938"/>
      <c r="CO126" s="939"/>
      <c r="CP126" s="895" t="s">
        <v>474</v>
      </c>
      <c r="CQ126" s="830"/>
      <c r="CR126" s="830"/>
      <c r="CS126" s="830"/>
      <c r="CT126" s="830"/>
      <c r="CU126" s="830"/>
      <c r="CV126" s="830"/>
      <c r="CW126" s="830"/>
      <c r="CX126" s="830"/>
      <c r="CY126" s="830"/>
      <c r="CZ126" s="830"/>
      <c r="DA126" s="830"/>
      <c r="DB126" s="830"/>
      <c r="DC126" s="830"/>
      <c r="DD126" s="830"/>
      <c r="DE126" s="830"/>
      <c r="DF126" s="831"/>
      <c r="DG126" s="896" t="s">
        <v>174</v>
      </c>
      <c r="DH126" s="897"/>
      <c r="DI126" s="897"/>
      <c r="DJ126" s="897"/>
      <c r="DK126" s="897"/>
      <c r="DL126" s="897" t="s">
        <v>440</v>
      </c>
      <c r="DM126" s="897"/>
      <c r="DN126" s="897"/>
      <c r="DO126" s="897"/>
      <c r="DP126" s="897"/>
      <c r="DQ126" s="897" t="s">
        <v>440</v>
      </c>
      <c r="DR126" s="897"/>
      <c r="DS126" s="897"/>
      <c r="DT126" s="897"/>
      <c r="DU126" s="897"/>
      <c r="DV126" s="874" t="s">
        <v>174</v>
      </c>
      <c r="DW126" s="874"/>
      <c r="DX126" s="874"/>
      <c r="DY126" s="874"/>
      <c r="DZ126" s="875"/>
    </row>
    <row r="127" spans="1:130" s="246" customFormat="1" ht="26.25" customHeight="1">
      <c r="A127" s="902"/>
      <c r="B127" s="903"/>
      <c r="C127" s="921" t="s">
        <v>475</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t="s">
        <v>440</v>
      </c>
      <c r="AB127" s="860"/>
      <c r="AC127" s="860"/>
      <c r="AD127" s="860"/>
      <c r="AE127" s="861"/>
      <c r="AF127" s="862" t="s">
        <v>174</v>
      </c>
      <c r="AG127" s="860"/>
      <c r="AH127" s="860"/>
      <c r="AI127" s="860"/>
      <c r="AJ127" s="861"/>
      <c r="AK127" s="862" t="s">
        <v>174</v>
      </c>
      <c r="AL127" s="860"/>
      <c r="AM127" s="860"/>
      <c r="AN127" s="860"/>
      <c r="AO127" s="861"/>
      <c r="AP127" s="907" t="s">
        <v>440</v>
      </c>
      <c r="AQ127" s="908"/>
      <c r="AR127" s="908"/>
      <c r="AS127" s="908"/>
      <c r="AT127" s="909"/>
      <c r="AU127" s="282"/>
      <c r="AV127" s="282"/>
      <c r="AW127" s="282"/>
      <c r="AX127" s="924" t="s">
        <v>476</v>
      </c>
      <c r="AY127" s="892"/>
      <c r="AZ127" s="892"/>
      <c r="BA127" s="892"/>
      <c r="BB127" s="892"/>
      <c r="BC127" s="892"/>
      <c r="BD127" s="892"/>
      <c r="BE127" s="893"/>
      <c r="BF127" s="891" t="s">
        <v>477</v>
      </c>
      <c r="BG127" s="892"/>
      <c r="BH127" s="892"/>
      <c r="BI127" s="892"/>
      <c r="BJ127" s="892"/>
      <c r="BK127" s="892"/>
      <c r="BL127" s="893"/>
      <c r="BM127" s="891" t="s">
        <v>478</v>
      </c>
      <c r="BN127" s="892"/>
      <c r="BO127" s="892"/>
      <c r="BP127" s="892"/>
      <c r="BQ127" s="892"/>
      <c r="BR127" s="892"/>
      <c r="BS127" s="893"/>
      <c r="BT127" s="891" t="s">
        <v>479</v>
      </c>
      <c r="BU127" s="892"/>
      <c r="BV127" s="892"/>
      <c r="BW127" s="892"/>
      <c r="BX127" s="892"/>
      <c r="BY127" s="892"/>
      <c r="BZ127" s="894"/>
      <c r="CA127" s="282"/>
      <c r="CB127" s="282"/>
      <c r="CC127" s="282"/>
      <c r="CD127" s="283"/>
      <c r="CE127" s="283"/>
      <c r="CF127" s="283"/>
      <c r="CG127" s="280"/>
      <c r="CH127" s="280"/>
      <c r="CI127" s="280"/>
      <c r="CJ127" s="281"/>
      <c r="CK127" s="937"/>
      <c r="CL127" s="938"/>
      <c r="CM127" s="938"/>
      <c r="CN127" s="938"/>
      <c r="CO127" s="939"/>
      <c r="CP127" s="895" t="s">
        <v>480</v>
      </c>
      <c r="CQ127" s="830"/>
      <c r="CR127" s="830"/>
      <c r="CS127" s="830"/>
      <c r="CT127" s="830"/>
      <c r="CU127" s="830"/>
      <c r="CV127" s="830"/>
      <c r="CW127" s="830"/>
      <c r="CX127" s="830"/>
      <c r="CY127" s="830"/>
      <c r="CZ127" s="830"/>
      <c r="DA127" s="830"/>
      <c r="DB127" s="830"/>
      <c r="DC127" s="830"/>
      <c r="DD127" s="830"/>
      <c r="DE127" s="830"/>
      <c r="DF127" s="831"/>
      <c r="DG127" s="896" t="s">
        <v>174</v>
      </c>
      <c r="DH127" s="897"/>
      <c r="DI127" s="897"/>
      <c r="DJ127" s="897"/>
      <c r="DK127" s="897"/>
      <c r="DL127" s="897" t="s">
        <v>174</v>
      </c>
      <c r="DM127" s="897"/>
      <c r="DN127" s="897"/>
      <c r="DO127" s="897"/>
      <c r="DP127" s="897"/>
      <c r="DQ127" s="897" t="s">
        <v>174</v>
      </c>
      <c r="DR127" s="897"/>
      <c r="DS127" s="897"/>
      <c r="DT127" s="897"/>
      <c r="DU127" s="897"/>
      <c r="DV127" s="874" t="s">
        <v>440</v>
      </c>
      <c r="DW127" s="874"/>
      <c r="DX127" s="874"/>
      <c r="DY127" s="874"/>
      <c r="DZ127" s="875"/>
    </row>
    <row r="128" spans="1:130" s="246" customFormat="1" ht="26.25" customHeight="1" thickBot="1">
      <c r="A128" s="876" t="s">
        <v>481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482</v>
      </c>
      <c r="X128" s="878"/>
      <c r="Y128" s="878"/>
      <c r="Z128" s="879"/>
      <c r="AA128" s="880">
        <v>2318</v>
      </c>
      <c r="AB128" s="881"/>
      <c r="AC128" s="881"/>
      <c r="AD128" s="881"/>
      <c r="AE128" s="882"/>
      <c r="AF128" s="883">
        <v>2318</v>
      </c>
      <c r="AG128" s="881"/>
      <c r="AH128" s="881"/>
      <c r="AI128" s="881"/>
      <c r="AJ128" s="882"/>
      <c r="AK128" s="883">
        <v>947</v>
      </c>
      <c r="AL128" s="881"/>
      <c r="AM128" s="881"/>
      <c r="AN128" s="881"/>
      <c r="AO128" s="882"/>
      <c r="AP128" s="884"/>
      <c r="AQ128" s="885"/>
      <c r="AR128" s="885"/>
      <c r="AS128" s="885"/>
      <c r="AT128" s="886"/>
      <c r="AU128" s="282"/>
      <c r="AV128" s="282"/>
      <c r="AW128" s="282"/>
      <c r="AX128" s="887" t="s">
        <v>483</v>
      </c>
      <c r="AY128" s="888"/>
      <c r="AZ128" s="888"/>
      <c r="BA128" s="888"/>
      <c r="BB128" s="888"/>
      <c r="BC128" s="888"/>
      <c r="BD128" s="888"/>
      <c r="BE128" s="889"/>
      <c r="BF128" s="866" t="s">
        <v>174</v>
      </c>
      <c r="BG128" s="867"/>
      <c r="BH128" s="867"/>
      <c r="BI128" s="867"/>
      <c r="BJ128" s="867"/>
      <c r="BK128" s="867"/>
      <c r="BL128" s="890"/>
      <c r="BM128" s="866">
        <v>15</v>
      </c>
      <c r="BN128" s="867"/>
      <c r="BO128" s="867"/>
      <c r="BP128" s="867"/>
      <c r="BQ128" s="867"/>
      <c r="BR128" s="867"/>
      <c r="BS128" s="890"/>
      <c r="BT128" s="866">
        <v>20</v>
      </c>
      <c r="BU128" s="867"/>
      <c r="BV128" s="867"/>
      <c r="BW128" s="867"/>
      <c r="BX128" s="867"/>
      <c r="BY128" s="867"/>
      <c r="BZ128" s="868"/>
      <c r="CA128" s="283"/>
      <c r="CB128" s="283"/>
      <c r="CC128" s="283"/>
      <c r="CD128" s="283"/>
      <c r="CE128" s="283"/>
      <c r="CF128" s="283"/>
      <c r="CG128" s="280"/>
      <c r="CH128" s="280"/>
      <c r="CI128" s="280"/>
      <c r="CJ128" s="281"/>
      <c r="CK128" s="940"/>
      <c r="CL128" s="941"/>
      <c r="CM128" s="941"/>
      <c r="CN128" s="941"/>
      <c r="CO128" s="942"/>
      <c r="CP128" s="869" t="s">
        <v>484</v>
      </c>
      <c r="CQ128" s="808"/>
      <c r="CR128" s="808"/>
      <c r="CS128" s="808"/>
      <c r="CT128" s="808"/>
      <c r="CU128" s="808"/>
      <c r="CV128" s="808"/>
      <c r="CW128" s="808"/>
      <c r="CX128" s="808"/>
      <c r="CY128" s="808"/>
      <c r="CZ128" s="808"/>
      <c r="DA128" s="808"/>
      <c r="DB128" s="808"/>
      <c r="DC128" s="808"/>
      <c r="DD128" s="808"/>
      <c r="DE128" s="808"/>
      <c r="DF128" s="809"/>
      <c r="DG128" s="870" t="s">
        <v>174</v>
      </c>
      <c r="DH128" s="871"/>
      <c r="DI128" s="871"/>
      <c r="DJ128" s="871"/>
      <c r="DK128" s="871"/>
      <c r="DL128" s="871" t="s">
        <v>440</v>
      </c>
      <c r="DM128" s="871"/>
      <c r="DN128" s="871"/>
      <c r="DO128" s="871"/>
      <c r="DP128" s="871"/>
      <c r="DQ128" s="871" t="s">
        <v>174</v>
      </c>
      <c r="DR128" s="871"/>
      <c r="DS128" s="871"/>
      <c r="DT128" s="871"/>
      <c r="DU128" s="871"/>
      <c r="DV128" s="872" t="s">
        <v>174</v>
      </c>
      <c r="DW128" s="872"/>
      <c r="DX128" s="872"/>
      <c r="DY128" s="872"/>
      <c r="DZ128" s="873"/>
    </row>
    <row r="129" spans="1:131" s="246" customFormat="1" ht="26.25" customHeight="1">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485</v>
      </c>
      <c r="X129" s="857"/>
      <c r="Y129" s="857"/>
      <c r="Z129" s="858"/>
      <c r="AA129" s="859">
        <v>3923278</v>
      </c>
      <c r="AB129" s="860"/>
      <c r="AC129" s="860"/>
      <c r="AD129" s="860"/>
      <c r="AE129" s="861"/>
      <c r="AF129" s="862">
        <v>3899328</v>
      </c>
      <c r="AG129" s="860"/>
      <c r="AH129" s="860"/>
      <c r="AI129" s="860"/>
      <c r="AJ129" s="861"/>
      <c r="AK129" s="862">
        <v>3959829</v>
      </c>
      <c r="AL129" s="860"/>
      <c r="AM129" s="860"/>
      <c r="AN129" s="860"/>
      <c r="AO129" s="861"/>
      <c r="AP129" s="863"/>
      <c r="AQ129" s="864"/>
      <c r="AR129" s="864"/>
      <c r="AS129" s="864"/>
      <c r="AT129" s="865"/>
      <c r="AU129" s="284"/>
      <c r="AV129" s="284"/>
      <c r="AW129" s="284"/>
      <c r="AX129" s="829" t="s">
        <v>486</v>
      </c>
      <c r="AY129" s="830"/>
      <c r="AZ129" s="830"/>
      <c r="BA129" s="830"/>
      <c r="BB129" s="830"/>
      <c r="BC129" s="830"/>
      <c r="BD129" s="830"/>
      <c r="BE129" s="831"/>
      <c r="BF129" s="849" t="s">
        <v>174</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4" t="s">
        <v>487</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488</v>
      </c>
      <c r="X130" s="857"/>
      <c r="Y130" s="857"/>
      <c r="Z130" s="858"/>
      <c r="AA130" s="859">
        <v>757717</v>
      </c>
      <c r="AB130" s="860"/>
      <c r="AC130" s="860"/>
      <c r="AD130" s="860"/>
      <c r="AE130" s="861"/>
      <c r="AF130" s="862">
        <v>739857</v>
      </c>
      <c r="AG130" s="860"/>
      <c r="AH130" s="860"/>
      <c r="AI130" s="860"/>
      <c r="AJ130" s="861"/>
      <c r="AK130" s="862">
        <v>738614</v>
      </c>
      <c r="AL130" s="860"/>
      <c r="AM130" s="860"/>
      <c r="AN130" s="860"/>
      <c r="AO130" s="861"/>
      <c r="AP130" s="863"/>
      <c r="AQ130" s="864"/>
      <c r="AR130" s="864"/>
      <c r="AS130" s="864"/>
      <c r="AT130" s="865"/>
      <c r="AU130" s="284"/>
      <c r="AV130" s="284"/>
      <c r="AW130" s="284"/>
      <c r="AX130" s="829" t="s">
        <v>489</v>
      </c>
      <c r="AY130" s="830"/>
      <c r="AZ130" s="830"/>
      <c r="BA130" s="830"/>
      <c r="BB130" s="830"/>
      <c r="BC130" s="830"/>
      <c r="BD130" s="830"/>
      <c r="BE130" s="831"/>
      <c r="BF130" s="832">
        <v>13.7</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490</v>
      </c>
      <c r="X131" s="840"/>
      <c r="Y131" s="840"/>
      <c r="Z131" s="841"/>
      <c r="AA131" s="842">
        <v>3165561</v>
      </c>
      <c r="AB131" s="843"/>
      <c r="AC131" s="843"/>
      <c r="AD131" s="843"/>
      <c r="AE131" s="844"/>
      <c r="AF131" s="845">
        <v>3159471</v>
      </c>
      <c r="AG131" s="843"/>
      <c r="AH131" s="843"/>
      <c r="AI131" s="843"/>
      <c r="AJ131" s="844"/>
      <c r="AK131" s="845">
        <v>3221215</v>
      </c>
      <c r="AL131" s="843"/>
      <c r="AM131" s="843"/>
      <c r="AN131" s="843"/>
      <c r="AO131" s="844"/>
      <c r="AP131" s="846"/>
      <c r="AQ131" s="847"/>
      <c r="AR131" s="847"/>
      <c r="AS131" s="847"/>
      <c r="AT131" s="848"/>
      <c r="AU131" s="284"/>
      <c r="AV131" s="284"/>
      <c r="AW131" s="284"/>
      <c r="AX131" s="807" t="s">
        <v>491</v>
      </c>
      <c r="AY131" s="808"/>
      <c r="AZ131" s="808"/>
      <c r="BA131" s="808"/>
      <c r="BB131" s="808"/>
      <c r="BC131" s="808"/>
      <c r="BD131" s="808"/>
      <c r="BE131" s="809"/>
      <c r="BF131" s="810">
        <v>89.5</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6" t="s">
        <v>492</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493</v>
      </c>
      <c r="W132" s="820"/>
      <c r="X132" s="820"/>
      <c r="Y132" s="820"/>
      <c r="Z132" s="821"/>
      <c r="AA132" s="822">
        <v>15.10127273</v>
      </c>
      <c r="AB132" s="823"/>
      <c r="AC132" s="823"/>
      <c r="AD132" s="823"/>
      <c r="AE132" s="824"/>
      <c r="AF132" s="825">
        <v>13.37546697</v>
      </c>
      <c r="AG132" s="823"/>
      <c r="AH132" s="823"/>
      <c r="AI132" s="823"/>
      <c r="AJ132" s="824"/>
      <c r="AK132" s="825">
        <v>12.68210908</v>
      </c>
      <c r="AL132" s="823"/>
      <c r="AM132" s="823"/>
      <c r="AN132" s="823"/>
      <c r="AO132" s="824"/>
      <c r="AP132" s="826"/>
      <c r="AQ132" s="827"/>
      <c r="AR132" s="827"/>
      <c r="AS132" s="827"/>
      <c r="AT132" s="82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494</v>
      </c>
      <c r="W133" s="799"/>
      <c r="X133" s="799"/>
      <c r="Y133" s="799"/>
      <c r="Z133" s="800"/>
      <c r="AA133" s="801">
        <v>14.8</v>
      </c>
      <c r="AB133" s="802"/>
      <c r="AC133" s="802"/>
      <c r="AD133" s="802"/>
      <c r="AE133" s="803"/>
      <c r="AF133" s="801">
        <v>14.3</v>
      </c>
      <c r="AG133" s="802"/>
      <c r="AH133" s="802"/>
      <c r="AI133" s="802"/>
      <c r="AJ133" s="803"/>
      <c r="AK133" s="801">
        <v>13.7</v>
      </c>
      <c r="AL133" s="802"/>
      <c r="AM133" s="802"/>
      <c r="AN133" s="802"/>
      <c r="AO133" s="803"/>
      <c r="AP133" s="804"/>
      <c r="AQ133" s="805"/>
      <c r="AR133" s="805"/>
      <c r="AS133" s="805"/>
      <c r="AT133" s="80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JkEgrAjRDszubx7zKVXRJ5reGDHphkLdClvRuqupxC1IXuI0j5sdA4w0ygNDxj+66rQIADG8yjfWGk9SP6k2tA==" saltValue="HrLTM7n3PcRwdZ8zc6KXlA==" spinCount="100000" sheet="1" objects="1" scenarios="1" formatRows="0"/>
  <mergeCells count="2033">
    <mergeCell ref="B81:P81"/>
    <mergeCell ref="B80:P80"/>
    <mergeCell ref="B79:P79"/>
    <mergeCell ref="B78:P78"/>
    <mergeCell ref="B77:P77"/>
    <mergeCell ref="B76:P76"/>
    <mergeCell ref="B75:P75"/>
    <mergeCell ref="B74:P74"/>
    <mergeCell ref="B73:P73"/>
    <mergeCell ref="B72:P72"/>
    <mergeCell ref="B71:P71"/>
    <mergeCell ref="B70:P70"/>
    <mergeCell ref="B69:P69"/>
    <mergeCell ref="B68:P68"/>
    <mergeCell ref="B82:P82"/>
    <mergeCell ref="BS8:CG8"/>
    <mergeCell ref="BS7:CG7"/>
    <mergeCell ref="B8:P8"/>
    <mergeCell ref="Q8:U8"/>
    <mergeCell ref="V8:Z8"/>
    <mergeCell ref="AA8:AE8"/>
    <mergeCell ref="AF8:AJ8"/>
    <mergeCell ref="AK8:AO8"/>
    <mergeCell ref="AP8:AT8"/>
    <mergeCell ref="AU8:AY8"/>
    <mergeCell ref="AK26:AO27"/>
    <mergeCell ref="AP26:AT27"/>
    <mergeCell ref="AU26:AY27"/>
    <mergeCell ref="AZ26:BD27"/>
    <mergeCell ref="BE26:BI27"/>
    <mergeCell ref="BS26:CG26"/>
    <mergeCell ref="B30:P3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Q30:U30"/>
    <mergeCell ref="V30:Z30"/>
    <mergeCell ref="AA30:AE30"/>
    <mergeCell ref="AF30:AJ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B83:P83"/>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A49"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WO2sRrhwnB2j4Yali5rdySmmgtSxhjrHPTRT5IfkaJmLGznZdetkqUQaP4T1/x9yR1i3pfg44iJjBBDOmuneg==" saltValue="n/eAXZcY52vE9rE4Z0ab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S1"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OIRE+8odXQjpTnutwsDwrhwhRy+GD7YTg9P5vMIJQTSKxVR6KX2baIZWa3wDcuLHfIJZw+pH5crrtdg8JfBFA==" saltValue="QaXLqnsKLjsImNSdqtHz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503</v>
      </c>
      <c r="AL9" s="1229"/>
      <c r="AM9" s="1229"/>
      <c r="AN9" s="1230"/>
      <c r="AO9" s="312">
        <v>849611</v>
      </c>
      <c r="AP9" s="312">
        <v>76466</v>
      </c>
      <c r="AQ9" s="313">
        <v>87631</v>
      </c>
      <c r="AR9" s="314">
        <v>-12.7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504</v>
      </c>
      <c r="AL10" s="1229"/>
      <c r="AM10" s="1229"/>
      <c r="AN10" s="1230"/>
      <c r="AO10" s="315">
        <v>115997</v>
      </c>
      <c r="AP10" s="315">
        <v>10440</v>
      </c>
      <c r="AQ10" s="316">
        <v>8917</v>
      </c>
      <c r="AR10" s="317">
        <v>17.100000000000001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505</v>
      </c>
      <c r="AL11" s="1229"/>
      <c r="AM11" s="1229"/>
      <c r="AN11" s="1230"/>
      <c r="AO11" s="315">
        <v>121267</v>
      </c>
      <c r="AP11" s="315">
        <v>10914</v>
      </c>
      <c r="AQ11" s="316">
        <v>14700</v>
      </c>
      <c r="AR11" s="317">
        <v>-25.8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506</v>
      </c>
      <c r="AL12" s="1229"/>
      <c r="AM12" s="1229"/>
      <c r="AN12" s="1230"/>
      <c r="AO12" s="315" t="s">
        <v>507</v>
      </c>
      <c r="AP12" s="315" t="s">
        <v>507</v>
      </c>
      <c r="AQ12" s="316">
        <v>667</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508</v>
      </c>
      <c r="AL13" s="1229"/>
      <c r="AM13" s="1229"/>
      <c r="AN13" s="1230"/>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509</v>
      </c>
      <c r="AL14" s="1229"/>
      <c r="AM14" s="1229"/>
      <c r="AN14" s="1230"/>
      <c r="AO14" s="315">
        <v>54308</v>
      </c>
      <c r="AP14" s="315">
        <v>4888</v>
      </c>
      <c r="AQ14" s="316">
        <v>4134</v>
      </c>
      <c r="AR14" s="317">
        <v>18.2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510</v>
      </c>
      <c r="AL15" s="1229"/>
      <c r="AM15" s="1229"/>
      <c r="AN15" s="1230"/>
      <c r="AO15" s="315">
        <v>1067</v>
      </c>
      <c r="AP15" s="315">
        <v>96</v>
      </c>
      <c r="AQ15" s="316">
        <v>2222</v>
      </c>
      <c r="AR15" s="317">
        <v>-95.7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511</v>
      </c>
      <c r="AL16" s="1232"/>
      <c r="AM16" s="1232"/>
      <c r="AN16" s="1233"/>
      <c r="AO16" s="315">
        <v>-64169</v>
      </c>
      <c r="AP16" s="315">
        <v>-5775</v>
      </c>
      <c r="AQ16" s="316">
        <v>-8178</v>
      </c>
      <c r="AR16" s="317">
        <v>-29.4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188</v>
      </c>
      <c r="AL17" s="1232"/>
      <c r="AM17" s="1232"/>
      <c r="AN17" s="1233"/>
      <c r="AO17" s="315">
        <v>1078081</v>
      </c>
      <c r="AP17" s="315">
        <v>97028</v>
      </c>
      <c r="AQ17" s="316">
        <v>110093</v>
      </c>
      <c r="AR17" s="317">
        <v>-11.9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516</v>
      </c>
      <c r="AL21" s="1226"/>
      <c r="AM21" s="1226"/>
      <c r="AN21" s="1227"/>
      <c r="AO21" s="327">
        <v>10.71</v>
      </c>
      <c r="AP21" s="328">
        <v>10.38</v>
      </c>
      <c r="AQ21" s="329">
        <v>0.33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517</v>
      </c>
      <c r="AL22" s="1226"/>
      <c r="AM22" s="1226"/>
      <c r="AN22" s="1227"/>
      <c r="AO22" s="332">
        <v>97.5</v>
      </c>
      <c r="AP22" s="333">
        <v>96.6</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521</v>
      </c>
      <c r="AL32" s="1217"/>
      <c r="AM32" s="1217"/>
      <c r="AN32" s="1218"/>
      <c r="AO32" s="342">
        <v>644289</v>
      </c>
      <c r="AP32" s="342">
        <v>57987</v>
      </c>
      <c r="AQ32" s="343">
        <v>55141</v>
      </c>
      <c r="AR32" s="344">
        <v>5.2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522</v>
      </c>
      <c r="AL33" s="1217"/>
      <c r="AM33" s="1217"/>
      <c r="AN33" s="1218"/>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523</v>
      </c>
      <c r="AL34" s="1217"/>
      <c r="AM34" s="1217"/>
      <c r="AN34" s="1218"/>
      <c r="AO34" s="342" t="s">
        <v>507</v>
      </c>
      <c r="AP34" s="342" t="s">
        <v>507</v>
      </c>
      <c r="AQ34" s="343">
        <v>3</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524</v>
      </c>
      <c r="AL35" s="1217"/>
      <c r="AM35" s="1217"/>
      <c r="AN35" s="1218"/>
      <c r="AO35" s="342">
        <v>438687</v>
      </c>
      <c r="AP35" s="342">
        <v>39482</v>
      </c>
      <c r="AQ35" s="343">
        <v>21916</v>
      </c>
      <c r="AR35" s="344">
        <v>80.2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525</v>
      </c>
      <c r="AL36" s="1217"/>
      <c r="AM36" s="1217"/>
      <c r="AN36" s="1218"/>
      <c r="AO36" s="342">
        <v>47613</v>
      </c>
      <c r="AP36" s="342">
        <v>4285</v>
      </c>
      <c r="AQ36" s="343">
        <v>3784</v>
      </c>
      <c r="AR36" s="344">
        <v>13.2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526</v>
      </c>
      <c r="AL37" s="1217"/>
      <c r="AM37" s="1217"/>
      <c r="AN37" s="1218"/>
      <c r="AO37" s="342">
        <v>17490</v>
      </c>
      <c r="AP37" s="342">
        <v>1574</v>
      </c>
      <c r="AQ37" s="343">
        <v>1115</v>
      </c>
      <c r="AR37" s="344">
        <v>41.2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527</v>
      </c>
      <c r="AL38" s="1220"/>
      <c r="AM38" s="1220"/>
      <c r="AN38" s="1221"/>
      <c r="AO38" s="345" t="s">
        <v>507</v>
      </c>
      <c r="AP38" s="345" t="s">
        <v>507</v>
      </c>
      <c r="AQ38" s="346">
        <v>2</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528</v>
      </c>
      <c r="AL39" s="1220"/>
      <c r="AM39" s="1220"/>
      <c r="AN39" s="1221"/>
      <c r="AO39" s="342">
        <v>-947</v>
      </c>
      <c r="AP39" s="342">
        <v>-85</v>
      </c>
      <c r="AQ39" s="343">
        <v>-1435</v>
      </c>
      <c r="AR39" s="344">
        <v>-94.1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529</v>
      </c>
      <c r="AL40" s="1217"/>
      <c r="AM40" s="1217"/>
      <c r="AN40" s="1218"/>
      <c r="AO40" s="342">
        <v>-738614</v>
      </c>
      <c r="AP40" s="342">
        <v>-66476</v>
      </c>
      <c r="AQ40" s="343">
        <v>-54229</v>
      </c>
      <c r="AR40" s="344">
        <v>22.6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299</v>
      </c>
      <c r="AL41" s="1223"/>
      <c r="AM41" s="1223"/>
      <c r="AN41" s="1224"/>
      <c r="AO41" s="342">
        <v>408518</v>
      </c>
      <c r="AP41" s="342">
        <v>36767</v>
      </c>
      <c r="AQ41" s="343">
        <v>26298</v>
      </c>
      <c r="AR41" s="344">
        <v>39.799999999999997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498</v>
      </c>
      <c r="AN49" s="1211" t="s">
        <v>533</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412538</v>
      </c>
      <c r="AN51" s="364">
        <v>36408</v>
      </c>
      <c r="AO51" s="365">
        <v>-32</v>
      </c>
      <c r="AP51" s="366">
        <v>158564</v>
      </c>
      <c r="AQ51" s="367">
        <v>49.9</v>
      </c>
      <c r="AR51" s="368">
        <v>-81.900000000000006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115442</v>
      </c>
      <c r="AN52" s="372">
        <v>10188</v>
      </c>
      <c r="AO52" s="373">
        <v>-75.099999999999994</v>
      </c>
      <c r="AP52" s="374">
        <v>48412</v>
      </c>
      <c r="AQ52" s="375">
        <v>-3.1</v>
      </c>
      <c r="AR52" s="376">
        <v>-72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272627</v>
      </c>
      <c r="AN53" s="364">
        <v>24116</v>
      </c>
      <c r="AO53" s="365">
        <v>-33.799999999999997</v>
      </c>
      <c r="AP53" s="366">
        <v>106092</v>
      </c>
      <c r="AQ53" s="367">
        <v>-33.1</v>
      </c>
      <c r="AR53" s="368">
        <v>-0.7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146125</v>
      </c>
      <c r="AN54" s="372">
        <v>12926</v>
      </c>
      <c r="AO54" s="373">
        <v>26.9</v>
      </c>
      <c r="AP54" s="374">
        <v>44299</v>
      </c>
      <c r="AQ54" s="375">
        <v>-8.5</v>
      </c>
      <c r="AR54" s="376">
        <v>35.4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424256</v>
      </c>
      <c r="AN55" s="364">
        <v>37658</v>
      </c>
      <c r="AO55" s="365">
        <v>56.2</v>
      </c>
      <c r="AP55" s="366">
        <v>78903</v>
      </c>
      <c r="AQ55" s="367">
        <v>-25.6</v>
      </c>
      <c r="AR55" s="368">
        <v>81.8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273528</v>
      </c>
      <c r="AN56" s="372">
        <v>24279</v>
      </c>
      <c r="AO56" s="373">
        <v>87.8</v>
      </c>
      <c r="AP56" s="374">
        <v>49201</v>
      </c>
      <c r="AQ56" s="375">
        <v>11.1</v>
      </c>
      <c r="AR56" s="376">
        <v>76.7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540921</v>
      </c>
      <c r="AN57" s="364">
        <v>48370</v>
      </c>
      <c r="AO57" s="365">
        <v>28.4</v>
      </c>
      <c r="AP57" s="366">
        <v>82993</v>
      </c>
      <c r="AQ57" s="367">
        <v>5.2</v>
      </c>
      <c r="AR57" s="368">
        <v>23.2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405317</v>
      </c>
      <c r="AN58" s="372">
        <v>36244</v>
      </c>
      <c r="AO58" s="373">
        <v>49.3</v>
      </c>
      <c r="AP58" s="374">
        <v>46787</v>
      </c>
      <c r="AQ58" s="375">
        <v>-4.9000000000000004</v>
      </c>
      <c r="AR58" s="376">
        <v>54.2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585108</v>
      </c>
      <c r="AN59" s="364">
        <v>52660</v>
      </c>
      <c r="AO59" s="365">
        <v>8.9</v>
      </c>
      <c r="AP59" s="366">
        <v>108252</v>
      </c>
      <c r="AQ59" s="367">
        <v>30.4</v>
      </c>
      <c r="AR59" s="368">
        <v>-21.5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399823</v>
      </c>
      <c r="AN60" s="372">
        <v>35984</v>
      </c>
      <c r="AO60" s="373">
        <v>-0.7</v>
      </c>
      <c r="AP60" s="374">
        <v>50321</v>
      </c>
      <c r="AQ60" s="375">
        <v>7.6</v>
      </c>
      <c r="AR60" s="376">
        <v>-8.3000000000000007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447090</v>
      </c>
      <c r="AN61" s="379">
        <v>39842</v>
      </c>
      <c r="AO61" s="380">
        <v>5.5</v>
      </c>
      <c r="AP61" s="381">
        <v>106961</v>
      </c>
      <c r="AQ61" s="382">
        <v>5.4</v>
      </c>
      <c r="AR61" s="368">
        <v>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268047</v>
      </c>
      <c r="AN62" s="372">
        <v>23924</v>
      </c>
      <c r="AO62" s="373">
        <v>17.600000000000001</v>
      </c>
      <c r="AP62" s="374">
        <v>47804</v>
      </c>
      <c r="AQ62" s="375">
        <v>0.4</v>
      </c>
      <c r="AR62" s="376">
        <v>17.2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sMieOqdpD8ynvDqzrUMbBsoMD4pZSnmSV1hvZdjGcOQId5UKnQDWluwi6Qu3dfeJ3mEVzsaiHSEhlD17nZYXg==" saltValue="uanbfpnoIdpPdgX5Y0iU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U7hDlZutS28F/3y7SVFyVJzwdK1SkLkKyUSYyQbpsfjn4YkG5ZkEq/Epwcrhi9AAorbgsuWzG6hKOeYa5i+kA==" saltValue="CBobmbAznAiHuSii9Jlp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P76"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9ojk1rgii4xRRoz1UQ3EHbiDG7wgJ6EsH5eb+S06G1ZG1T9ROL+EgqE9q2b+nb9nxNjBn0hLMIitWBhMT0rSg==" saltValue="vSXG8ycXYdVGPNNS0e4x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9"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4" t="s">
        <v>3</v>
      </c>
      <c r="D47" s="1234"/>
      <c r="E47" s="1235"/>
      <c r="F47" s="11">
        <v>47.47</v>
      </c>
      <c r="G47" s="12">
        <v>49.94</v>
      </c>
      <c r="H47" s="12">
        <v>54.97</v>
      </c>
      <c r="I47" s="12">
        <v>55.4</v>
      </c>
      <c r="J47" s="13">
        <v>56.66</v>
      </c>
    </row>
    <row r="48" spans="2:10" ht="57.75" customHeight="1">
      <c r="B48" s="14"/>
      <c r="C48" s="1236" t="s">
        <v>4</v>
      </c>
      <c r="D48" s="1236"/>
      <c r="E48" s="1237"/>
      <c r="F48" s="15">
        <v>7.81</v>
      </c>
      <c r="G48" s="16">
        <v>10.88</v>
      </c>
      <c r="H48" s="16">
        <v>8.9700000000000006</v>
      </c>
      <c r="I48" s="16">
        <v>13.57</v>
      </c>
      <c r="J48" s="17">
        <v>12.89</v>
      </c>
    </row>
    <row r="49" spans="2:10" ht="57.75" customHeight="1" thickBot="1">
      <c r="B49" s="18"/>
      <c r="C49" s="1238" t="s">
        <v>5</v>
      </c>
      <c r="D49" s="1238"/>
      <c r="E49" s="1239"/>
      <c r="F49" s="19" t="s">
        <v>554</v>
      </c>
      <c r="G49" s="20">
        <v>7.84</v>
      </c>
      <c r="H49" s="20">
        <v>2.68</v>
      </c>
      <c r="I49" s="20">
        <v>4.63</v>
      </c>
      <c r="J49" s="21">
        <v>1.65</v>
      </c>
    </row>
    <row r="50" spans="2:10" ht="13.5" customHeight="1"/>
    <row r="51" spans="2:10" ht="13.5" hidden="1" customHeight="1"/>
    <row r="52" spans="2:10" ht="13.5" hidden="1" customHeight="1"/>
    <row r="53" spans="2:10" ht="13.5" hidden="1" customHeight="1"/>
  </sheetData>
  <sheetProtection algorithmName="SHA-512" hashValue="DCn8nRoWI7Rbx3PquTZ5brn6L/dbCQUv4UTHQcOCMKQrzFLM8o9ti2H1o+WSIJnGpI/mQ/SIjM1Q2o7JMD2MjA==" saltValue="U2h6+CQU+HdZAGf8OXTe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6" t="s">
        <v>555</v>
      </c>
      <c r="D34" s="1246"/>
      <c r="E34" s="1247"/>
      <c r="F34" s="32" t="s">
        <v>556</v>
      </c>
      <c r="G34" s="33" t="s">
        <v>557</v>
      </c>
      <c r="H34" s="33" t="s">
        <v>558</v>
      </c>
      <c r="I34" s="33" t="s">
        <v>559</v>
      </c>
      <c r="J34" s="34" t="s">
        <v>560</v>
      </c>
      <c r="K34" s="22"/>
      <c r="L34" s="22"/>
      <c r="M34" s="22"/>
      <c r="N34" s="22"/>
      <c r="O34" s="22"/>
      <c r="P34" s="22"/>
    </row>
    <row r="35" spans="1:16" ht="39" customHeight="1">
      <c r="A35" s="22"/>
      <c r="B35" s="35"/>
      <c r="C35" s="1240" t="s">
        <v>561</v>
      </c>
      <c r="D35" s="1241"/>
      <c r="E35" s="1242"/>
      <c r="F35" s="36">
        <v>8.85</v>
      </c>
      <c r="G35" s="37">
        <v>11.84</v>
      </c>
      <c r="H35" s="37">
        <v>9.92</v>
      </c>
      <c r="I35" s="37">
        <v>14.51</v>
      </c>
      <c r="J35" s="38">
        <v>13.72</v>
      </c>
      <c r="K35" s="22"/>
      <c r="L35" s="22"/>
      <c r="M35" s="22"/>
      <c r="N35" s="22"/>
      <c r="O35" s="22"/>
      <c r="P35" s="22"/>
    </row>
    <row r="36" spans="1:16" ht="39" customHeight="1">
      <c r="A36" s="22"/>
      <c r="B36" s="35"/>
      <c r="C36" s="1240" t="s">
        <v>562</v>
      </c>
      <c r="D36" s="1241"/>
      <c r="E36" s="1242"/>
      <c r="F36" s="36">
        <v>3.55</v>
      </c>
      <c r="G36" s="37">
        <v>5.17</v>
      </c>
      <c r="H36" s="37">
        <v>7.8</v>
      </c>
      <c r="I36" s="37">
        <v>8.42</v>
      </c>
      <c r="J36" s="38">
        <v>9.32</v>
      </c>
      <c r="K36" s="22"/>
      <c r="L36" s="22"/>
      <c r="M36" s="22"/>
      <c r="N36" s="22"/>
      <c r="O36" s="22"/>
      <c r="P36" s="22"/>
    </row>
    <row r="37" spans="1:16" ht="39" customHeight="1">
      <c r="A37" s="22"/>
      <c r="B37" s="35"/>
      <c r="C37" s="1240" t="s">
        <v>563</v>
      </c>
      <c r="D37" s="1241"/>
      <c r="E37" s="1242"/>
      <c r="F37" s="36">
        <v>4.72</v>
      </c>
      <c r="G37" s="37">
        <v>4.32</v>
      </c>
      <c r="H37" s="37">
        <v>4.25</v>
      </c>
      <c r="I37" s="37">
        <v>4.57</v>
      </c>
      <c r="J37" s="38">
        <v>4.01</v>
      </c>
      <c r="K37" s="22"/>
      <c r="L37" s="22"/>
      <c r="M37" s="22"/>
      <c r="N37" s="22"/>
      <c r="O37" s="22"/>
      <c r="P37" s="22"/>
    </row>
    <row r="38" spans="1:16" ht="39" customHeight="1">
      <c r="A38" s="22"/>
      <c r="B38" s="35"/>
      <c r="C38" s="1240" t="s">
        <v>564</v>
      </c>
      <c r="D38" s="1241"/>
      <c r="E38" s="1242"/>
      <c r="F38" s="36">
        <v>3.04</v>
      </c>
      <c r="G38" s="37">
        <v>2.5299999999999998</v>
      </c>
      <c r="H38" s="37">
        <v>2.0699999999999998</v>
      </c>
      <c r="I38" s="37">
        <v>3.95</v>
      </c>
      <c r="J38" s="38">
        <v>3.86</v>
      </c>
      <c r="K38" s="22"/>
      <c r="L38" s="22"/>
      <c r="M38" s="22"/>
      <c r="N38" s="22"/>
      <c r="O38" s="22"/>
      <c r="P38" s="22"/>
    </row>
    <row r="39" spans="1:16" ht="39" customHeight="1">
      <c r="A39" s="22"/>
      <c r="B39" s="35"/>
      <c r="C39" s="1240" t="s">
        <v>565</v>
      </c>
      <c r="D39" s="1241"/>
      <c r="E39" s="1242"/>
      <c r="F39" s="36">
        <v>1.87</v>
      </c>
      <c r="G39" s="37">
        <v>2.33</v>
      </c>
      <c r="H39" s="37">
        <v>2.52</v>
      </c>
      <c r="I39" s="37">
        <v>3.14</v>
      </c>
      <c r="J39" s="38">
        <v>2.4</v>
      </c>
      <c r="K39" s="22"/>
      <c r="L39" s="22"/>
      <c r="M39" s="22"/>
      <c r="N39" s="22"/>
      <c r="O39" s="22"/>
      <c r="P39" s="22"/>
    </row>
    <row r="40" spans="1:16" ht="39" customHeight="1">
      <c r="A40" s="22"/>
      <c r="B40" s="35"/>
      <c r="C40" s="1240" t="s">
        <v>566</v>
      </c>
      <c r="D40" s="1241"/>
      <c r="E40" s="1242"/>
      <c r="F40" s="36">
        <v>0.01</v>
      </c>
      <c r="G40" s="37">
        <v>0.04</v>
      </c>
      <c r="H40" s="37">
        <v>0.02</v>
      </c>
      <c r="I40" s="37">
        <v>0.02</v>
      </c>
      <c r="J40" s="38">
        <v>0.01</v>
      </c>
      <c r="K40" s="22"/>
      <c r="L40" s="22"/>
      <c r="M40" s="22"/>
      <c r="N40" s="22"/>
      <c r="O40" s="22"/>
      <c r="P40" s="22"/>
    </row>
    <row r="41" spans="1:16" ht="39" customHeight="1">
      <c r="A41" s="22"/>
      <c r="B41" s="35"/>
      <c r="C41" s="1240" t="s">
        <v>567</v>
      </c>
      <c r="D41" s="1241"/>
      <c r="E41" s="1242"/>
      <c r="F41" s="36">
        <v>0.02</v>
      </c>
      <c r="G41" s="37">
        <v>0.01</v>
      </c>
      <c r="H41" s="37">
        <v>0</v>
      </c>
      <c r="I41" s="37">
        <v>0</v>
      </c>
      <c r="J41" s="38">
        <v>0.01</v>
      </c>
      <c r="K41" s="22"/>
      <c r="L41" s="22"/>
      <c r="M41" s="22"/>
      <c r="N41" s="22"/>
      <c r="O41" s="22"/>
      <c r="P41" s="22"/>
    </row>
    <row r="42" spans="1:16" ht="39" customHeight="1">
      <c r="A42" s="22"/>
      <c r="B42" s="39"/>
      <c r="C42" s="1240" t="s">
        <v>568</v>
      </c>
      <c r="D42" s="1241"/>
      <c r="E42" s="1242"/>
      <c r="F42" s="36" t="s">
        <v>507</v>
      </c>
      <c r="G42" s="37" t="s">
        <v>507</v>
      </c>
      <c r="H42" s="37" t="s">
        <v>507</v>
      </c>
      <c r="I42" s="37" t="s">
        <v>507</v>
      </c>
      <c r="J42" s="38" t="s">
        <v>507</v>
      </c>
      <c r="K42" s="22"/>
      <c r="L42" s="22"/>
      <c r="M42" s="22"/>
      <c r="N42" s="22"/>
      <c r="O42" s="22"/>
      <c r="P42" s="22"/>
    </row>
    <row r="43" spans="1:16" ht="39" customHeight="1" thickBot="1">
      <c r="A43" s="22"/>
      <c r="B43" s="40"/>
      <c r="C43" s="1243" t="s">
        <v>569</v>
      </c>
      <c r="D43" s="1244"/>
      <c r="E43" s="1245"/>
      <c r="F43" s="41">
        <v>0.05</v>
      </c>
      <c r="G43" s="42">
        <v>0.05</v>
      </c>
      <c r="H43" s="42">
        <v>0.05</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3LeJa4/S+69Ix+V/eLNiy/C4NneVpmOFae+Hqb8swkk7GP/ApGyRrHqgtPzUWM9PRBGbjpzMNtj5Yj9d54wMg==" saltValue="fAXhLPZz+B255KzIHHXr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10" zoomScale="80" zoomScaleNormal="80" zoomScaleSheetLayoutView="55" workbookViewId="0">
      <selection activeCell="P58" sqref="P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66" t="s">
        <v>10</v>
      </c>
      <c r="C45" s="1267"/>
      <c r="D45" s="58"/>
      <c r="E45" s="1272" t="s">
        <v>11</v>
      </c>
      <c r="F45" s="1272"/>
      <c r="G45" s="1272"/>
      <c r="H45" s="1272"/>
      <c r="I45" s="1272"/>
      <c r="J45" s="1273"/>
      <c r="K45" s="59">
        <v>685</v>
      </c>
      <c r="L45" s="60">
        <v>675</v>
      </c>
      <c r="M45" s="60">
        <v>689</v>
      </c>
      <c r="N45" s="60">
        <v>652</v>
      </c>
      <c r="O45" s="61">
        <v>644</v>
      </c>
      <c r="P45" s="48"/>
      <c r="Q45" s="48"/>
      <c r="R45" s="48"/>
      <c r="S45" s="48"/>
      <c r="T45" s="48"/>
      <c r="U45" s="48"/>
    </row>
    <row r="46" spans="1:21" ht="30.75" customHeight="1">
      <c r="A46" s="48"/>
      <c r="B46" s="1268"/>
      <c r="C46" s="1269"/>
      <c r="D46" s="62"/>
      <c r="E46" s="1250" t="s">
        <v>12</v>
      </c>
      <c r="F46" s="1250"/>
      <c r="G46" s="1250"/>
      <c r="H46" s="1250"/>
      <c r="I46" s="1250"/>
      <c r="J46" s="1251"/>
      <c r="K46" s="63" t="s">
        <v>507</v>
      </c>
      <c r="L46" s="64" t="s">
        <v>507</v>
      </c>
      <c r="M46" s="64" t="s">
        <v>507</v>
      </c>
      <c r="N46" s="64" t="s">
        <v>507</v>
      </c>
      <c r="O46" s="65" t="s">
        <v>507</v>
      </c>
      <c r="P46" s="48"/>
      <c r="Q46" s="48"/>
      <c r="R46" s="48"/>
      <c r="S46" s="48"/>
      <c r="T46" s="48"/>
      <c r="U46" s="48"/>
    </row>
    <row r="47" spans="1:21" ht="30.75" customHeight="1">
      <c r="A47" s="48"/>
      <c r="B47" s="1268"/>
      <c r="C47" s="1269"/>
      <c r="D47" s="62"/>
      <c r="E47" s="1250" t="s">
        <v>13</v>
      </c>
      <c r="F47" s="1250"/>
      <c r="G47" s="1250"/>
      <c r="H47" s="1250"/>
      <c r="I47" s="1250"/>
      <c r="J47" s="1251"/>
      <c r="K47" s="63" t="s">
        <v>507</v>
      </c>
      <c r="L47" s="64" t="s">
        <v>507</v>
      </c>
      <c r="M47" s="64" t="s">
        <v>507</v>
      </c>
      <c r="N47" s="64" t="s">
        <v>507</v>
      </c>
      <c r="O47" s="65" t="s">
        <v>507</v>
      </c>
      <c r="P47" s="48"/>
      <c r="Q47" s="48"/>
      <c r="R47" s="48"/>
      <c r="S47" s="48"/>
      <c r="T47" s="48"/>
      <c r="U47" s="48"/>
    </row>
    <row r="48" spans="1:21" ht="30.75" customHeight="1">
      <c r="A48" s="48"/>
      <c r="B48" s="1268"/>
      <c r="C48" s="1269"/>
      <c r="D48" s="62"/>
      <c r="E48" s="1250" t="s">
        <v>14</v>
      </c>
      <c r="F48" s="1250"/>
      <c r="G48" s="1250"/>
      <c r="H48" s="1250"/>
      <c r="I48" s="1250"/>
      <c r="J48" s="1251"/>
      <c r="K48" s="63">
        <v>477</v>
      </c>
      <c r="L48" s="64">
        <v>500</v>
      </c>
      <c r="M48" s="64">
        <v>494</v>
      </c>
      <c r="N48" s="64">
        <v>458</v>
      </c>
      <c r="O48" s="65">
        <v>439</v>
      </c>
      <c r="P48" s="48"/>
      <c r="Q48" s="48"/>
      <c r="R48" s="48"/>
      <c r="S48" s="48"/>
      <c r="T48" s="48"/>
      <c r="U48" s="48"/>
    </row>
    <row r="49" spans="1:21" ht="30.75" customHeight="1">
      <c r="A49" s="48"/>
      <c r="B49" s="1268"/>
      <c r="C49" s="1269"/>
      <c r="D49" s="62"/>
      <c r="E49" s="1250" t="s">
        <v>15</v>
      </c>
      <c r="F49" s="1250"/>
      <c r="G49" s="1250"/>
      <c r="H49" s="1250"/>
      <c r="I49" s="1250"/>
      <c r="J49" s="1251"/>
      <c r="K49" s="63">
        <v>29</v>
      </c>
      <c r="L49" s="64">
        <v>32</v>
      </c>
      <c r="M49" s="64">
        <v>36</v>
      </c>
      <c r="N49" s="64">
        <v>37</v>
      </c>
      <c r="O49" s="65">
        <v>48</v>
      </c>
      <c r="P49" s="48"/>
      <c r="Q49" s="48"/>
      <c r="R49" s="48"/>
      <c r="S49" s="48"/>
      <c r="T49" s="48"/>
      <c r="U49" s="48"/>
    </row>
    <row r="50" spans="1:21" ht="30.75" customHeight="1">
      <c r="A50" s="48"/>
      <c r="B50" s="1268"/>
      <c r="C50" s="1269"/>
      <c r="D50" s="62"/>
      <c r="E50" s="1250" t="s">
        <v>16</v>
      </c>
      <c r="F50" s="1250"/>
      <c r="G50" s="1250"/>
      <c r="H50" s="1250"/>
      <c r="I50" s="1250"/>
      <c r="J50" s="1251"/>
      <c r="K50" s="63">
        <v>21</v>
      </c>
      <c r="L50" s="64">
        <v>19</v>
      </c>
      <c r="M50" s="64">
        <v>18</v>
      </c>
      <c r="N50" s="64">
        <v>18</v>
      </c>
      <c r="O50" s="65">
        <v>17</v>
      </c>
      <c r="P50" s="48"/>
      <c r="Q50" s="48"/>
      <c r="R50" s="48"/>
      <c r="S50" s="48"/>
      <c r="T50" s="48"/>
      <c r="U50" s="48"/>
    </row>
    <row r="51" spans="1:21" ht="30.75" customHeight="1">
      <c r="A51" s="48"/>
      <c r="B51" s="1270"/>
      <c r="C51" s="1271"/>
      <c r="D51" s="66"/>
      <c r="E51" s="1250" t="s">
        <v>17</v>
      </c>
      <c r="F51" s="1250"/>
      <c r="G51" s="1250"/>
      <c r="H51" s="1250"/>
      <c r="I51" s="1250"/>
      <c r="J51" s="1251"/>
      <c r="K51" s="63" t="s">
        <v>507</v>
      </c>
      <c r="L51" s="64" t="s">
        <v>507</v>
      </c>
      <c r="M51" s="64" t="s">
        <v>507</v>
      </c>
      <c r="N51" s="64" t="s">
        <v>507</v>
      </c>
      <c r="O51" s="65" t="s">
        <v>507</v>
      </c>
      <c r="P51" s="48"/>
      <c r="Q51" s="48"/>
      <c r="R51" s="48"/>
      <c r="S51" s="48"/>
      <c r="T51" s="48"/>
      <c r="U51" s="48"/>
    </row>
    <row r="52" spans="1:21" ht="30.75" customHeight="1">
      <c r="A52" s="48"/>
      <c r="B52" s="1248" t="s">
        <v>18</v>
      </c>
      <c r="C52" s="1249"/>
      <c r="D52" s="66"/>
      <c r="E52" s="1250" t="s">
        <v>19</v>
      </c>
      <c r="F52" s="1250"/>
      <c r="G52" s="1250"/>
      <c r="H52" s="1250"/>
      <c r="I52" s="1250"/>
      <c r="J52" s="1251"/>
      <c r="K52" s="63">
        <v>763</v>
      </c>
      <c r="L52" s="64">
        <v>763</v>
      </c>
      <c r="M52" s="64">
        <v>760</v>
      </c>
      <c r="N52" s="64">
        <v>741</v>
      </c>
      <c r="O52" s="65">
        <v>739</v>
      </c>
      <c r="P52" s="48"/>
      <c r="Q52" s="48"/>
      <c r="R52" s="48"/>
      <c r="S52" s="48"/>
      <c r="T52" s="48"/>
      <c r="U52" s="48"/>
    </row>
    <row r="53" spans="1:21" ht="30.75" customHeight="1" thickBot="1">
      <c r="A53" s="48"/>
      <c r="B53" s="1252" t="s">
        <v>20</v>
      </c>
      <c r="C53" s="1253"/>
      <c r="D53" s="67"/>
      <c r="E53" s="1254" t="s">
        <v>21</v>
      </c>
      <c r="F53" s="1254"/>
      <c r="G53" s="1254"/>
      <c r="H53" s="1254"/>
      <c r="I53" s="1254"/>
      <c r="J53" s="1255"/>
      <c r="K53" s="68">
        <v>449</v>
      </c>
      <c r="L53" s="69">
        <v>463</v>
      </c>
      <c r="M53" s="69">
        <v>477</v>
      </c>
      <c r="N53" s="69">
        <v>424</v>
      </c>
      <c r="O53" s="70">
        <v>409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56" t="s">
        <v>24</v>
      </c>
      <c r="C57" s="1257"/>
      <c r="D57" s="1260" t="s">
        <v>25</v>
      </c>
      <c r="E57" s="1261"/>
      <c r="F57" s="1261"/>
      <c r="G57" s="1261"/>
      <c r="H57" s="1261"/>
      <c r="I57" s="1261"/>
      <c r="J57" s="1262"/>
      <c r="K57" s="82" t="s">
        <v>593</v>
      </c>
      <c r="L57" s="83" t="s">
        <v>594</v>
      </c>
      <c r="M57" s="83" t="s">
        <v>593</v>
      </c>
      <c r="N57" s="83" t="s">
        <v>593</v>
      </c>
      <c r="O57" s="84" t="s">
        <v>593</v>
      </c>
    </row>
    <row r="58" spans="1:21" ht="31.5" customHeight="1" thickBot="1">
      <c r="B58" s="1258"/>
      <c r="C58" s="1259"/>
      <c r="D58" s="1263" t="s">
        <v>26</v>
      </c>
      <c r="E58" s="1264"/>
      <c r="F58" s="1264"/>
      <c r="G58" s="1264"/>
      <c r="H58" s="1264"/>
      <c r="I58" s="1264"/>
      <c r="J58" s="1265"/>
      <c r="K58" s="85" t="s">
        <v>593</v>
      </c>
      <c r="L58" s="86" t="s">
        <v>593</v>
      </c>
      <c r="M58" s="86" t="s">
        <v>593</v>
      </c>
      <c r="N58" s="86" t="s">
        <v>593</v>
      </c>
      <c r="O58" s="87" t="s">
        <v>593</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cDZrHZuycPSXkH5hrDO1AgXjsRN/5X2HftRXV+vshpSWoKvsQG6TlnvNexrM80noIZkl9NAOqNxnIRb95fnYQ==" saltValue="gH3wgutyG4h/oq+U3xrN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80" zoomScaleNormal="8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549</v>
      </c>
      <c r="J40" s="99" t="s">
        <v>550</v>
      </c>
      <c r="K40" s="99" t="s">
        <v>551</v>
      </c>
      <c r="L40" s="99" t="s">
        <v>552</v>
      </c>
      <c r="M40" s="100" t="s">
        <v>553</v>
      </c>
    </row>
    <row r="41" spans="2:13" ht="27.75" customHeight="1">
      <c r="B41" s="1286" t="s">
        <v>29</v>
      </c>
      <c r="C41" s="1287"/>
      <c r="D41" s="101"/>
      <c r="E41" s="1288" t="s">
        <v>30</v>
      </c>
      <c r="F41" s="1288"/>
      <c r="G41" s="1288"/>
      <c r="H41" s="1289"/>
      <c r="I41" s="102">
        <v>6635</v>
      </c>
      <c r="J41" s="103">
        <v>6361</v>
      </c>
      <c r="K41" s="103">
        <v>6164</v>
      </c>
      <c r="L41" s="103">
        <v>6146</v>
      </c>
      <c r="M41" s="104">
        <v>6119</v>
      </c>
    </row>
    <row r="42" spans="2:13" ht="27.75" customHeight="1">
      <c r="B42" s="1276"/>
      <c r="C42" s="1277"/>
      <c r="D42" s="105"/>
      <c r="E42" s="1280" t="s">
        <v>31</v>
      </c>
      <c r="F42" s="1280"/>
      <c r="G42" s="1280"/>
      <c r="H42" s="1281"/>
      <c r="I42" s="106">
        <v>197</v>
      </c>
      <c r="J42" s="107">
        <v>172</v>
      </c>
      <c r="K42" s="107">
        <v>174</v>
      </c>
      <c r="L42" s="107">
        <v>198</v>
      </c>
      <c r="M42" s="108">
        <v>226</v>
      </c>
    </row>
    <row r="43" spans="2:13" ht="27.75" customHeight="1">
      <c r="B43" s="1276"/>
      <c r="C43" s="1277"/>
      <c r="D43" s="105"/>
      <c r="E43" s="1280" t="s">
        <v>32</v>
      </c>
      <c r="F43" s="1280"/>
      <c r="G43" s="1280"/>
      <c r="H43" s="1281"/>
      <c r="I43" s="106">
        <v>6153</v>
      </c>
      <c r="J43" s="107">
        <v>5974</v>
      </c>
      <c r="K43" s="107">
        <v>5739</v>
      </c>
      <c r="L43" s="107">
        <v>5403</v>
      </c>
      <c r="M43" s="108">
        <v>4921</v>
      </c>
    </row>
    <row r="44" spans="2:13" ht="27.75" customHeight="1">
      <c r="B44" s="1276"/>
      <c r="C44" s="1277"/>
      <c r="D44" s="105"/>
      <c r="E44" s="1280" t="s">
        <v>33</v>
      </c>
      <c r="F44" s="1280"/>
      <c r="G44" s="1280"/>
      <c r="H44" s="1281"/>
      <c r="I44" s="106">
        <v>584</v>
      </c>
      <c r="J44" s="107">
        <v>860</v>
      </c>
      <c r="K44" s="107">
        <v>874</v>
      </c>
      <c r="L44" s="107">
        <v>843</v>
      </c>
      <c r="M44" s="108">
        <v>810</v>
      </c>
    </row>
    <row r="45" spans="2:13" ht="27.75" customHeight="1">
      <c r="B45" s="1276"/>
      <c r="C45" s="1277"/>
      <c r="D45" s="105"/>
      <c r="E45" s="1280" t="s">
        <v>34</v>
      </c>
      <c r="F45" s="1280"/>
      <c r="G45" s="1280"/>
      <c r="H45" s="1281"/>
      <c r="I45" s="106">
        <v>1017</v>
      </c>
      <c r="J45" s="107">
        <v>976</v>
      </c>
      <c r="K45" s="107">
        <v>947</v>
      </c>
      <c r="L45" s="107">
        <v>898</v>
      </c>
      <c r="M45" s="108">
        <v>887</v>
      </c>
    </row>
    <row r="46" spans="2:13" ht="27.75" customHeight="1">
      <c r="B46" s="1276"/>
      <c r="C46" s="1277"/>
      <c r="D46" s="109"/>
      <c r="E46" s="1280" t="s">
        <v>35</v>
      </c>
      <c r="F46" s="1280"/>
      <c r="G46" s="1280"/>
      <c r="H46" s="1281"/>
      <c r="I46" s="106" t="s">
        <v>507</v>
      </c>
      <c r="J46" s="107" t="s">
        <v>507</v>
      </c>
      <c r="K46" s="107" t="s">
        <v>507</v>
      </c>
      <c r="L46" s="107" t="s">
        <v>507</v>
      </c>
      <c r="M46" s="108" t="s">
        <v>507</v>
      </c>
    </row>
    <row r="47" spans="2:13" ht="27.75" customHeight="1">
      <c r="B47" s="1276"/>
      <c r="C47" s="1277"/>
      <c r="D47" s="110"/>
      <c r="E47" s="1290" t="s">
        <v>36</v>
      </c>
      <c r="F47" s="1291"/>
      <c r="G47" s="1291"/>
      <c r="H47" s="1292"/>
      <c r="I47" s="106" t="s">
        <v>507</v>
      </c>
      <c r="J47" s="107" t="s">
        <v>507</v>
      </c>
      <c r="K47" s="107" t="s">
        <v>507</v>
      </c>
      <c r="L47" s="107" t="s">
        <v>507</v>
      </c>
      <c r="M47" s="108" t="s">
        <v>507</v>
      </c>
    </row>
    <row r="48" spans="2:13" ht="27.75" customHeight="1">
      <c r="B48" s="1276"/>
      <c r="C48" s="1277"/>
      <c r="D48" s="105"/>
      <c r="E48" s="1280" t="s">
        <v>37</v>
      </c>
      <c r="F48" s="1280"/>
      <c r="G48" s="1280"/>
      <c r="H48" s="1281"/>
      <c r="I48" s="106" t="s">
        <v>507</v>
      </c>
      <c r="J48" s="107" t="s">
        <v>507</v>
      </c>
      <c r="K48" s="107" t="s">
        <v>507</v>
      </c>
      <c r="L48" s="107" t="s">
        <v>507</v>
      </c>
      <c r="M48" s="108" t="s">
        <v>507</v>
      </c>
    </row>
    <row r="49" spans="2:13" ht="27.75" customHeight="1">
      <c r="B49" s="1278"/>
      <c r="C49" s="1279"/>
      <c r="D49" s="105"/>
      <c r="E49" s="1280" t="s">
        <v>38</v>
      </c>
      <c r="F49" s="1280"/>
      <c r="G49" s="1280"/>
      <c r="H49" s="1281"/>
      <c r="I49" s="106" t="s">
        <v>507</v>
      </c>
      <c r="J49" s="107" t="s">
        <v>507</v>
      </c>
      <c r="K49" s="107" t="s">
        <v>507</v>
      </c>
      <c r="L49" s="107" t="s">
        <v>507</v>
      </c>
      <c r="M49" s="108" t="s">
        <v>507</v>
      </c>
    </row>
    <row r="50" spans="2:13" ht="27.75" customHeight="1">
      <c r="B50" s="1274" t="s">
        <v>39</v>
      </c>
      <c r="C50" s="1275"/>
      <c r="D50" s="111"/>
      <c r="E50" s="1280" t="s">
        <v>40</v>
      </c>
      <c r="F50" s="1280"/>
      <c r="G50" s="1280"/>
      <c r="H50" s="1281"/>
      <c r="I50" s="106">
        <v>1989</v>
      </c>
      <c r="J50" s="107">
        <v>2165</v>
      </c>
      <c r="K50" s="107">
        <v>2388</v>
      </c>
      <c r="L50" s="107">
        <v>2351</v>
      </c>
      <c r="M50" s="108">
        <v>2535</v>
      </c>
    </row>
    <row r="51" spans="2:13" ht="27.75" customHeight="1">
      <c r="B51" s="1276"/>
      <c r="C51" s="1277"/>
      <c r="D51" s="105"/>
      <c r="E51" s="1280" t="s">
        <v>41</v>
      </c>
      <c r="F51" s="1280"/>
      <c r="G51" s="1280"/>
      <c r="H51" s="1281"/>
      <c r="I51" s="106">
        <v>24</v>
      </c>
      <c r="J51" s="107">
        <v>16</v>
      </c>
      <c r="K51" s="107">
        <v>25</v>
      </c>
      <c r="L51" s="107">
        <v>47</v>
      </c>
      <c r="M51" s="108">
        <v>72</v>
      </c>
    </row>
    <row r="52" spans="2:13" ht="27.75" customHeight="1">
      <c r="B52" s="1278"/>
      <c r="C52" s="1279"/>
      <c r="D52" s="105"/>
      <c r="E52" s="1280" t="s">
        <v>42</v>
      </c>
      <c r="F52" s="1280"/>
      <c r="G52" s="1280"/>
      <c r="H52" s="1281"/>
      <c r="I52" s="106">
        <v>8279</v>
      </c>
      <c r="J52" s="107">
        <v>8002</v>
      </c>
      <c r="K52" s="107">
        <v>7942</v>
      </c>
      <c r="L52" s="107">
        <v>7579</v>
      </c>
      <c r="M52" s="108">
        <v>7470</v>
      </c>
    </row>
    <row r="53" spans="2:13" ht="27.75" customHeight="1" thickBot="1">
      <c r="B53" s="1282" t="s">
        <v>43</v>
      </c>
      <c r="C53" s="1283"/>
      <c r="D53" s="112"/>
      <c r="E53" s="1284" t="s">
        <v>44</v>
      </c>
      <c r="F53" s="1284"/>
      <c r="G53" s="1284"/>
      <c r="H53" s="1285"/>
      <c r="I53" s="113">
        <v>4293</v>
      </c>
      <c r="J53" s="114">
        <v>4161</v>
      </c>
      <c r="K53" s="114">
        <v>3543</v>
      </c>
      <c r="L53" s="114">
        <v>3510</v>
      </c>
      <c r="M53" s="115">
        <v>2886</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e3CNbiLtNJblNPEYFYA/2wN9m5o4gPLsGfxQCr2irUvXwLJ06ktdv6T7bFfBO4FSWJht5tUJs+t7EPTGq7bsA==" saltValue="olnktymX89mXnzfJkhci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70" zoomScaleNormal="70" zoomScaleSheetLayoutView="100" workbookViewId="0">
      <selection activeCell="I60" sqref="I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551</v>
      </c>
      <c r="G54" s="124" t="s">
        <v>552</v>
      </c>
      <c r="H54" s="125" t="s">
        <v>553</v>
      </c>
    </row>
    <row r="55" spans="2:8" ht="52.5" customHeight="1">
      <c r="B55" s="126"/>
      <c r="C55" s="1301" t="s">
        <v>47</v>
      </c>
      <c r="D55" s="1301"/>
      <c r="E55" s="1302"/>
      <c r="F55" s="127">
        <v>2157</v>
      </c>
      <c r="G55" s="127">
        <v>2160</v>
      </c>
      <c r="H55" s="128">
        <v>2244</v>
      </c>
    </row>
    <row r="56" spans="2:8" ht="52.5" customHeight="1">
      <c r="B56" s="129"/>
      <c r="C56" s="1303" t="s">
        <v>48</v>
      </c>
      <c r="D56" s="1303"/>
      <c r="E56" s="1304"/>
      <c r="F56" s="130">
        <v>1</v>
      </c>
      <c r="G56" s="130">
        <v>1</v>
      </c>
      <c r="H56" s="131">
        <v>1</v>
      </c>
    </row>
    <row r="57" spans="2:8" ht="53.25" customHeight="1">
      <c r="B57" s="129"/>
      <c r="C57" s="1305" t="s">
        <v>49</v>
      </c>
      <c r="D57" s="1305"/>
      <c r="E57" s="1306"/>
      <c r="F57" s="132">
        <v>141</v>
      </c>
      <c r="G57" s="132">
        <v>141</v>
      </c>
      <c r="H57" s="133">
        <v>141</v>
      </c>
    </row>
    <row r="58" spans="2:8" ht="45.75" customHeight="1">
      <c r="B58" s="134"/>
      <c r="C58" s="1293" t="s">
        <v>597</v>
      </c>
      <c r="D58" s="1294"/>
      <c r="E58" s="1295"/>
      <c r="F58" s="385">
        <v>128</v>
      </c>
      <c r="G58" s="386">
        <v>128</v>
      </c>
      <c r="H58" s="136">
        <v>128</v>
      </c>
    </row>
    <row r="59" spans="2:8" ht="45.75" customHeight="1">
      <c r="B59" s="134"/>
      <c r="C59" s="1293" t="s">
        <v>598</v>
      </c>
      <c r="D59" s="1294"/>
      <c r="E59" s="1295"/>
      <c r="F59" s="385">
        <v>11</v>
      </c>
      <c r="G59" s="386">
        <v>11</v>
      </c>
      <c r="H59" s="136">
        <v>11</v>
      </c>
    </row>
    <row r="60" spans="2:8" ht="45.75" customHeight="1">
      <c r="B60" s="134"/>
      <c r="C60" s="1293" t="s">
        <v>599</v>
      </c>
      <c r="D60" s="1294"/>
      <c r="E60" s="1295"/>
      <c r="F60" s="385">
        <v>2</v>
      </c>
      <c r="G60" s="386">
        <v>2</v>
      </c>
      <c r="H60" s="136">
        <v>2</v>
      </c>
    </row>
    <row r="61" spans="2:8" ht="45.75" customHeight="1">
      <c r="B61" s="134"/>
      <c r="C61" s="1293"/>
      <c r="D61" s="1294"/>
      <c r="E61" s="1295"/>
      <c r="F61" s="135"/>
      <c r="G61" s="135"/>
      <c r="H61" s="136"/>
    </row>
    <row r="62" spans="2:8" ht="45.75" customHeight="1" thickBot="1">
      <c r="B62" s="137"/>
      <c r="C62" s="1296"/>
      <c r="D62" s="1297"/>
      <c r="E62" s="1298"/>
      <c r="F62" s="138"/>
      <c r="G62" s="138"/>
      <c r="H62" s="139"/>
    </row>
    <row r="63" spans="2:8" ht="52.5" customHeight="1" thickBot="1">
      <c r="B63" s="140"/>
      <c r="C63" s="1299" t="s">
        <v>50</v>
      </c>
      <c r="D63" s="1299"/>
      <c r="E63" s="1300"/>
      <c r="F63" s="141">
        <v>2299</v>
      </c>
      <c r="G63" s="141">
        <v>2303</v>
      </c>
      <c r="H63" s="142">
        <v>2386</v>
      </c>
    </row>
    <row r="64" spans="2:8" ht="15" customHeight="1"/>
    <row r="65" ht="0" hidden="1" customHeight="1"/>
    <row r="66" ht="0" hidden="1" customHeight="1"/>
  </sheetData>
  <sheetProtection algorithmName="SHA-512" hashValue="w+oNcee31eGD2RqHNuPZ7yLmzk0bs+sTARcFj+oHks5x4gXiPZsbLNWABVXxkJWNXUUMtiRBErZZ1bBzMmx4yw==" saltValue="AIuK/uOatVqEgHCW1gXk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46" zoomScale="75" zoomScaleNormal="75" zoomScaleSheetLayoutView="55" workbookViewId="0">
      <selection activeCell="L6" sqref="L6:V8"/>
    </sheetView>
  </sheetViews>
  <sheetFormatPr defaultColWidth="0" defaultRowHeight="13.5" customHeight="1" zeroHeight="1"/>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c r="A1" s="387"/>
      <c r="B1" s="388"/>
      <c r="DD1" s="389"/>
      <c r="DE1" s="389"/>
    </row>
    <row r="2" spans="1:143" ht="25.5" customHeight="1">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0" customFormat="1">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1"/>
      <c r="DG4" s="291"/>
      <c r="DH4" s="291"/>
      <c r="DI4" s="291"/>
      <c r="DJ4" s="291"/>
      <c r="DK4" s="291"/>
      <c r="DL4" s="291"/>
      <c r="DM4" s="291"/>
      <c r="DN4" s="291"/>
      <c r="DO4" s="291"/>
      <c r="DP4" s="291"/>
      <c r="DQ4" s="291"/>
      <c r="DR4" s="291"/>
      <c r="DS4" s="291"/>
      <c r="DT4" s="291"/>
      <c r="DU4" s="291"/>
      <c r="DV4" s="291"/>
      <c r="DW4" s="291"/>
    </row>
    <row r="5" spans="1:143" s="290" customForma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1"/>
      <c r="DG5" s="291"/>
      <c r="DH5" s="291"/>
      <c r="DI5" s="291"/>
      <c r="DJ5" s="291"/>
      <c r="DK5" s="291"/>
      <c r="DL5" s="291"/>
      <c r="DM5" s="291"/>
      <c r="DN5" s="291"/>
      <c r="DO5" s="291"/>
      <c r="DP5" s="291"/>
      <c r="DQ5" s="291"/>
      <c r="DR5" s="291"/>
      <c r="DS5" s="291"/>
      <c r="DT5" s="291"/>
      <c r="DU5" s="291"/>
      <c r="DV5" s="291"/>
      <c r="DW5" s="291"/>
    </row>
    <row r="6" spans="1:143" s="290" customFormat="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1"/>
      <c r="DG6" s="291"/>
      <c r="DH6" s="291"/>
      <c r="DI6" s="291"/>
      <c r="DJ6" s="291"/>
      <c r="DK6" s="291"/>
      <c r="DL6" s="291"/>
      <c r="DM6" s="291"/>
      <c r="DN6" s="291"/>
      <c r="DO6" s="291"/>
      <c r="DP6" s="291"/>
      <c r="DQ6" s="291"/>
      <c r="DR6" s="291"/>
      <c r="DS6" s="291"/>
      <c r="DT6" s="291"/>
      <c r="DU6" s="291"/>
      <c r="DV6" s="291"/>
      <c r="DW6" s="291"/>
    </row>
    <row r="7" spans="1:143" s="290" customFormat="1">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1"/>
      <c r="DG7" s="291"/>
      <c r="DH7" s="291"/>
      <c r="DI7" s="291"/>
      <c r="DJ7" s="291"/>
      <c r="DK7" s="291"/>
      <c r="DL7" s="291"/>
      <c r="DM7" s="291"/>
      <c r="DN7" s="291"/>
      <c r="DO7" s="291"/>
      <c r="DP7" s="291"/>
      <c r="DQ7" s="291"/>
      <c r="DR7" s="291"/>
      <c r="DS7" s="291"/>
      <c r="DT7" s="291"/>
      <c r="DU7" s="291"/>
      <c r="DV7" s="291"/>
      <c r="DW7" s="291"/>
    </row>
    <row r="8" spans="1:143" s="290" customFormat="1">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1"/>
      <c r="DG8" s="291"/>
      <c r="DH8" s="291"/>
      <c r="DI8" s="291"/>
      <c r="DJ8" s="291"/>
      <c r="DK8" s="291"/>
      <c r="DL8" s="291"/>
      <c r="DM8" s="291"/>
      <c r="DN8" s="291"/>
      <c r="DO8" s="291"/>
      <c r="DP8" s="291"/>
      <c r="DQ8" s="291"/>
      <c r="DR8" s="291"/>
      <c r="DS8" s="291"/>
      <c r="DT8" s="291"/>
      <c r="DU8" s="291"/>
      <c r="DV8" s="291"/>
      <c r="DW8" s="291"/>
    </row>
    <row r="9" spans="1:143" s="290" customFormat="1">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1"/>
      <c r="DG9" s="291"/>
      <c r="DH9" s="291"/>
      <c r="DI9" s="291"/>
      <c r="DJ9" s="291"/>
      <c r="DK9" s="291"/>
      <c r="DL9" s="291"/>
      <c r="DM9" s="291"/>
      <c r="DN9" s="291"/>
      <c r="DO9" s="291"/>
      <c r="DP9" s="291"/>
      <c r="DQ9" s="291"/>
      <c r="DR9" s="291"/>
      <c r="DS9" s="291"/>
      <c r="DT9" s="291"/>
      <c r="DU9" s="291"/>
      <c r="DV9" s="291"/>
      <c r="DW9" s="291"/>
    </row>
    <row r="10" spans="1:143" s="290" customFormat="1">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1"/>
      <c r="DG18" s="291"/>
      <c r="DH18" s="291"/>
      <c r="DI18" s="291"/>
      <c r="DJ18" s="291"/>
      <c r="DK18" s="291"/>
      <c r="DL18" s="291"/>
      <c r="DM18" s="291"/>
      <c r="DN18" s="291"/>
      <c r="DO18" s="291"/>
      <c r="DP18" s="291"/>
      <c r="DQ18" s="291"/>
      <c r="DR18" s="291"/>
      <c r="DS18" s="291"/>
      <c r="DT18" s="291"/>
      <c r="DU18" s="291"/>
      <c r="DV18" s="291"/>
      <c r="DW18" s="291"/>
    </row>
    <row r="19" spans="1:351">
      <c r="DD19" s="389"/>
      <c r="DE19" s="389"/>
    </row>
    <row r="20" spans="1:351">
      <c r="DD20" s="389"/>
      <c r="DE20" s="389"/>
    </row>
    <row r="21" spans="1:351" ht="17.2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c r="B22" s="396"/>
      <c r="MM22" s="395"/>
    </row>
    <row r="23" spans="1:351">
      <c r="B23" s="396"/>
    </row>
    <row r="24" spans="1:351">
      <c r="B24" s="396"/>
    </row>
    <row r="25" spans="1:351">
      <c r="B25" s="396"/>
    </row>
    <row r="26" spans="1:351">
      <c r="B26" s="396"/>
    </row>
    <row r="27" spans="1:351">
      <c r="B27" s="396"/>
    </row>
    <row r="28" spans="1:351">
      <c r="B28" s="396"/>
    </row>
    <row r="29" spans="1:351">
      <c r="B29" s="396"/>
    </row>
    <row r="30" spans="1:351">
      <c r="B30" s="396"/>
    </row>
    <row r="31" spans="1:351">
      <c r="B31" s="396"/>
    </row>
    <row r="32" spans="1:351">
      <c r="B32" s="396"/>
    </row>
    <row r="33" spans="2:109">
      <c r="B33" s="396"/>
    </row>
    <row r="34" spans="2:109">
      <c r="B34" s="396"/>
    </row>
    <row r="35" spans="2:109">
      <c r="B35" s="396"/>
    </row>
    <row r="36" spans="2:109">
      <c r="B36" s="396"/>
    </row>
    <row r="37" spans="2:109">
      <c r="B37" s="396"/>
    </row>
    <row r="38" spans="2:109">
      <c r="B38" s="396"/>
    </row>
    <row r="39" spans="2:109">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c r="B40" s="401"/>
      <c r="DD40" s="401"/>
      <c r="DE40" s="389"/>
    </row>
    <row r="41" spans="2:109" ht="17.25">
      <c r="B41" s="402" t="s">
        <v>601</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c r="B42" s="396"/>
      <c r="G42" s="403"/>
      <c r="I42" s="404"/>
      <c r="J42" s="404"/>
      <c r="K42" s="404"/>
      <c r="AM42" s="403"/>
      <c r="AN42" s="403" t="s">
        <v>602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c r="B43" s="396"/>
      <c r="AN43" s="1308" t="s">
        <v>613</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c r="B44" s="396"/>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c r="B45" s="396"/>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c r="B46" s="396"/>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c r="B47" s="396"/>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c r="B49" s="396"/>
      <c r="AN49" s="389" t="s">
        <v>603</v>
      </c>
    </row>
    <row r="50" spans="1:109">
      <c r="B50" s="396"/>
      <c r="G50" s="1317"/>
      <c r="H50" s="1317"/>
      <c r="I50" s="1317"/>
      <c r="J50" s="1317"/>
      <c r="K50" s="406"/>
      <c r="L50" s="406"/>
      <c r="M50" s="407"/>
      <c r="N50" s="407"/>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549</v>
      </c>
      <c r="BQ50" s="1321"/>
      <c r="BR50" s="1321"/>
      <c r="BS50" s="1321"/>
      <c r="BT50" s="1321"/>
      <c r="BU50" s="1321"/>
      <c r="BV50" s="1321"/>
      <c r="BW50" s="1321"/>
      <c r="BX50" s="1321" t="s">
        <v>550</v>
      </c>
      <c r="BY50" s="1321"/>
      <c r="BZ50" s="1321"/>
      <c r="CA50" s="1321"/>
      <c r="CB50" s="1321"/>
      <c r="CC50" s="1321"/>
      <c r="CD50" s="1321"/>
      <c r="CE50" s="1321"/>
      <c r="CF50" s="1321" t="s">
        <v>551</v>
      </c>
      <c r="CG50" s="1321"/>
      <c r="CH50" s="1321"/>
      <c r="CI50" s="1321"/>
      <c r="CJ50" s="1321"/>
      <c r="CK50" s="1321"/>
      <c r="CL50" s="1321"/>
      <c r="CM50" s="1321"/>
      <c r="CN50" s="1321" t="s">
        <v>552</v>
      </c>
      <c r="CO50" s="1321"/>
      <c r="CP50" s="1321"/>
      <c r="CQ50" s="1321"/>
      <c r="CR50" s="1321"/>
      <c r="CS50" s="1321"/>
      <c r="CT50" s="1321"/>
      <c r="CU50" s="1321"/>
      <c r="CV50" s="1321" t="s">
        <v>553</v>
      </c>
      <c r="CW50" s="1321"/>
      <c r="CX50" s="1321"/>
      <c r="CY50" s="1321"/>
      <c r="CZ50" s="1321"/>
      <c r="DA50" s="1321"/>
      <c r="DB50" s="1321"/>
      <c r="DC50" s="1321"/>
    </row>
    <row r="51" spans="1:109" ht="13.5" customHeight="1">
      <c r="B51" s="396"/>
      <c r="G51" s="1322"/>
      <c r="H51" s="1322"/>
      <c r="I51" s="1326"/>
      <c r="J51" s="1326"/>
      <c r="K51" s="1323"/>
      <c r="L51" s="1323"/>
      <c r="M51" s="1323"/>
      <c r="N51" s="1323"/>
      <c r="AM51" s="405"/>
      <c r="AN51" s="1324" t="s">
        <v>604</v>
      </c>
      <c r="AO51" s="1324"/>
      <c r="AP51" s="1324"/>
      <c r="AQ51" s="1324"/>
      <c r="AR51" s="1324"/>
      <c r="AS51" s="1324"/>
      <c r="AT51" s="1324"/>
      <c r="AU51" s="1324"/>
      <c r="AV51" s="1324"/>
      <c r="AW51" s="1324"/>
      <c r="AX51" s="1324"/>
      <c r="AY51" s="1324"/>
      <c r="AZ51" s="1324"/>
      <c r="BA51" s="1324"/>
      <c r="BB51" s="1324" t="s">
        <v>605</v>
      </c>
      <c r="BC51" s="1324"/>
      <c r="BD51" s="1324"/>
      <c r="BE51" s="1324"/>
      <c r="BF51" s="1324"/>
      <c r="BG51" s="1324"/>
      <c r="BH51" s="1324"/>
      <c r="BI51" s="1324"/>
      <c r="BJ51" s="1324"/>
      <c r="BK51" s="1324"/>
      <c r="BL51" s="1324"/>
      <c r="BM51" s="1324"/>
      <c r="BN51" s="1324"/>
      <c r="BO51" s="1324"/>
      <c r="BP51" s="1325"/>
      <c r="BQ51" s="1307"/>
      <c r="BR51" s="1307"/>
      <c r="BS51" s="1307"/>
      <c r="BT51" s="1307"/>
      <c r="BU51" s="1307"/>
      <c r="BV51" s="1307"/>
      <c r="BW51" s="1307"/>
      <c r="BX51" s="1307">
        <v>130.30000000000001</v>
      </c>
      <c r="BY51" s="1307"/>
      <c r="BZ51" s="1307"/>
      <c r="CA51" s="1307"/>
      <c r="CB51" s="1307"/>
      <c r="CC51" s="1307"/>
      <c r="CD51" s="1307"/>
      <c r="CE51" s="1307"/>
      <c r="CF51" s="1307">
        <v>111.9</v>
      </c>
      <c r="CG51" s="1307"/>
      <c r="CH51" s="1307"/>
      <c r="CI51" s="1307"/>
      <c r="CJ51" s="1307"/>
      <c r="CK51" s="1307"/>
      <c r="CL51" s="1307"/>
      <c r="CM51" s="1307"/>
      <c r="CN51" s="1307">
        <v>111</v>
      </c>
      <c r="CO51" s="1307"/>
      <c r="CP51" s="1307"/>
      <c r="CQ51" s="1307"/>
      <c r="CR51" s="1307"/>
      <c r="CS51" s="1307"/>
      <c r="CT51" s="1307"/>
      <c r="CU51" s="1307"/>
      <c r="CV51" s="1307">
        <v>89.5</v>
      </c>
      <c r="CW51" s="1307"/>
      <c r="CX51" s="1307"/>
      <c r="CY51" s="1307"/>
      <c r="CZ51" s="1307"/>
      <c r="DA51" s="1307"/>
      <c r="DB51" s="1307"/>
      <c r="DC51" s="1307"/>
    </row>
    <row r="52" spans="1:109">
      <c r="B52" s="396"/>
      <c r="G52" s="1322"/>
      <c r="H52" s="1322"/>
      <c r="I52" s="1326"/>
      <c r="J52" s="1326"/>
      <c r="K52" s="1323"/>
      <c r="L52" s="1323"/>
      <c r="M52" s="1323"/>
      <c r="N52" s="1323"/>
      <c r="AM52" s="40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4"/>
      <c r="B53" s="396"/>
      <c r="G53" s="1322"/>
      <c r="H53" s="1322"/>
      <c r="I53" s="1317"/>
      <c r="J53" s="1317"/>
      <c r="K53" s="1323"/>
      <c r="L53" s="1323"/>
      <c r="M53" s="1323"/>
      <c r="N53" s="1323"/>
      <c r="AM53" s="405"/>
      <c r="AN53" s="1324"/>
      <c r="AO53" s="1324"/>
      <c r="AP53" s="1324"/>
      <c r="AQ53" s="1324"/>
      <c r="AR53" s="1324"/>
      <c r="AS53" s="1324"/>
      <c r="AT53" s="1324"/>
      <c r="AU53" s="1324"/>
      <c r="AV53" s="1324"/>
      <c r="AW53" s="1324"/>
      <c r="AX53" s="1324"/>
      <c r="AY53" s="1324"/>
      <c r="AZ53" s="1324"/>
      <c r="BA53" s="1324"/>
      <c r="BB53" s="1324" t="s">
        <v>606</v>
      </c>
      <c r="BC53" s="1324"/>
      <c r="BD53" s="1324"/>
      <c r="BE53" s="1324"/>
      <c r="BF53" s="1324"/>
      <c r="BG53" s="1324"/>
      <c r="BH53" s="1324"/>
      <c r="BI53" s="1324"/>
      <c r="BJ53" s="1324"/>
      <c r="BK53" s="1324"/>
      <c r="BL53" s="1324"/>
      <c r="BM53" s="1324"/>
      <c r="BN53" s="1324"/>
      <c r="BO53" s="1324"/>
      <c r="BP53" s="1325"/>
      <c r="BQ53" s="1307"/>
      <c r="BR53" s="1307"/>
      <c r="BS53" s="1307"/>
      <c r="BT53" s="1307"/>
      <c r="BU53" s="1307"/>
      <c r="BV53" s="1307"/>
      <c r="BW53" s="1307"/>
      <c r="BX53" s="1307">
        <v>47.7</v>
      </c>
      <c r="BY53" s="1307"/>
      <c r="BZ53" s="1307"/>
      <c r="CA53" s="1307"/>
      <c r="CB53" s="1307"/>
      <c r="CC53" s="1307"/>
      <c r="CD53" s="1307"/>
      <c r="CE53" s="1307"/>
      <c r="CF53" s="1307">
        <v>57</v>
      </c>
      <c r="CG53" s="1307"/>
      <c r="CH53" s="1307"/>
      <c r="CI53" s="1307"/>
      <c r="CJ53" s="1307"/>
      <c r="CK53" s="1307"/>
      <c r="CL53" s="1307"/>
      <c r="CM53" s="1307"/>
      <c r="CN53" s="1307">
        <v>58.4</v>
      </c>
      <c r="CO53" s="1307"/>
      <c r="CP53" s="1307"/>
      <c r="CQ53" s="1307"/>
      <c r="CR53" s="1307"/>
      <c r="CS53" s="1307"/>
      <c r="CT53" s="1307"/>
      <c r="CU53" s="1307"/>
      <c r="CV53" s="1307">
        <v>54</v>
      </c>
      <c r="CW53" s="1307"/>
      <c r="CX53" s="1307"/>
      <c r="CY53" s="1307"/>
      <c r="CZ53" s="1307"/>
      <c r="DA53" s="1307"/>
      <c r="DB53" s="1307"/>
      <c r="DC53" s="1307"/>
    </row>
    <row r="54" spans="1:109">
      <c r="A54" s="404"/>
      <c r="B54" s="396"/>
      <c r="G54" s="1322"/>
      <c r="H54" s="1322"/>
      <c r="I54" s="1317"/>
      <c r="J54" s="1317"/>
      <c r="K54" s="1323"/>
      <c r="L54" s="1323"/>
      <c r="M54" s="1323"/>
      <c r="N54" s="1323"/>
      <c r="AM54" s="40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4"/>
      <c r="B55" s="396"/>
      <c r="G55" s="1317"/>
      <c r="H55" s="1317"/>
      <c r="I55" s="1317"/>
      <c r="J55" s="1317"/>
      <c r="K55" s="1323"/>
      <c r="L55" s="1323"/>
      <c r="M55" s="1323"/>
      <c r="N55" s="1323"/>
      <c r="AN55" s="1321" t="s">
        <v>607</v>
      </c>
      <c r="AO55" s="1321"/>
      <c r="AP55" s="1321"/>
      <c r="AQ55" s="1321"/>
      <c r="AR55" s="1321"/>
      <c r="AS55" s="1321"/>
      <c r="AT55" s="1321"/>
      <c r="AU55" s="1321"/>
      <c r="AV55" s="1321"/>
      <c r="AW55" s="1321"/>
      <c r="AX55" s="1321"/>
      <c r="AY55" s="1321"/>
      <c r="AZ55" s="1321"/>
      <c r="BA55" s="1321"/>
      <c r="BB55" s="1324" t="s">
        <v>608</v>
      </c>
      <c r="BC55" s="1324"/>
      <c r="BD55" s="1324"/>
      <c r="BE55" s="1324"/>
      <c r="BF55" s="1324"/>
      <c r="BG55" s="1324"/>
      <c r="BH55" s="1324"/>
      <c r="BI55" s="1324"/>
      <c r="BJ55" s="1324"/>
      <c r="BK55" s="1324"/>
      <c r="BL55" s="1324"/>
      <c r="BM55" s="1324"/>
      <c r="BN55" s="1324"/>
      <c r="BO55" s="1324"/>
      <c r="BP55" s="1325"/>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c r="A56" s="404"/>
      <c r="B56" s="396"/>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4" customFormat="1">
      <c r="B57" s="408"/>
      <c r="G57" s="1317"/>
      <c r="H57" s="1317"/>
      <c r="I57" s="1327"/>
      <c r="J57" s="1327"/>
      <c r="K57" s="1323"/>
      <c r="L57" s="1323"/>
      <c r="M57" s="1323"/>
      <c r="N57" s="1323"/>
      <c r="AM57" s="389"/>
      <c r="AN57" s="1321"/>
      <c r="AO57" s="1321"/>
      <c r="AP57" s="1321"/>
      <c r="AQ57" s="1321"/>
      <c r="AR57" s="1321"/>
      <c r="AS57" s="1321"/>
      <c r="AT57" s="1321"/>
      <c r="AU57" s="1321"/>
      <c r="AV57" s="1321"/>
      <c r="AW57" s="1321"/>
      <c r="AX57" s="1321"/>
      <c r="AY57" s="1321"/>
      <c r="AZ57" s="1321"/>
      <c r="BA57" s="1321"/>
      <c r="BB57" s="1324" t="s">
        <v>606</v>
      </c>
      <c r="BC57" s="1324"/>
      <c r="BD57" s="1324"/>
      <c r="BE57" s="1324"/>
      <c r="BF57" s="1324"/>
      <c r="BG57" s="1324"/>
      <c r="BH57" s="1324"/>
      <c r="BI57" s="1324"/>
      <c r="BJ57" s="1324"/>
      <c r="BK57" s="1324"/>
      <c r="BL57" s="1324"/>
      <c r="BM57" s="1324"/>
      <c r="BN57" s="1324"/>
      <c r="BO57" s="1324"/>
      <c r="BP57" s="1325"/>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409"/>
      <c r="DE57" s="408"/>
    </row>
    <row r="58" spans="1:109" s="404" customFormat="1">
      <c r="A58" s="389"/>
      <c r="B58" s="408"/>
      <c r="G58" s="1317"/>
      <c r="H58" s="1317"/>
      <c r="I58" s="1327"/>
      <c r="J58" s="1327"/>
      <c r="K58" s="1323"/>
      <c r="L58" s="1323"/>
      <c r="M58" s="1323"/>
      <c r="N58" s="1323"/>
      <c r="AM58" s="389"/>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9"/>
      <c r="DE58" s="408"/>
    </row>
    <row r="59" spans="1:109" s="404" customFormat="1">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c r="B63" s="415" t="s">
        <v>609</v>
      </c>
    </row>
    <row r="64" spans="1:109">
      <c r="B64" s="396"/>
      <c r="G64" s="403"/>
      <c r="I64" s="416"/>
      <c r="J64" s="416"/>
      <c r="K64" s="416"/>
      <c r="L64" s="416"/>
      <c r="M64" s="416"/>
      <c r="N64" s="417"/>
      <c r="AM64" s="403"/>
      <c r="AN64" s="403" t="s">
        <v>602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c r="B65" s="396"/>
      <c r="AN65" s="1308" t="s">
        <v>614</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c r="B66" s="396"/>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c r="B67" s="396"/>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c r="B68" s="396"/>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c r="B69" s="396"/>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c r="B71" s="396"/>
      <c r="G71" s="421"/>
      <c r="I71" s="422"/>
      <c r="J71" s="419"/>
      <c r="K71" s="419"/>
      <c r="L71" s="420"/>
      <c r="M71" s="419"/>
      <c r="N71" s="420"/>
      <c r="AM71" s="421"/>
      <c r="AN71" s="389" t="s">
        <v>603</v>
      </c>
    </row>
    <row r="72" spans="2:107">
      <c r="B72" s="396"/>
      <c r="G72" s="1317"/>
      <c r="H72" s="1317"/>
      <c r="I72" s="1317"/>
      <c r="J72" s="1317"/>
      <c r="K72" s="406"/>
      <c r="L72" s="406"/>
      <c r="M72" s="407"/>
      <c r="N72" s="407"/>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549</v>
      </c>
      <c r="BQ72" s="1321"/>
      <c r="BR72" s="1321"/>
      <c r="BS72" s="1321"/>
      <c r="BT72" s="1321"/>
      <c r="BU72" s="1321"/>
      <c r="BV72" s="1321"/>
      <c r="BW72" s="1321"/>
      <c r="BX72" s="1321" t="s">
        <v>550</v>
      </c>
      <c r="BY72" s="1321"/>
      <c r="BZ72" s="1321"/>
      <c r="CA72" s="1321"/>
      <c r="CB72" s="1321"/>
      <c r="CC72" s="1321"/>
      <c r="CD72" s="1321"/>
      <c r="CE72" s="1321"/>
      <c r="CF72" s="1321" t="s">
        <v>551</v>
      </c>
      <c r="CG72" s="1321"/>
      <c r="CH72" s="1321"/>
      <c r="CI72" s="1321"/>
      <c r="CJ72" s="1321"/>
      <c r="CK72" s="1321"/>
      <c r="CL72" s="1321"/>
      <c r="CM72" s="1321"/>
      <c r="CN72" s="1321" t="s">
        <v>552</v>
      </c>
      <c r="CO72" s="1321"/>
      <c r="CP72" s="1321"/>
      <c r="CQ72" s="1321"/>
      <c r="CR72" s="1321"/>
      <c r="CS72" s="1321"/>
      <c r="CT72" s="1321"/>
      <c r="CU72" s="1321"/>
      <c r="CV72" s="1321" t="s">
        <v>553</v>
      </c>
      <c r="CW72" s="1321"/>
      <c r="CX72" s="1321"/>
      <c r="CY72" s="1321"/>
      <c r="CZ72" s="1321"/>
      <c r="DA72" s="1321"/>
      <c r="DB72" s="1321"/>
      <c r="DC72" s="1321"/>
    </row>
    <row r="73" spans="2:107">
      <c r="B73" s="396"/>
      <c r="G73" s="1322"/>
      <c r="H73" s="1322"/>
      <c r="I73" s="1322"/>
      <c r="J73" s="1322"/>
      <c r="K73" s="1336"/>
      <c r="L73" s="1336"/>
      <c r="M73" s="1336"/>
      <c r="N73" s="1336"/>
      <c r="AM73" s="405"/>
      <c r="AN73" s="1324" t="s">
        <v>604</v>
      </c>
      <c r="AO73" s="1324"/>
      <c r="AP73" s="1324"/>
      <c r="AQ73" s="1324"/>
      <c r="AR73" s="1324"/>
      <c r="AS73" s="1324"/>
      <c r="AT73" s="1324"/>
      <c r="AU73" s="1324"/>
      <c r="AV73" s="1324"/>
      <c r="AW73" s="1324"/>
      <c r="AX73" s="1324"/>
      <c r="AY73" s="1324"/>
      <c r="AZ73" s="1324"/>
      <c r="BA73" s="1324"/>
      <c r="BB73" s="1324" t="s">
        <v>608</v>
      </c>
      <c r="BC73" s="1324"/>
      <c r="BD73" s="1324"/>
      <c r="BE73" s="1324"/>
      <c r="BF73" s="1324"/>
      <c r="BG73" s="1324"/>
      <c r="BH73" s="1324"/>
      <c r="BI73" s="1324"/>
      <c r="BJ73" s="1324"/>
      <c r="BK73" s="1324"/>
      <c r="BL73" s="1324"/>
      <c r="BM73" s="1324"/>
      <c r="BN73" s="1324"/>
      <c r="BO73" s="1324"/>
      <c r="BP73" s="1307">
        <v>141.69999999999999</v>
      </c>
      <c r="BQ73" s="1307"/>
      <c r="BR73" s="1307"/>
      <c r="BS73" s="1307"/>
      <c r="BT73" s="1307"/>
      <c r="BU73" s="1307"/>
      <c r="BV73" s="1307"/>
      <c r="BW73" s="1307"/>
      <c r="BX73" s="1307">
        <v>130.30000000000001</v>
      </c>
      <c r="BY73" s="1307"/>
      <c r="BZ73" s="1307"/>
      <c r="CA73" s="1307"/>
      <c r="CB73" s="1307"/>
      <c r="CC73" s="1307"/>
      <c r="CD73" s="1307"/>
      <c r="CE73" s="1307"/>
      <c r="CF73" s="1307">
        <v>111.9</v>
      </c>
      <c r="CG73" s="1307"/>
      <c r="CH73" s="1307"/>
      <c r="CI73" s="1307"/>
      <c r="CJ73" s="1307"/>
      <c r="CK73" s="1307"/>
      <c r="CL73" s="1307"/>
      <c r="CM73" s="1307"/>
      <c r="CN73" s="1307">
        <v>111</v>
      </c>
      <c r="CO73" s="1307"/>
      <c r="CP73" s="1307"/>
      <c r="CQ73" s="1307"/>
      <c r="CR73" s="1307"/>
      <c r="CS73" s="1307"/>
      <c r="CT73" s="1307"/>
      <c r="CU73" s="1307"/>
      <c r="CV73" s="1307">
        <v>89.5</v>
      </c>
      <c r="CW73" s="1307"/>
      <c r="CX73" s="1307"/>
      <c r="CY73" s="1307"/>
      <c r="CZ73" s="1307"/>
      <c r="DA73" s="1307"/>
      <c r="DB73" s="1307"/>
      <c r="DC73" s="1307"/>
    </row>
    <row r="74" spans="2:107">
      <c r="B74" s="396"/>
      <c r="G74" s="1322"/>
      <c r="H74" s="1322"/>
      <c r="I74" s="1322"/>
      <c r="J74" s="1322"/>
      <c r="K74" s="1336"/>
      <c r="L74" s="1336"/>
      <c r="M74" s="1336"/>
      <c r="N74" s="1336"/>
      <c r="AM74" s="40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6"/>
      <c r="G75" s="1322"/>
      <c r="H75" s="1322"/>
      <c r="I75" s="1317"/>
      <c r="J75" s="1317"/>
      <c r="K75" s="1323"/>
      <c r="L75" s="1323"/>
      <c r="M75" s="1323"/>
      <c r="N75" s="1323"/>
      <c r="AM75" s="405"/>
      <c r="AN75" s="1324"/>
      <c r="AO75" s="1324"/>
      <c r="AP75" s="1324"/>
      <c r="AQ75" s="1324"/>
      <c r="AR75" s="1324"/>
      <c r="AS75" s="1324"/>
      <c r="AT75" s="1324"/>
      <c r="AU75" s="1324"/>
      <c r="AV75" s="1324"/>
      <c r="AW75" s="1324"/>
      <c r="AX75" s="1324"/>
      <c r="AY75" s="1324"/>
      <c r="AZ75" s="1324"/>
      <c r="BA75" s="1324"/>
      <c r="BB75" s="1324" t="s">
        <v>610</v>
      </c>
      <c r="BC75" s="1324"/>
      <c r="BD75" s="1324"/>
      <c r="BE75" s="1324"/>
      <c r="BF75" s="1324"/>
      <c r="BG75" s="1324"/>
      <c r="BH75" s="1324"/>
      <c r="BI75" s="1324"/>
      <c r="BJ75" s="1324"/>
      <c r="BK75" s="1324"/>
      <c r="BL75" s="1324"/>
      <c r="BM75" s="1324"/>
      <c r="BN75" s="1324"/>
      <c r="BO75" s="1324"/>
      <c r="BP75" s="1307">
        <v>14.7</v>
      </c>
      <c r="BQ75" s="1307"/>
      <c r="BR75" s="1307"/>
      <c r="BS75" s="1307"/>
      <c r="BT75" s="1307"/>
      <c r="BU75" s="1307"/>
      <c r="BV75" s="1307"/>
      <c r="BW75" s="1307"/>
      <c r="BX75" s="1307">
        <v>14.6</v>
      </c>
      <c r="BY75" s="1307"/>
      <c r="BZ75" s="1307"/>
      <c r="CA75" s="1307"/>
      <c r="CB75" s="1307"/>
      <c r="CC75" s="1307"/>
      <c r="CD75" s="1307"/>
      <c r="CE75" s="1307"/>
      <c r="CF75" s="1307">
        <v>14.8</v>
      </c>
      <c r="CG75" s="1307"/>
      <c r="CH75" s="1307"/>
      <c r="CI75" s="1307"/>
      <c r="CJ75" s="1307"/>
      <c r="CK75" s="1307"/>
      <c r="CL75" s="1307"/>
      <c r="CM75" s="1307"/>
      <c r="CN75" s="1307">
        <v>14.3</v>
      </c>
      <c r="CO75" s="1307"/>
      <c r="CP75" s="1307"/>
      <c r="CQ75" s="1307"/>
      <c r="CR75" s="1307"/>
      <c r="CS75" s="1307"/>
      <c r="CT75" s="1307"/>
      <c r="CU75" s="1307"/>
      <c r="CV75" s="1307">
        <v>13.7</v>
      </c>
      <c r="CW75" s="1307"/>
      <c r="CX75" s="1307"/>
      <c r="CY75" s="1307"/>
      <c r="CZ75" s="1307"/>
      <c r="DA75" s="1307"/>
      <c r="DB75" s="1307"/>
      <c r="DC75" s="1307"/>
    </row>
    <row r="76" spans="2:107">
      <c r="B76" s="396"/>
      <c r="G76" s="1322"/>
      <c r="H76" s="1322"/>
      <c r="I76" s="1317"/>
      <c r="J76" s="1317"/>
      <c r="K76" s="1323"/>
      <c r="L76" s="1323"/>
      <c r="M76" s="1323"/>
      <c r="N76" s="1323"/>
      <c r="AM76" s="40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6"/>
      <c r="G77" s="1317"/>
      <c r="H77" s="1317"/>
      <c r="I77" s="1317"/>
      <c r="J77" s="1317"/>
      <c r="K77" s="1336"/>
      <c r="L77" s="1336"/>
      <c r="M77" s="1336"/>
      <c r="N77" s="1336"/>
      <c r="AN77" s="1321" t="s">
        <v>607</v>
      </c>
      <c r="AO77" s="1321"/>
      <c r="AP77" s="1321"/>
      <c r="AQ77" s="1321"/>
      <c r="AR77" s="1321"/>
      <c r="AS77" s="1321"/>
      <c r="AT77" s="1321"/>
      <c r="AU77" s="1321"/>
      <c r="AV77" s="1321"/>
      <c r="AW77" s="1321"/>
      <c r="AX77" s="1321"/>
      <c r="AY77" s="1321"/>
      <c r="AZ77" s="1321"/>
      <c r="BA77" s="1321"/>
      <c r="BB77" s="1324" t="s">
        <v>608</v>
      </c>
      <c r="BC77" s="1324"/>
      <c r="BD77" s="1324"/>
      <c r="BE77" s="1324"/>
      <c r="BF77" s="1324"/>
      <c r="BG77" s="1324"/>
      <c r="BH77" s="1324"/>
      <c r="BI77" s="1324"/>
      <c r="BJ77" s="1324"/>
      <c r="BK77" s="1324"/>
      <c r="BL77" s="1324"/>
      <c r="BM77" s="1324"/>
      <c r="BN77" s="1324"/>
      <c r="BO77" s="1324"/>
      <c r="BP77" s="1307">
        <v>0</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c r="B78" s="396"/>
      <c r="G78" s="1317"/>
      <c r="H78" s="1317"/>
      <c r="I78" s="1317"/>
      <c r="J78" s="1317"/>
      <c r="K78" s="1336"/>
      <c r="L78" s="1336"/>
      <c r="M78" s="1336"/>
      <c r="N78" s="1336"/>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6"/>
      <c r="G79" s="1317"/>
      <c r="H79" s="1317"/>
      <c r="I79" s="1327"/>
      <c r="J79" s="1327"/>
      <c r="K79" s="1337"/>
      <c r="L79" s="1337"/>
      <c r="M79" s="1337"/>
      <c r="N79" s="1337"/>
      <c r="AN79" s="1321"/>
      <c r="AO79" s="1321"/>
      <c r="AP79" s="1321"/>
      <c r="AQ79" s="1321"/>
      <c r="AR79" s="1321"/>
      <c r="AS79" s="1321"/>
      <c r="AT79" s="1321"/>
      <c r="AU79" s="1321"/>
      <c r="AV79" s="1321"/>
      <c r="AW79" s="1321"/>
      <c r="AX79" s="1321"/>
      <c r="AY79" s="1321"/>
      <c r="AZ79" s="1321"/>
      <c r="BA79" s="1321"/>
      <c r="BB79" s="1324" t="s">
        <v>610</v>
      </c>
      <c r="BC79" s="1324"/>
      <c r="BD79" s="1324"/>
      <c r="BE79" s="1324"/>
      <c r="BF79" s="1324"/>
      <c r="BG79" s="1324"/>
      <c r="BH79" s="1324"/>
      <c r="BI79" s="1324"/>
      <c r="BJ79" s="1324"/>
      <c r="BK79" s="1324"/>
      <c r="BL79" s="1324"/>
      <c r="BM79" s="1324"/>
      <c r="BN79" s="1324"/>
      <c r="BO79" s="1324"/>
      <c r="BP79" s="1307">
        <v>8.5</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c r="B80" s="396"/>
      <c r="G80" s="1317"/>
      <c r="H80" s="1317"/>
      <c r="I80" s="1327"/>
      <c r="J80" s="1327"/>
      <c r="K80" s="1337"/>
      <c r="L80" s="1337"/>
      <c r="M80" s="1337"/>
      <c r="N80" s="1337"/>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6"/>
    </row>
    <row r="82" spans="2:109" ht="17.2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c r="DD84" s="389"/>
      <c r="DE84" s="389"/>
    </row>
    <row r="85" spans="2:109">
      <c r="DD85" s="389"/>
      <c r="DE85" s="389"/>
    </row>
    <row r="86" spans="2:109" hidden="1">
      <c r="DD86" s="389"/>
      <c r="DE86" s="389"/>
    </row>
    <row r="87" spans="2:109" hidden="1">
      <c r="K87" s="424"/>
      <c r="AQ87" s="424"/>
      <c r="BC87" s="424"/>
      <c r="BO87" s="424"/>
      <c r="CA87" s="424"/>
      <c r="CM87" s="424"/>
      <c r="CY87" s="424"/>
      <c r="DD87" s="389"/>
      <c r="DE87" s="389"/>
    </row>
    <row r="88" spans="2:109" hidden="1">
      <c r="DD88" s="389"/>
      <c r="DE88" s="389"/>
    </row>
    <row r="89" spans="2:109" hidden="1">
      <c r="DD89" s="389"/>
      <c r="DE89" s="389"/>
    </row>
    <row r="90" spans="2:109" hidden="1">
      <c r="DD90" s="389"/>
      <c r="DE90" s="389"/>
    </row>
    <row r="91" spans="2:109" hidden="1">
      <c r="DD91" s="389"/>
      <c r="DE91" s="389"/>
    </row>
    <row r="92" spans="2:109" ht="13.5" hidden="1" customHeight="1">
      <c r="DD92" s="389"/>
      <c r="DE92" s="389"/>
    </row>
    <row r="93" spans="2:109" ht="13.5" hidden="1" customHeight="1">
      <c r="DD93" s="389"/>
      <c r="DE93" s="389"/>
    </row>
    <row r="94" spans="2:109" ht="13.5" hidden="1" customHeight="1">
      <c r="DD94" s="389"/>
      <c r="DE94" s="389"/>
    </row>
    <row r="95" spans="2:109" ht="13.5" hidden="1" customHeight="1">
      <c r="DD95" s="389"/>
      <c r="DE95" s="389"/>
    </row>
    <row r="96" spans="2:109" ht="13.5" hidden="1" customHeight="1">
      <c r="DD96" s="389"/>
      <c r="DE96" s="389"/>
    </row>
    <row r="97" spans="108:109" ht="13.5" hidden="1" customHeight="1">
      <c r="DD97" s="389"/>
      <c r="DE97" s="389"/>
    </row>
    <row r="98" spans="108:109" ht="13.5" hidden="1" customHeight="1">
      <c r="DD98" s="389"/>
      <c r="DE98" s="389"/>
    </row>
    <row r="99" spans="108:109" ht="13.5" hidden="1" customHeight="1">
      <c r="DD99" s="389"/>
      <c r="DE99" s="389"/>
    </row>
    <row r="100" spans="108:109" ht="13.5" hidden="1" customHeight="1">
      <c r="DD100" s="389"/>
      <c r="DE100" s="389"/>
    </row>
    <row r="101" spans="108:109" ht="13.5" hidden="1" customHeight="1">
      <c r="DD101" s="389"/>
      <c r="DE101" s="389"/>
    </row>
    <row r="102" spans="108:109" ht="13.5" hidden="1" customHeight="1">
      <c r="DD102" s="389"/>
      <c r="DE102" s="389"/>
    </row>
    <row r="103" spans="108:109" ht="13.5" hidden="1" customHeight="1">
      <c r="DD103" s="389"/>
      <c r="DE103" s="389"/>
    </row>
    <row r="104" spans="108:109" ht="13.5" hidden="1" customHeight="1">
      <c r="DD104" s="389"/>
      <c r="DE104" s="389"/>
    </row>
    <row r="105" spans="108:109" ht="13.5" hidden="1" customHeight="1">
      <c r="DD105" s="389"/>
      <c r="DE105" s="389"/>
    </row>
    <row r="106" spans="108:109" ht="13.5" hidden="1" customHeight="1">
      <c r="DD106" s="389"/>
      <c r="DE106" s="389"/>
    </row>
    <row r="107" spans="108:109" ht="13.5" hidden="1" customHeight="1">
      <c r="DD107" s="389"/>
      <c r="DE107" s="389"/>
    </row>
    <row r="108" spans="108:109" ht="13.5" hidden="1" customHeight="1">
      <c r="DD108" s="389"/>
      <c r="DE108" s="389"/>
    </row>
    <row r="109" spans="108:109" ht="13.5" hidden="1" customHeight="1">
      <c r="DD109" s="389"/>
      <c r="DE109" s="389"/>
    </row>
    <row r="110" spans="108:109" ht="13.5" hidden="1" customHeight="1">
      <c r="DD110" s="389"/>
      <c r="DE110" s="389"/>
    </row>
    <row r="111" spans="108:109" ht="13.5" hidden="1" customHeight="1">
      <c r="DD111" s="389"/>
      <c r="DE111" s="389"/>
    </row>
    <row r="112" spans="108:109" ht="13.5" hidden="1" customHeight="1">
      <c r="DD112" s="389"/>
      <c r="DE112" s="389"/>
    </row>
    <row r="113" spans="108:109" ht="13.5" hidden="1" customHeight="1">
      <c r="DD113" s="389"/>
      <c r="DE113" s="389"/>
    </row>
    <row r="114" spans="108:109" ht="13.5" hidden="1" customHeight="1">
      <c r="DD114" s="389"/>
      <c r="DE114" s="389"/>
    </row>
    <row r="115" spans="108:109" ht="13.5" hidden="1" customHeight="1">
      <c r="DD115" s="389"/>
      <c r="DE115" s="389"/>
    </row>
    <row r="116" spans="108:109" ht="13.5" hidden="1" customHeight="1">
      <c r="DD116" s="389"/>
      <c r="DE116" s="389"/>
    </row>
    <row r="117" spans="108:109" ht="13.5" hidden="1" customHeight="1">
      <c r="DD117" s="389"/>
      <c r="DE117" s="389"/>
    </row>
    <row r="118" spans="108:109" ht="13.5" hidden="1" customHeight="1">
      <c r="DD118" s="389"/>
      <c r="DE118" s="389"/>
    </row>
    <row r="119" spans="108:109" ht="13.5" hidden="1" customHeight="1">
      <c r="DD119" s="389"/>
      <c r="DE119" s="389"/>
    </row>
    <row r="120" spans="108:109" ht="13.5" hidden="1" customHeight="1">
      <c r="DD120" s="389"/>
      <c r="DE120" s="389"/>
    </row>
    <row r="121" spans="108:109" ht="13.5" hidden="1" customHeight="1">
      <c r="DD121" s="389"/>
      <c r="DE121" s="389"/>
    </row>
    <row r="122" spans="108:109" ht="13.5" hidden="1" customHeight="1">
      <c r="DD122" s="389"/>
      <c r="DE122" s="389"/>
    </row>
    <row r="123" spans="108:109" ht="13.5" hidden="1" customHeight="1">
      <c r="DD123" s="389"/>
      <c r="DE123" s="389"/>
    </row>
    <row r="124" spans="108:109" ht="13.5" hidden="1" customHeight="1">
      <c r="DD124" s="389"/>
      <c r="DE124" s="389"/>
    </row>
    <row r="125" spans="108:109" ht="13.5" hidden="1" customHeight="1">
      <c r="DD125" s="389"/>
      <c r="DE125" s="389"/>
    </row>
    <row r="126" spans="108:109" ht="13.5" hidden="1" customHeight="1">
      <c r="DD126" s="389"/>
      <c r="DE126" s="389"/>
    </row>
    <row r="127" spans="108:109" ht="13.5" hidden="1" customHeight="1">
      <c r="DD127" s="389"/>
      <c r="DE127" s="389"/>
    </row>
    <row r="128" spans="108:109" ht="13.5" hidden="1" customHeight="1">
      <c r="DD128" s="389"/>
      <c r="DE128" s="389"/>
    </row>
    <row r="129" spans="108:109" ht="13.5" hidden="1" customHeight="1">
      <c r="DD129" s="389"/>
      <c r="DE129" s="389"/>
    </row>
    <row r="130" spans="108:109" ht="13.5" hidden="1" customHeight="1">
      <c r="DD130" s="389"/>
      <c r="DE130" s="389"/>
    </row>
    <row r="131" spans="108:109" ht="13.5" hidden="1" customHeight="1">
      <c r="DD131" s="389"/>
      <c r="DE131" s="389"/>
    </row>
    <row r="132" spans="108:109" ht="13.5" hidden="1" customHeight="1">
      <c r="DD132" s="389"/>
      <c r="DE132" s="389"/>
    </row>
    <row r="133" spans="108:109" ht="13.5" hidden="1" customHeight="1">
      <c r="DD133" s="389"/>
      <c r="DE133" s="389"/>
    </row>
    <row r="134" spans="108:109" ht="13.5" hidden="1" customHeight="1">
      <c r="DD134" s="389"/>
      <c r="DE134" s="389"/>
    </row>
    <row r="135" spans="108:109" ht="13.5" hidden="1" customHeight="1">
      <c r="DD135" s="389"/>
      <c r="DE135" s="389"/>
    </row>
    <row r="136" spans="108:109" ht="13.5" hidden="1" customHeight="1">
      <c r="DD136" s="389"/>
      <c r="DE136" s="389"/>
    </row>
    <row r="137" spans="108:109" ht="13.5" hidden="1" customHeight="1">
      <c r="DD137" s="389"/>
      <c r="DE137" s="389"/>
    </row>
    <row r="138" spans="108:109" ht="13.5" hidden="1" customHeight="1">
      <c r="DD138" s="389"/>
      <c r="DE138" s="389"/>
    </row>
    <row r="139" spans="108:109" ht="13.5" hidden="1" customHeight="1">
      <c r="DD139" s="389"/>
      <c r="DE139" s="389"/>
    </row>
    <row r="140" spans="108:109" ht="13.5" hidden="1" customHeight="1">
      <c r="DD140" s="389"/>
      <c r="DE140" s="389"/>
    </row>
    <row r="141" spans="108:109" ht="13.5" hidden="1" customHeight="1">
      <c r="DD141" s="389"/>
      <c r="DE141" s="389"/>
    </row>
    <row r="142" spans="108:109" ht="13.5" hidden="1" customHeight="1">
      <c r="DD142" s="389"/>
      <c r="DE142" s="389"/>
    </row>
    <row r="143" spans="108:109" ht="13.5" hidden="1" customHeight="1">
      <c r="DD143" s="389"/>
      <c r="DE143" s="389"/>
    </row>
    <row r="144" spans="108:109" ht="13.5" hidden="1" customHeight="1">
      <c r="DD144" s="389"/>
      <c r="DE144" s="389"/>
    </row>
    <row r="145" spans="108:109" ht="13.5" hidden="1" customHeight="1">
      <c r="DD145" s="389"/>
      <c r="DE145" s="389"/>
    </row>
    <row r="146" spans="108:109" ht="13.5" hidden="1" customHeight="1">
      <c r="DD146" s="389"/>
      <c r="DE146" s="389"/>
    </row>
    <row r="147" spans="108:109" ht="13.5" hidden="1" customHeight="1">
      <c r="DD147" s="389"/>
      <c r="DE147" s="389"/>
    </row>
    <row r="148" spans="108:109" ht="13.5" hidden="1" customHeight="1">
      <c r="DD148" s="389"/>
      <c r="DE148" s="389"/>
    </row>
    <row r="149" spans="108:109" ht="13.5" hidden="1" customHeight="1">
      <c r="DD149" s="389"/>
      <c r="DE149" s="389"/>
    </row>
    <row r="150" spans="108:109" ht="13.5" hidden="1" customHeight="1">
      <c r="DD150" s="389"/>
      <c r="DE150" s="389"/>
    </row>
    <row r="151" spans="108:109" ht="13.5" hidden="1" customHeight="1">
      <c r="DD151" s="389"/>
      <c r="DE151" s="389"/>
    </row>
    <row r="152" spans="108:109" ht="13.5" hidden="1" customHeight="1">
      <c r="DD152" s="389"/>
      <c r="DE152" s="389"/>
    </row>
    <row r="153" spans="108:109" ht="13.5" hidden="1" customHeight="1">
      <c r="DD153" s="389"/>
      <c r="DE153" s="389"/>
    </row>
    <row r="154" spans="108:109" ht="13.5" hidden="1" customHeight="1">
      <c r="DD154" s="389"/>
      <c r="DE154" s="389"/>
    </row>
    <row r="155" spans="108:109" ht="13.5" hidden="1" customHeight="1">
      <c r="DD155" s="389"/>
      <c r="DE155" s="389"/>
    </row>
    <row r="156" spans="108:109" ht="13.5" hidden="1" customHeight="1">
      <c r="DD156" s="389"/>
      <c r="DE156" s="389"/>
    </row>
    <row r="157" spans="108:109" ht="13.5" hidden="1" customHeight="1">
      <c r="DD157" s="389"/>
      <c r="DE157" s="389"/>
    </row>
    <row r="158" spans="108:109" ht="13.5" hidden="1" customHeight="1">
      <c r="DD158" s="389"/>
      <c r="DE158" s="389"/>
    </row>
    <row r="159" spans="108:109" ht="13.5" hidden="1" customHeight="1">
      <c r="DD159" s="389"/>
      <c r="DE159" s="389"/>
    </row>
    <row r="160" spans="108:109" ht="13.5" hidden="1" customHeight="1">
      <c r="DD160" s="389"/>
      <c r="DE160" s="38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KucAJzQrMsxUY8m6YVFfIDpyJpy1K/Sy77YWOMyqDNMXx5bKVvPxMdNAQFF/OdI3pYrefy4Lfphxr6Wj0xRQg==" saltValue="k9Rm1SspaOSag1yfrg2t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71" zoomScale="75" zoomScaleNormal="75" zoomScaleSheetLayoutView="70" workbookViewId="0">
      <selection activeCell="L6" sqref="L6:V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6aG1iY5FZZylCIL4Ijt6rVrCGzbWcn83FSX7FCi0wchuSjZP0UOnOxGW8tPthQdvhlMOCwZkix18uo2XlxWiw==" saltValue="/lOYPlSjuleTVCBx0H6J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82" zoomScaleNormal="82" zoomScaleSheetLayoutView="55" workbookViewId="0">
      <selection activeCell="L6" sqref="L6:V8"/>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861u8LkmCXFfBYxa6ioQCTWZwFCVkHC02lOyiGoXd47CCer3HoShIrN237yKz2AH8Gx//f7PliHCNqdm6Tryw==" saltValue="XAQdMoIvCedq825qjNqC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546</v>
      </c>
      <c r="G2" s="156"/>
      <c r="H2" s="157"/>
    </row>
    <row r="3" spans="1:8">
      <c r="A3" s="153" t="s">
        <v>539</v>
      </c>
      <c r="B3" s="158"/>
      <c r="C3" s="159"/>
      <c r="D3" s="160">
        <v>36408</v>
      </c>
      <c r="E3" s="161"/>
      <c r="F3" s="162">
        <v>158564</v>
      </c>
      <c r="G3" s="163"/>
      <c r="H3" s="164"/>
    </row>
    <row r="4" spans="1:8">
      <c r="A4" s="165"/>
      <c r="B4" s="166"/>
      <c r="C4" s="167"/>
      <c r="D4" s="168">
        <v>10188</v>
      </c>
      <c r="E4" s="169"/>
      <c r="F4" s="170">
        <v>48412</v>
      </c>
      <c r="G4" s="171"/>
      <c r="H4" s="172"/>
    </row>
    <row r="5" spans="1:8">
      <c r="A5" s="153" t="s">
        <v>541</v>
      </c>
      <c r="B5" s="158"/>
      <c r="C5" s="159"/>
      <c r="D5" s="160">
        <v>24116</v>
      </c>
      <c r="E5" s="161"/>
      <c r="F5" s="162">
        <v>106092</v>
      </c>
      <c r="G5" s="163"/>
      <c r="H5" s="164"/>
    </row>
    <row r="6" spans="1:8">
      <c r="A6" s="165"/>
      <c r="B6" s="166"/>
      <c r="C6" s="167"/>
      <c r="D6" s="168">
        <v>12926</v>
      </c>
      <c r="E6" s="169"/>
      <c r="F6" s="170">
        <v>44299</v>
      </c>
      <c r="G6" s="171"/>
      <c r="H6" s="172"/>
    </row>
    <row r="7" spans="1:8">
      <c r="A7" s="153" t="s">
        <v>542</v>
      </c>
      <c r="B7" s="158"/>
      <c r="C7" s="159"/>
      <c r="D7" s="160">
        <v>37658</v>
      </c>
      <c r="E7" s="161"/>
      <c r="F7" s="162">
        <v>78903</v>
      </c>
      <c r="G7" s="163"/>
      <c r="H7" s="164"/>
    </row>
    <row r="8" spans="1:8">
      <c r="A8" s="165"/>
      <c r="B8" s="166"/>
      <c r="C8" s="167"/>
      <c r="D8" s="168">
        <v>24279</v>
      </c>
      <c r="E8" s="169"/>
      <c r="F8" s="170">
        <v>49201</v>
      </c>
      <c r="G8" s="171"/>
      <c r="H8" s="172"/>
    </row>
    <row r="9" spans="1:8">
      <c r="A9" s="153" t="s">
        <v>543</v>
      </c>
      <c r="B9" s="158"/>
      <c r="C9" s="159"/>
      <c r="D9" s="160">
        <v>48370</v>
      </c>
      <c r="E9" s="161"/>
      <c r="F9" s="162">
        <v>82993</v>
      </c>
      <c r="G9" s="163"/>
      <c r="H9" s="164"/>
    </row>
    <row r="10" spans="1:8">
      <c r="A10" s="165"/>
      <c r="B10" s="166"/>
      <c r="C10" s="167"/>
      <c r="D10" s="168">
        <v>36244</v>
      </c>
      <c r="E10" s="169"/>
      <c r="F10" s="170">
        <v>46787</v>
      </c>
      <c r="G10" s="171"/>
      <c r="H10" s="172"/>
    </row>
    <row r="11" spans="1:8">
      <c r="A11" s="153" t="s">
        <v>544</v>
      </c>
      <c r="B11" s="158"/>
      <c r="C11" s="159"/>
      <c r="D11" s="160">
        <v>52660</v>
      </c>
      <c r="E11" s="161"/>
      <c r="F11" s="162">
        <v>108252</v>
      </c>
      <c r="G11" s="163"/>
      <c r="H11" s="164"/>
    </row>
    <row r="12" spans="1:8">
      <c r="A12" s="165"/>
      <c r="B12" s="166"/>
      <c r="C12" s="173"/>
      <c r="D12" s="168">
        <v>35984</v>
      </c>
      <c r="E12" s="169"/>
      <c r="F12" s="170">
        <v>50321</v>
      </c>
      <c r="G12" s="171"/>
      <c r="H12" s="172"/>
    </row>
    <row r="13" spans="1:8">
      <c r="A13" s="153"/>
      <c r="B13" s="158"/>
      <c r="C13" s="174"/>
      <c r="D13" s="175">
        <v>39842</v>
      </c>
      <c r="E13" s="176"/>
      <c r="F13" s="177">
        <v>106961</v>
      </c>
      <c r="G13" s="178"/>
      <c r="H13" s="164"/>
    </row>
    <row r="14" spans="1:8">
      <c r="A14" s="165"/>
      <c r="B14" s="166"/>
      <c r="C14" s="167"/>
      <c r="D14" s="168">
        <v>23924</v>
      </c>
      <c r="E14" s="169"/>
      <c r="F14" s="170">
        <v>47804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7.81</v>
      </c>
      <c r="C19" s="179">
        <f>ROUND(VALUE(SUBSTITUTE(実質収支比率等に係る経年分析!G$48,"▲","-")),2)</f>
        <v>10.88</v>
      </c>
      <c r="D19" s="179">
        <f>ROUND(VALUE(SUBSTITUTE(実質収支比率等に係る経年分析!H$48,"▲","-")),2)</f>
        <v>8.9700000000000006</v>
      </c>
      <c r="E19" s="179">
        <f>ROUND(VALUE(SUBSTITUTE(実質収支比率等に係る経年分析!I$48,"▲","-")),2)</f>
        <v>13.57</v>
      </c>
      <c r="F19" s="179">
        <f>ROUND(VALUE(SUBSTITUTE(実質収支比率等に係る経年分析!J$48,"▲","-")),2)</f>
        <v>12.89</v>
      </c>
    </row>
    <row r="20" spans="1:11">
      <c r="A20" s="179" t="s">
        <v>54</v>
      </c>
      <c r="B20" s="179">
        <f>ROUND(VALUE(SUBSTITUTE(実質収支比率等に係る経年分析!F$47,"▲","-")),2)</f>
        <v>47.47</v>
      </c>
      <c r="C20" s="179">
        <f>ROUND(VALUE(SUBSTITUTE(実質収支比率等に係る経年分析!G$47,"▲","-")),2)</f>
        <v>49.94</v>
      </c>
      <c r="D20" s="179">
        <f>ROUND(VALUE(SUBSTITUTE(実質収支比率等に係る経年分析!H$47,"▲","-")),2)</f>
        <v>54.97</v>
      </c>
      <c r="E20" s="179">
        <f>ROUND(VALUE(SUBSTITUTE(実質収支比率等に係る経年分析!I$47,"▲","-")),2)</f>
        <v>55.4</v>
      </c>
      <c r="F20" s="179">
        <f>ROUND(VALUE(SUBSTITUTE(実質収支比率等に係る経年分析!J$47,"▲","-")),2)</f>
        <v>56.66</v>
      </c>
    </row>
    <row r="21" spans="1:11">
      <c r="A21" s="179" t="s">
        <v>55</v>
      </c>
      <c r="B21" s="179">
        <f>IF(ISNUMBER(VALUE(SUBSTITUTE(実質収支比率等に係る経年分析!F$49,"▲","-"))),ROUND(VALUE(SUBSTITUTE(実質収支比率等に係る経年分析!F$49,"▲","-")),2),NA())</f>
        <v>-1.74</v>
      </c>
      <c r="C21" s="179">
        <f>IF(ISNUMBER(VALUE(SUBSTITUTE(実質収支比率等に係る経年分析!G$49,"▲","-"))),ROUND(VALUE(SUBSTITUTE(実質収支比率等に係る経年分析!G$49,"▲","-")),2),NA())</f>
        <v>7.84</v>
      </c>
      <c r="D21" s="179">
        <f>IF(ISNUMBER(VALUE(SUBSTITUTE(実質収支比率等に係る経年分析!H$49,"▲","-"))),ROUND(VALUE(SUBSTITUTE(実質収支比率等に係る経年分析!H$49,"▲","-")),2),NA())</f>
        <v>2.68</v>
      </c>
      <c r="E21" s="179">
        <f>IF(ISNUMBER(VALUE(SUBSTITUTE(実質収支比率等に係る経年分析!I$49,"▲","-"))),ROUND(VALUE(SUBSTITUTE(実質収支比率等に係る経年分析!I$49,"▲","-")),2),NA())</f>
        <v>4.63</v>
      </c>
      <c r="F21" s="179">
        <f>IF(ISNUMBER(VALUE(SUBSTITUTE(実質収支比率等に係る経年分析!J$49,"▲","-"))),ROUND(VALUE(SUBSTITUTE(実質収支比率等に係る経年分析!J$49,"▲","-")),2),NA())</f>
        <v>1.65</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勝田郡障害者地域生活支援事業特別会計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勝田郡介護認定等審査会特別会計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勝央町介護保険特別会計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1.87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3.14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2.4</v>
      </c>
    </row>
    <row r="32" spans="1:11">
      <c r="A32" s="180" t="str">
        <f>IF(連結実質赤字比率に係る赤字・黒字の構成分析!C$38="",NA(),連結実質赤字比率に係る赤字・黒字の構成分析!C$38)</f>
        <v>勝央町国民健康保険事業勘定特別会計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2.5299999999999998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2.0699999999999998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3.86</v>
      </c>
    </row>
    <row r="33" spans="1:16">
      <c r="A33" s="180" t="str">
        <f>IF(連結実質赤字比率に係る赤字・黒字の構成分析!C$37="",NA(),連結実質赤字比率に係る赤字・黒字の構成分析!C$37)</f>
        <v>勝央町水道事業会計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4.72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4.32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4.57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4.01</v>
      </c>
    </row>
    <row r="34" spans="1:16">
      <c r="A34" s="180" t="str">
        <f>IF(連結実質赤字比率に係る赤字・黒字の構成分析!C$36="",NA(),連結実質赤字比率に係る赤字・黒字の構成分析!C$36)</f>
        <v>勝央町下水道事業会計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9.32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13.72</v>
      </c>
    </row>
    <row r="36" spans="1:16">
      <c r="A36" s="180" t="str">
        <f>IF(連結実質赤字比率に係る赤字・黒字の構成分析!C$34="",NA(),連結実質赤字比率に係る赤字・黒字の構成分析!C$34)</f>
        <v>勝央町住宅新築資金等貸付事業特別会計</v>
      </c>
      <c r="B36" s="180">
        <f>IF(ROUND(VALUE(SUBSTITUTE(連結実質赤字比率に係る赤字・黒字の構成分析!F$34,"▲", "-")), 2) &lt; 0, ABS(ROUND(VALUE(SUBSTITUTE(連結実質赤字比率に係る赤字・黒字の構成分析!F$34,"▲", "-")), 2)), NA())</f>
        <v>1.0900000000000001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1.02</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0.97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0.85</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763</v>
      </c>
      <c r="E42" s="181"/>
      <c r="F42" s="181"/>
      <c r="G42" s="181">
        <f>'実質公債費比率（分子）の構造'!L$52</f>
        <v>763</v>
      </c>
      <c r="H42" s="181"/>
      <c r="I42" s="181"/>
      <c r="J42" s="181">
        <f>'実質公債費比率（分子）の構造'!M$52</f>
        <v>760</v>
      </c>
      <c r="K42" s="181"/>
      <c r="L42" s="181"/>
      <c r="M42" s="181">
        <f>'実質公債費比率（分子）の構造'!N$52</f>
        <v>741</v>
      </c>
      <c r="N42" s="181"/>
      <c r="O42" s="181"/>
      <c r="P42" s="181">
        <f>'実質公債費比率（分子）の構造'!O$52</f>
        <v>739</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21</v>
      </c>
      <c r="C44" s="181"/>
      <c r="D44" s="181"/>
      <c r="E44" s="181">
        <f>'実質公債費比率（分子）の構造'!L$50</f>
        <v>19</v>
      </c>
      <c r="F44" s="181"/>
      <c r="G44" s="181"/>
      <c r="H44" s="181">
        <f>'実質公債費比率（分子）の構造'!M$50</f>
        <v>18</v>
      </c>
      <c r="I44" s="181"/>
      <c r="J44" s="181"/>
      <c r="K44" s="181">
        <f>'実質公債費比率（分子）の構造'!N$50</f>
        <v>18</v>
      </c>
      <c r="L44" s="181"/>
      <c r="M44" s="181"/>
      <c r="N44" s="181">
        <f>'実質公債費比率（分子）の構造'!O$50</f>
        <v>17</v>
      </c>
      <c r="O44" s="181"/>
      <c r="P44" s="181"/>
    </row>
    <row r="45" spans="1:16">
      <c r="A45" s="181" t="s">
        <v>65</v>
      </c>
      <c r="B45" s="181">
        <f>'実質公債費比率（分子）の構造'!K$49</f>
        <v>29</v>
      </c>
      <c r="C45" s="181"/>
      <c r="D45" s="181"/>
      <c r="E45" s="181">
        <f>'実質公債費比率（分子）の構造'!L$49</f>
        <v>32</v>
      </c>
      <c r="F45" s="181"/>
      <c r="G45" s="181"/>
      <c r="H45" s="181">
        <f>'実質公債費比率（分子）の構造'!M$49</f>
        <v>36</v>
      </c>
      <c r="I45" s="181"/>
      <c r="J45" s="181"/>
      <c r="K45" s="181">
        <f>'実質公債費比率（分子）の構造'!N$49</f>
        <v>37</v>
      </c>
      <c r="L45" s="181"/>
      <c r="M45" s="181"/>
      <c r="N45" s="181">
        <f>'実質公債費比率（分子）の構造'!O$49</f>
        <v>48</v>
      </c>
      <c r="O45" s="181"/>
      <c r="P45" s="181"/>
    </row>
    <row r="46" spans="1:16">
      <c r="A46" s="181" t="s">
        <v>66</v>
      </c>
      <c r="B46" s="181">
        <f>'実質公債費比率（分子）の構造'!K$48</f>
        <v>477</v>
      </c>
      <c r="C46" s="181"/>
      <c r="D46" s="181"/>
      <c r="E46" s="181">
        <f>'実質公債費比率（分子）の構造'!L$48</f>
        <v>500</v>
      </c>
      <c r="F46" s="181"/>
      <c r="G46" s="181"/>
      <c r="H46" s="181">
        <f>'実質公債費比率（分子）の構造'!M$48</f>
        <v>494</v>
      </c>
      <c r="I46" s="181"/>
      <c r="J46" s="181"/>
      <c r="K46" s="181">
        <f>'実質公債費比率（分子）の構造'!N$48</f>
        <v>458</v>
      </c>
      <c r="L46" s="181"/>
      <c r="M46" s="181"/>
      <c r="N46" s="181">
        <f>'実質公債費比率（分子）の構造'!O$48</f>
        <v>439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685</v>
      </c>
      <c r="C49" s="181"/>
      <c r="D49" s="181"/>
      <c r="E49" s="181">
        <f>'実質公債費比率（分子）の構造'!L$45</f>
        <v>675</v>
      </c>
      <c r="F49" s="181"/>
      <c r="G49" s="181"/>
      <c r="H49" s="181">
        <f>'実質公債費比率（分子）の構造'!M$45</f>
        <v>689</v>
      </c>
      <c r="I49" s="181"/>
      <c r="J49" s="181"/>
      <c r="K49" s="181">
        <f>'実質公債費比率（分子）の構造'!N$45</f>
        <v>652</v>
      </c>
      <c r="L49" s="181"/>
      <c r="M49" s="181"/>
      <c r="N49" s="181">
        <f>'実質公債費比率（分子）の構造'!O$45</f>
        <v>644</v>
      </c>
      <c r="O49" s="181"/>
      <c r="P49" s="181"/>
    </row>
    <row r="50" spans="1:16">
      <c r="A50" s="181" t="s">
        <v>70</v>
      </c>
      <c r="B50" s="181" t="e">
        <f>NA()</f>
        <v>#N/A</v>
      </c>
      <c r="C50" s="181">
        <f>IF(ISNUMBER('実質公債費比率（分子）の構造'!K$53),'実質公債費比率（分子）の構造'!K$53,NA())</f>
        <v>449</v>
      </c>
      <c r="D50" s="181" t="e">
        <f>NA()</f>
        <v>#N/A</v>
      </c>
      <c r="E50" s="181" t="e">
        <f>NA()</f>
        <v>#N/A</v>
      </c>
      <c r="F50" s="181">
        <f>IF(ISNUMBER('実質公債費比率（分子）の構造'!L$53),'実質公債費比率（分子）の構造'!L$53,NA())</f>
        <v>463</v>
      </c>
      <c r="G50" s="181" t="e">
        <f>NA()</f>
        <v>#N/A</v>
      </c>
      <c r="H50" s="181" t="e">
        <f>NA()</f>
        <v>#N/A</v>
      </c>
      <c r="I50" s="181">
        <f>IF(ISNUMBER('実質公債費比率（分子）の構造'!M$53),'実質公債費比率（分子）の構造'!M$53,NA())</f>
        <v>477</v>
      </c>
      <c r="J50" s="181" t="e">
        <f>NA()</f>
        <v>#N/A</v>
      </c>
      <c r="K50" s="181" t="e">
        <f>NA()</f>
        <v>#N/A</v>
      </c>
      <c r="L50" s="181">
        <f>IF(ISNUMBER('実質公債費比率（分子）の構造'!N$53),'実質公債費比率（分子）の構造'!N$53,NA())</f>
        <v>424</v>
      </c>
      <c r="M50" s="181" t="e">
        <f>NA()</f>
        <v>#N/A</v>
      </c>
      <c r="N50" s="181" t="e">
        <f>NA()</f>
        <v>#N/A</v>
      </c>
      <c r="O50" s="181">
        <f>IF(ISNUMBER('実質公債費比率（分子）の構造'!O$53),'実質公債費比率（分子）の構造'!O$53,NA())</f>
        <v>409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8279</v>
      </c>
      <c r="E56" s="180"/>
      <c r="F56" s="180"/>
      <c r="G56" s="180">
        <f>'将来負担比率（分子）の構造'!J$52</f>
        <v>8002</v>
      </c>
      <c r="H56" s="180"/>
      <c r="I56" s="180"/>
      <c r="J56" s="180">
        <f>'将来負担比率（分子）の構造'!K$52</f>
        <v>7942</v>
      </c>
      <c r="K56" s="180"/>
      <c r="L56" s="180"/>
      <c r="M56" s="180">
        <f>'将来負担比率（分子）の構造'!L$52</f>
        <v>7579</v>
      </c>
      <c r="N56" s="180"/>
      <c r="O56" s="180"/>
      <c r="P56" s="180">
        <f>'将来負担比率（分子）の構造'!M$52</f>
        <v>7470</v>
      </c>
    </row>
    <row r="57" spans="1:16">
      <c r="A57" s="180" t="s">
        <v>41</v>
      </c>
      <c r="B57" s="180"/>
      <c r="C57" s="180"/>
      <c r="D57" s="180">
        <f>'将来負担比率（分子）の構造'!I$51</f>
        <v>24</v>
      </c>
      <c r="E57" s="180"/>
      <c r="F57" s="180"/>
      <c r="G57" s="180">
        <f>'将来負担比率（分子）の構造'!J$51</f>
        <v>16</v>
      </c>
      <c r="H57" s="180"/>
      <c r="I57" s="180"/>
      <c r="J57" s="180">
        <f>'将来負担比率（分子）の構造'!K$51</f>
        <v>25</v>
      </c>
      <c r="K57" s="180"/>
      <c r="L57" s="180"/>
      <c r="M57" s="180">
        <f>'将来負担比率（分子）の構造'!L$51</f>
        <v>47</v>
      </c>
      <c r="N57" s="180"/>
      <c r="O57" s="180"/>
      <c r="P57" s="180">
        <f>'将来負担比率（分子）の構造'!M$51</f>
        <v>72</v>
      </c>
    </row>
    <row r="58" spans="1:16">
      <c r="A58" s="180" t="s">
        <v>40</v>
      </c>
      <c r="B58" s="180"/>
      <c r="C58" s="180"/>
      <c r="D58" s="180">
        <f>'将来負担比率（分子）の構造'!I$50</f>
        <v>1989</v>
      </c>
      <c r="E58" s="180"/>
      <c r="F58" s="180"/>
      <c r="G58" s="180">
        <f>'将来負担比率（分子）の構造'!J$50</f>
        <v>2165</v>
      </c>
      <c r="H58" s="180"/>
      <c r="I58" s="180"/>
      <c r="J58" s="180">
        <f>'将来負担比率（分子）の構造'!K$50</f>
        <v>2388</v>
      </c>
      <c r="K58" s="180"/>
      <c r="L58" s="180"/>
      <c r="M58" s="180">
        <f>'将来負担比率（分子）の構造'!L$50</f>
        <v>2351</v>
      </c>
      <c r="N58" s="180"/>
      <c r="O58" s="180"/>
      <c r="P58" s="180">
        <f>'将来負担比率（分子）の構造'!M$50</f>
        <v>2535</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1017</v>
      </c>
      <c r="C62" s="180"/>
      <c r="D62" s="180"/>
      <c r="E62" s="180">
        <f>'将来負担比率（分子）の構造'!J$45</f>
        <v>976</v>
      </c>
      <c r="F62" s="180"/>
      <c r="G62" s="180"/>
      <c r="H62" s="180">
        <f>'将来負担比率（分子）の構造'!K$45</f>
        <v>947</v>
      </c>
      <c r="I62" s="180"/>
      <c r="J62" s="180"/>
      <c r="K62" s="180">
        <f>'将来負担比率（分子）の構造'!L$45</f>
        <v>898</v>
      </c>
      <c r="L62" s="180"/>
      <c r="M62" s="180"/>
      <c r="N62" s="180">
        <f>'将来負担比率（分子）の構造'!M$45</f>
        <v>887</v>
      </c>
      <c r="O62" s="180"/>
      <c r="P62" s="180"/>
    </row>
    <row r="63" spans="1:16">
      <c r="A63" s="180" t="s">
        <v>33</v>
      </c>
      <c r="B63" s="180">
        <f>'将来負担比率（分子）の構造'!I$44</f>
        <v>584</v>
      </c>
      <c r="C63" s="180"/>
      <c r="D63" s="180"/>
      <c r="E63" s="180">
        <f>'将来負担比率（分子）の構造'!J$44</f>
        <v>860</v>
      </c>
      <c r="F63" s="180"/>
      <c r="G63" s="180"/>
      <c r="H63" s="180">
        <f>'将来負担比率（分子）の構造'!K$44</f>
        <v>874</v>
      </c>
      <c r="I63" s="180"/>
      <c r="J63" s="180"/>
      <c r="K63" s="180">
        <f>'将来負担比率（分子）の構造'!L$44</f>
        <v>843</v>
      </c>
      <c r="L63" s="180"/>
      <c r="M63" s="180"/>
      <c r="N63" s="180">
        <f>'将来負担比率（分子）の構造'!M$44</f>
        <v>810</v>
      </c>
      <c r="O63" s="180"/>
      <c r="P63" s="180"/>
    </row>
    <row r="64" spans="1:16">
      <c r="A64" s="180" t="s">
        <v>32</v>
      </c>
      <c r="B64" s="180">
        <f>'将来負担比率（分子）の構造'!I$43</f>
        <v>6153</v>
      </c>
      <c r="C64" s="180"/>
      <c r="D64" s="180"/>
      <c r="E64" s="180">
        <f>'将来負担比率（分子）の構造'!J$43</f>
        <v>5974</v>
      </c>
      <c r="F64" s="180"/>
      <c r="G64" s="180"/>
      <c r="H64" s="180">
        <f>'将来負担比率（分子）の構造'!K$43</f>
        <v>5739</v>
      </c>
      <c r="I64" s="180"/>
      <c r="J64" s="180"/>
      <c r="K64" s="180">
        <f>'将来負担比率（分子）の構造'!L$43</f>
        <v>5403</v>
      </c>
      <c r="L64" s="180"/>
      <c r="M64" s="180"/>
      <c r="N64" s="180">
        <f>'将来負担比率（分子）の構造'!M$43</f>
        <v>4921</v>
      </c>
      <c r="O64" s="180"/>
      <c r="P64" s="180"/>
    </row>
    <row r="65" spans="1:16">
      <c r="A65" s="180" t="s">
        <v>31</v>
      </c>
      <c r="B65" s="180">
        <f>'将来負担比率（分子）の構造'!I$42</f>
        <v>197</v>
      </c>
      <c r="C65" s="180"/>
      <c r="D65" s="180"/>
      <c r="E65" s="180">
        <f>'将来負担比率（分子）の構造'!J$42</f>
        <v>172</v>
      </c>
      <c r="F65" s="180"/>
      <c r="G65" s="180"/>
      <c r="H65" s="180">
        <f>'将来負担比率（分子）の構造'!K$42</f>
        <v>174</v>
      </c>
      <c r="I65" s="180"/>
      <c r="J65" s="180"/>
      <c r="K65" s="180">
        <f>'将来負担比率（分子）の構造'!L$42</f>
        <v>198</v>
      </c>
      <c r="L65" s="180"/>
      <c r="M65" s="180"/>
      <c r="N65" s="180">
        <f>'将来負担比率（分子）の構造'!M$42</f>
        <v>226</v>
      </c>
      <c r="O65" s="180"/>
      <c r="P65" s="180"/>
    </row>
    <row r="66" spans="1:16">
      <c r="A66" s="180" t="s">
        <v>30</v>
      </c>
      <c r="B66" s="180">
        <f>'将来負担比率（分子）の構造'!I$41</f>
        <v>6635</v>
      </c>
      <c r="C66" s="180"/>
      <c r="D66" s="180"/>
      <c r="E66" s="180">
        <f>'将来負担比率（分子）の構造'!J$41</f>
        <v>6361</v>
      </c>
      <c r="F66" s="180"/>
      <c r="G66" s="180"/>
      <c r="H66" s="180">
        <f>'将来負担比率（分子）の構造'!K$41</f>
        <v>6164</v>
      </c>
      <c r="I66" s="180"/>
      <c r="J66" s="180"/>
      <c r="K66" s="180">
        <f>'将来負担比率（分子）の構造'!L$41</f>
        <v>6146</v>
      </c>
      <c r="L66" s="180"/>
      <c r="M66" s="180"/>
      <c r="N66" s="180">
        <f>'将来負担比率（分子）の構造'!M$41</f>
        <v>6119</v>
      </c>
      <c r="O66" s="180"/>
      <c r="P66" s="180"/>
    </row>
    <row r="67" spans="1:16">
      <c r="A67" s="180" t="s">
        <v>74</v>
      </c>
      <c r="B67" s="180" t="e">
        <f>NA()</f>
        <v>#N/A</v>
      </c>
      <c r="C67" s="180">
        <f>IF(ISNUMBER('将来負担比率（分子）の構造'!I$53), IF('将来負担比率（分子）の構造'!I$53 &lt; 0, 0, '将来負担比率（分子）の構造'!I$53), NA())</f>
        <v>4293</v>
      </c>
      <c r="D67" s="180" t="e">
        <f>NA()</f>
        <v>#N/A</v>
      </c>
      <c r="E67" s="180" t="e">
        <f>NA()</f>
        <v>#N/A</v>
      </c>
      <c r="F67" s="180">
        <f>IF(ISNUMBER('将来負担比率（分子）の構造'!J$53), IF('将来負担比率（分子）の構造'!J$53 &lt; 0, 0, '将来負担比率（分子）の構造'!J$53), NA())</f>
        <v>4161</v>
      </c>
      <c r="G67" s="180" t="e">
        <f>NA()</f>
        <v>#N/A</v>
      </c>
      <c r="H67" s="180" t="e">
        <f>NA()</f>
        <v>#N/A</v>
      </c>
      <c r="I67" s="180">
        <f>IF(ISNUMBER('将来負担比率（分子）の構造'!K$53), IF('将来負担比率（分子）の構造'!K$53 &lt; 0, 0, '将来負担比率（分子）の構造'!K$53), NA())</f>
        <v>3543</v>
      </c>
      <c r="J67" s="180" t="e">
        <f>NA()</f>
        <v>#N/A</v>
      </c>
      <c r="K67" s="180" t="e">
        <f>NA()</f>
        <v>#N/A</v>
      </c>
      <c r="L67" s="180">
        <f>IF(ISNUMBER('将来負担比率（分子）の構造'!L$53), IF('将来負担比率（分子）の構造'!L$53 &lt; 0, 0, '将来負担比率（分子）の構造'!L$53), NA())</f>
        <v>3510</v>
      </c>
      <c r="M67" s="180" t="e">
        <f>NA()</f>
        <v>#N/A</v>
      </c>
      <c r="N67" s="180" t="e">
        <f>NA()</f>
        <v>#N/A</v>
      </c>
      <c r="O67" s="180">
        <f>IF(ISNUMBER('将来負担比率（分子）の構造'!M$53), IF('将来負担比率（分子）の構造'!M$53 &lt; 0, 0, '将来負担比率（分子）の構造'!M$53), NA())</f>
        <v>2886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2157</v>
      </c>
      <c r="C72" s="184">
        <f>基金残高に係る経年分析!G55</f>
        <v>2160</v>
      </c>
      <c r="D72" s="184">
        <f>基金残高に係る経年分析!H55</f>
        <v>2244</v>
      </c>
    </row>
    <row r="73" spans="1:16">
      <c r="A73" s="183" t="s">
        <v>77</v>
      </c>
      <c r="B73" s="184">
        <f>基金残高に係る経年分析!F56</f>
        <v>1</v>
      </c>
      <c r="C73" s="184">
        <f>基金残高に係る経年分析!G56</f>
        <v>1</v>
      </c>
      <c r="D73" s="184">
        <f>基金残高に係る経年分析!H56</f>
        <v>1</v>
      </c>
    </row>
    <row r="74" spans="1:16">
      <c r="A74" s="183" t="s">
        <v>78</v>
      </c>
      <c r="B74" s="184">
        <f>基金残高に係る経年分析!F57</f>
        <v>141</v>
      </c>
      <c r="C74" s="184">
        <f>基金残高に係る経年分析!G57</f>
        <v>141</v>
      </c>
      <c r="D74" s="184">
        <f>基金残高に係る経年分析!H57</f>
        <v>141</v>
      </c>
    </row>
  </sheetData>
  <sheetProtection algorithmName="SHA-512" hashValue="MTHP9xOg1u9Ed63EsvU/EaXUsRwv7PEvI5urNN2WZ6JKzYmP5Uyeo339GHGs6b8YqDfhg5pEeeso1P+zPGwngg==" saltValue="lp1N/IKg4pRUuXW/GfvD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2020-09-24T04:18:37Z</cp:lastPrinted>
  <dcterms:created xsi:type="dcterms:W3CDTF">2020-02-10T05:20:16Z</dcterms:created>
  <dcterms:modified xsi:type="dcterms:W3CDTF">2020-09-25T02:18:02Z</dcterms:modified>
  <cp:category/>
</cp:coreProperties>
</file>