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D47\share\00_まち経営課\00_01財政関係\09_公会計\県より\R2\"/>
    </mc:Choice>
  </mc:AlternateContent>
  <bookViews>
    <workbookView xWindow="0" yWindow="0" windowWidth="28800" windowHeight="1221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l="1"/>
  <c r="V23" i="12"/>
  <c r="Q23" i="12"/>
  <c r="BG39" i="10" l="1"/>
  <c r="BG38" i="10"/>
  <c r="BG37" i="10"/>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C39" i="10"/>
  <c r="CO38" i="10"/>
  <c r="AM38" i="10"/>
  <c r="C38" i="10"/>
  <c r="CO37" i="10"/>
  <c r="AM37" i="10"/>
  <c r="C37" i="10"/>
  <c r="CO36" i="10"/>
  <c r="AM36" i="10"/>
  <c r="CO35" i="10"/>
  <c r="C35" i="10"/>
  <c r="C36" i="10" s="1"/>
  <c r="CO34" i="10"/>
  <c r="C34" i="10"/>
  <c r="U34" i="10" s="1"/>
  <c r="U35" i="10" s="1"/>
  <c r="U36" i="10" s="1"/>
  <c r="U37" i="10" s="1"/>
  <c r="U38" i="10" s="1"/>
  <c r="U39" i="10" s="1"/>
  <c r="AM34" i="10" l="1"/>
  <c r="AM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E38" i="10" s="1"/>
  <c r="BE39"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<sst xmlns="http://schemas.openxmlformats.org/spreadsheetml/2006/main" count="1135" uniqueCount="639">
  <si>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</si>
  <si>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</si>
  <si>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</si>
  <si>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</si>
  <si>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</si>
  <si>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</si>
  <si>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</si>
  <si>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</si>
  <si>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</si>
  <si>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</si>
  <si>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</si>
  <si>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</si>
  <si>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</si>
  <si>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</si>
  <si>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</si>
  <si>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</si>
  <si>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</si>
  <si>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</si>
  <si>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</si>
  <si>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</si>
  <si>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</si>
  <si>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</si>
  <si>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</si>
  <si>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</si>
  <si>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</si>
  <si>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</si>
  <si>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</si>
  <si>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</si>
  <si>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</si>
  <si>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</si>
  <si>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</si>
  <si>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</si>
  <si>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</si>
  <si>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</si>
  <si>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</si>
  <si>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</si>
  <si>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</si>
  <si>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</si>
  <si>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</si>
  <si>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</si>
  <si>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</si>
  <si>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</si>
  <si>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</si>
  <si>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</si>
  <si>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</si>
  <si>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</si>
  <si>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</si>
  <si>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</si>
  <si>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</si>
  <si>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</si>
  <si>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</si>
  <si>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</si>
  <si>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</si>
  <si>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</si>
  <si>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</si>
  <si>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</si>
  <si>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</si>
  <si>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</si>
  <si>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</si>
  <si>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</si>
  <si>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</si>
  <si>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</si>
  <si>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</si>
  <si>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</si>
  <si>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</si>
  <si>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</si>
  <si>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</si>
  <si>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</si>
  <si>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</si>
  <si>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</si>
  <si>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</si>
  <si>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</si>
  <si>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</si>
  <si>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</si>
  <si>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</si>
  <si>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</si>
  <si>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</si>
  <si>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</si>
  <si>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</si>
  <si>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</si>
  <si>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</si>
  <si>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</si>
  <si>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</si>
  <si>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</si>
  <si>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</si>
  <si>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</si>
  <si>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</si>
  <si>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</si>
  <si>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</si>
  <si>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</si>
  <si>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</si>
  <si>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</si>
  <si>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</si>
  <si>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</si>
  <si>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</si>
  <si>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</si>
  <si>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</si>
  <si>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</si>
  <si>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</si>
  <si>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</si>
  <si>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</si>
  <si>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</si>
  <si>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</si>
  <si>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</si>
  <si>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</si>
  <si>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</si>
  <si>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</si>
  <si>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</si>
  <si>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</si>
  <si>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</si>
  <si>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</si>
  <si>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</si>
  <si>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</si>
  <si>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</si>
  <si>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</si>
  <si>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</si>
  <si>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</si>
  <si>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</si>
  <si>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</si>
  <si>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</si>
  <si>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</si>
  <si>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</si>
  <si>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</si>
  <si>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</si>
  <si>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</si>
  <si>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</si>
  <si>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</si>
  <si>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</si>
  <si>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</si>
  <si>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</si>
  <si>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</si>
  <si>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</si>
  <si>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</si>
  <si>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</si>
  <si>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</si>
  <si>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</si>
  <si>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</si>
  <si>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</si>
  <si>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</si>
  <si>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</si>
  <si>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</si>
  <si>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</si>
  <si>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</si>
  <si>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</si>
  <si>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</si>
  <si>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</si>
  <si>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</si>
  <si>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</si>
  <si>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</si>
  <si>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</si>
  <si>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</si>
  <si>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</si>
  <si>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</si>
  <si>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</si>
  <si>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</si>
  <si>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</si>
  <si>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</si>
  <si>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</si>
  <si>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</si>
  <si>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</si>
  <si>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</si>
  <si>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</si>
  <si>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</si>
  <si>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</si>
  <si>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</si>
  <si>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</si>
  <si>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</si>
  <si>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</si>
  <si>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</si>
  <si>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</si>
  <si>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</si>
  <si>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</si>
  <si>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</si>
  <si>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</si>
  <si>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</si>
  <si>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</si>
  <si>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</si>
  <si>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</si>
  <si>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</si>
  <si>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</si>
  <si>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</si>
  <si>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</si>
  <si>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</si>
  <si>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</si>
  <si>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</si>
  <si>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</si>
  <si>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</si>
  <si>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</si>
  <si>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</si>
  <si>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</si>
  <si>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</si>
  <si>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</si>
  <si>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</si>
  <si>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</si>
  <si>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</si>
  <si>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</si>
  <si>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</si>
  <si>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</si>
  <si>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</si>
  <si>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</si>
  <si>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</si>
  <si>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</si>
  <si>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</si>
  <si>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</si>
  <si>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</si>
  <si>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</si>
  <si>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</si>
  <si>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</si>
  <si>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</si>
  <si>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</si>
  <si>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</si>
  <si>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</si>
  <si>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</si>
  <si>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</si>
  <si>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</si>
  <si>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</si>
  <si>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岡山県和気町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</si>
  <si>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</si>
  <si>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</si>
  <si>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</si>
  <si>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</si>
  <si>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</si>
  <si>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</si>
  <si>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</si>
  <si>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</si>
  <si>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</si>
  <si>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</si>
  <si>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</si>
  <si>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</si>
  <si>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</si>
  <si>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</si>
  <si>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</si>
  <si>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</si>
  <si>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</si>
  <si>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</si>
  <si>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</si>
  <si>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</si>
  <si>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</si>
  <si>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</si>
  <si>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</si>
  <si>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</si>
  <si>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</si>
  <si>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</si>
  <si>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</si>
  <si>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</si>
  <si>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</si>
  <si>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</si>
  <si>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</si>
  <si>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</si>
  <si>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</si>
  <si>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</si>
  <si>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</si>
  <si>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</si>
  <si>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</si>
  <si>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</si>
  <si>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</si>
  <si>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</si>
  <si>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</si>
  <si>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</si>
  <si>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</si>
  <si>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</si>
  <si>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</si>
  <si>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</si>
  <si>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</si>
  <si>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</si>
  <si>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</si>
  <si>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</si>
  <si>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</si>
  <si>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</si>
  <si>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</si>
  <si>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</si>
  <si>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</si>
  <si>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</si>
  <si>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</si>
  <si>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</si>
  <si>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</si>
  <si>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</si>
  <si>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</si>
  <si>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</si>
  <si>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</si>
  <si>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</si>
  <si>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</si>
  <si>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</si>
  <si>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</si>
  <si>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</si>
  <si>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</si>
  <si>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</si>
  <si>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</si>
  <si>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</si>
  <si>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</si>
  <si>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</si>
  <si>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</si>
  <si>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</si>
  <si>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</si>
  <si>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</si>
  <si>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</si>
  <si>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</si>
  <si>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</si>
  <si>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</si>
  <si>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</si>
  <si>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</si>
  <si>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</si>
  <si>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</si>
  <si>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</si>
  <si>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</si>
  <si>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</si>
  <si>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</si>
  <si>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</si>
  <si>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</si>
  <si>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</si>
  <si>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</si>
  <si>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</si>
  <si>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</si>
  <si>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</si>
  <si>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</si>
  <si>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</si>
  <si>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</si>
  <si>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</si>
  <si>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</si>
  <si>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</si>
  <si>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</si>
  <si>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</si>
  <si>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</si>
  <si>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</si>
  <si>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</si>
  <si>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</si>
  <si>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</si>
  <si>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</si>
  <si>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</si>
  <si>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</si>
  <si>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</si>
  <si>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</si>
  <si>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</si>
  <si>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</si>
  <si>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</si>
  <si>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</si>
  <si>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</si>
  <si>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</si>
  <si>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</si>
  <si>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</si>
  <si>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</si>
  <si>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</si>
  <si>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</si>
  <si>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</si>
  <si>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</si>
  <si>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</si>
  <si>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</si>
  <si>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</si>
  <si>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</si>
  <si>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</si>
  <si>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</si>
  <si>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</si>
  <si>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</si>
  <si>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</si>
  <si>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</si>
  <si>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</si>
  <si>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</si>
  <si>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</si>
  <si>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</si>
  <si>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</si>
  <si>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</si>
  <si>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</si>
  <si>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</si>
  <si>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</si>
  <si>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</si>
  <si>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</si>
  <si>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岡山県和気町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</si>
  <si>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</si>
  <si>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</si>
  <si>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</si>
  <si>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</si>
  <si>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</si>
  <si>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</si>
  <si>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</si>
  <si>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</si>
  <si>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</si>
  <si>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</si>
  <si>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</si>
  <si>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</si>
  <si>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</si>
  <si>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</si>
  <si>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</si>
  <si>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</si>
  <si>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</si>
  <si>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</si>
  <si>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</si>
  <si>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</si>
  <si>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</si>
  <si>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</si>
  <si>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</si>
  <si>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</si>
  <si>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</si>
  <si>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</si>
  <si>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</si>
  <si>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</si>
  <si>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</si>
  <si>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</si>
  <si>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</si>
  <si>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</si>
  <si>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</si>
  <si>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</si>
  <si>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</si>
  <si>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</si>
  <si>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</si>
  <si>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</si>
  <si>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</si>
  <si>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</si>
  <si>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</si>
  <si>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</si>
  <si>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</si>
  <si>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</si>
  <si>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</si>
  <si>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</si>
  <si>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</si>
  <si>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</si>
  <si>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</si>
  <si>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</si>
  <si>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</si>
  <si>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和気町特定環境保全公共下水道事業特別会計</t>
    <phoneticPr fontId="5"/>
  </si>
  <si>
    <t>法非適用企業</t>
    <phoneticPr fontId="5"/>
  </si>
  <si>
    <t>和気町和気鵜飼谷温泉事業特別会計</t>
    <phoneticPr fontId="5"/>
  </si>
  <si>
    <t>和気町地域開発事業特別会計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</si>
  <si>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</si>
  <si>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</si>
  <si>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</si>
  <si>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</si>
  <si>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</si>
  <si>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</si>
  <si>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</si>
  <si>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</si>
  <si>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</si>
  <si>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</si>
  <si>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</si>
  <si>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</si>
  <si>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</si>
  <si>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</si>
  <si>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</si>
  <si>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</si>
  <si>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</si>
  <si>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</si>
  <si>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</si>
  <si>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</si>
  <si>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</si>
  <si>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</si>
  <si>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</si>
  <si>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</si>
  <si>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</si>
  <si>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</si>
  <si>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</si>
  <si>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</si>
  <si>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</si>
  <si>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</si>
  <si>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</si>
  <si>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</si>
  <si>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</si>
  <si>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</si>
  <si>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</si>
  <si>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</si>
  <si>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</si>
  <si>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</si>
  <si>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</si>
  <si>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</si>
  <si>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</si>
  <si>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</si>
  <si>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</si>
  <si>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</si>
  <si>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</si>
  <si>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</si>
  <si>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</si>
  <si>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</si>
  <si>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</si>
  <si>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</si>
  <si>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</si>
  <si>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</si>
  <si>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</si>
  <si>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</si>
  <si>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</si>
  <si>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</si>
  <si>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</si>
  <si>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</si>
  <si>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</si>
  <si>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</si>
  <si>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</si>
  <si>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</si>
  <si>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</si>
  <si>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</si>
  <si>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</si>
  <si>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</si>
  <si>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</si>
  <si>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</si>
  <si>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和気町農業集落排水事業特別会計</t>
    <phoneticPr fontId="5"/>
  </si>
  <si>
    <t>(Ｆ)</t>
    <phoneticPr fontId="5"/>
  </si>
  <si>
    <t>和気町簡易水道事業会計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</si>
  <si>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</si>
  <si>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</si>
  <si>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</si>
  <si>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</si>
  <si>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</si>
  <si>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</si>
  <si>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</si>
  <si>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</si>
  <si>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</si>
  <si>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</si>
  <si>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</si>
  <si>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</si>
  <si>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</si>
  <si>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</si>
  <si>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</si>
  <si>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</si>
  <si>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</si>
  <si>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</si>
  <si>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</si>
  <si>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</si>
  <si>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</si>
  <si>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</si>
  <si>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</si>
  <si>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</si>
  <si>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</si>
  <si>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</si>
  <si>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</si>
  <si>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</si>
  <si>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</si>
  <si>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</si>
  <si>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</si>
  <si>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</si>
  <si>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</si>
  <si>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</si>
  <si>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</si>
  <si>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</si>
  <si>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</si>
  <si>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</si>
  <si>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</si>
  <si>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</si>
  <si>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</si>
  <si>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</si>
  <si>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</si>
  <si>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</si>
  <si>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</si>
  <si>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</si>
  <si>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</si>
  <si>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</si>
  <si>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</si>
  <si>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</si>
  <si>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</si>
  <si>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</si>
  <si>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</si>
  <si>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</si>
  <si>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</si>
  <si>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</si>
  <si>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</si>
  <si>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</si>
  <si>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</si>
  <si>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</si>
  <si>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</si>
  <si>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</si>
  <si>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</si>
  <si>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</si>
  <si>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</si>
  <si>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</si>
  <si>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</si>
  <si>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</si>
  <si>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</si>
  <si>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</si>
  <si>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</si>
  <si>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</si>
  <si>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</si>
  <si>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</si>
  <si>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</si>
  <si>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</si>
  <si>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</si>
  <si>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</si>
  <si>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</si>
  <si>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</si>
  <si>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</si>
  <si>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</si>
  <si>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</si>
  <si>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</si>
  <si>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</si>
  <si>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</si>
  <si>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</si>
  <si>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</si>
  <si>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</si>
  <si>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</si>
  <si>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3.29</t>
  </si>
  <si>
    <t>▲ 3.11</t>
  </si>
  <si>
    <t>▲ 2.65</t>
  </si>
  <si>
    <t>和気町上水道事業会計</t>
  </si>
  <si>
    <t>和気町ごみ焼却施設解体事業特別会計</t>
  </si>
  <si>
    <t>和気町簡易水道事業会計</t>
  </si>
  <si>
    <t>和気町国民健康保険特別会計</t>
  </si>
  <si>
    <t>一般会計</t>
  </si>
  <si>
    <t>和気町介護保険事業特別会計（保険事業勘定）</t>
  </si>
  <si>
    <t>和気町和気鵜飼谷温泉事業特別会計</t>
  </si>
  <si>
    <t>和気町公共下水道事業特別会計</t>
  </si>
  <si>
    <t>その他会計（赤字）</t>
  </si>
  <si>
    <t>▲ 0.00</t>
  </si>
  <si>
    <t>その他会計（黒字）</t>
  </si>
  <si>
    <t>H25末</t>
    <phoneticPr fontId="5"/>
  </si>
  <si>
    <t>H26末</t>
    <phoneticPr fontId="5"/>
  </si>
  <si>
    <t>H27末</t>
    <phoneticPr fontId="5"/>
  </si>
  <si>
    <t>H28末</t>
    <phoneticPr fontId="5"/>
  </si>
  <si>
    <t>H29末</t>
    <phoneticPr fontId="5"/>
  </si>
  <si>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</si>
  <si>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</si>
  <si>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</si>
  <si>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</si>
  <si>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</si>
  <si>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</si>
  <si>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</si>
  <si>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</si>
  <si>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岡山県市町村総合事務組合貸付金特別会計</t>
    <phoneticPr fontId="2"/>
  </si>
  <si>
    <t>岡山県市町村総合事務組合一般会計</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</si>
  <si>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</si>
  <si>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19">
      <t>トクベツ</t>
    </rPh>
    <rPh sb="19" eb="21">
      <t>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</si>
  <si>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</si>
  <si>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</si>
  <si>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東備農業共済事務組合</t>
    <rPh sb="0" eb="2">
      <t>トウビ</t>
    </rPh>
    <rPh sb="2" eb="4">
      <t>ノウギョウ</t>
    </rPh>
    <rPh sb="4" eb="6">
      <t>キョウサイ</t>
    </rPh>
    <rPh sb="6" eb="8">
      <t>ジム</t>
    </rPh>
    <rPh sb="8" eb="10">
      <t>クミアイ</t>
    </rPh>
    <phoneticPr fontId="2"/>
  </si>
  <si>
    <t>-</t>
    <phoneticPr fontId="2"/>
  </si>
  <si>
    <t>-</t>
    <phoneticPr fontId="2"/>
  </si>
  <si>
    <t>-</t>
    <phoneticPr fontId="2"/>
  </si>
  <si>
    <t>-</t>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</si>
  <si>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</si>
  <si>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</si>
  <si>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</si>
  <si>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</si>
  <si>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</si>
  <si>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</si>
  <si>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</si>
  <si>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</si>
  <si>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</si>
  <si>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</si>
  <si>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</si>
  <si>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</si>
  <si>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</si>
  <si>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</si>
  <si>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</si>
  <si>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</si>
  <si>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将来負担比率、実質公債費比率は、年々改善していたが、将来負担比率は平成30年度決算において、平成29年度から横ばいになっている。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の悪化には歯止めがかかっている。</t>
    <rPh sb="47" eb="49">
      <t>ヘイセイ</t>
    </rPh>
    <rPh sb="51" eb="52">
      <t>ネン</t>
    </rPh>
    <rPh sb="52" eb="53">
      <t>ド</t>
    </rPh>
    <rPh sb="55" eb="56">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</si>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</sst>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02E3-4EC4-8D2D-9FE29560F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41347</c:v>
                </c:pt>
                <c:pt idx="1">
                  <c:v>92114</c:v>
                </c:pt>
                <c:pt idx="2">
                  <c:v>120836</c:v>
                </c:pt>
                <c:pt idx="3">
                  <c:v>138726</c:v>
                </c:pt>
                <c:pt idx="4">
                  <c:v>43765</c:v>
                </c:pt>
              </c:numCache>
            </c:numRef>
          </c:val>
          <c:smooth val="0"/>
          <c:extLst xmlns:c16r2="http://schemas.microsoft.com/office/drawing/2015/06/chart">
            <c:ext xmlns:c16="http://schemas.microsoft.com/office/drawing/2014/chart" uri="{C3380CC4-5D6E-409C-BE32-E72D297353CC}">
              <c16:uniqueId val="{00000001-02E3-4EC4-8D2D-9FE29560FD36}"/>
            </c:ext>
          </c:extLst>
        </c:ser>
        <c:dLbls>
          <c:showLegendKey val="0"/>
          <c:showVal val="0"/>
          <c:showCatName val="0"/>
          <c:showSerName val="0"/>
          <c:showPercent val="0"/>
          <c:showBubbleSize val="0"/>
        </c:dLbls>
        <c:marker val="1"/>
        <c:smooth val="0"/>
        <c:axId val="240578712"/>
        <c:axId val="141848768"/>
      </c:lineChart>
      <c:catAx>
        <c:axId val="240578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48768"/>
        <c:crosses val="autoZero"/>
        <c:auto val="1"/>
        <c:lblAlgn val="ctr"/>
        <c:lblOffset val="100"/>
        <c:tickLblSkip val="1"/>
        <c:tickMarkSkip val="1"/>
        <c:noMultiLvlLbl val="0"/>
      </c:catAx>
      <c:valAx>
        <c:axId val="1418487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578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c:v>
                </c:pt>
                <c:pt idx="1">
                  <c:v>10.76</c:v>
                </c:pt>
                <c:pt idx="2">
                  <c:v>7.68</c:v>
                </c:pt>
                <c:pt idx="3">
                  <c:v>6.45</c:v>
                </c:pt>
                <c:pt idx="4">
                  <c:v>6.1</c:v>
                </c:pt>
              </c:numCache>
            </c:numRef>
          </c:val>
          <c:extLst xmlns:c16r2="http://schemas.microsoft.com/office/drawing/2015/06/chart">
            <c:ext xmlns:c16="http://schemas.microsoft.com/office/drawing/2014/chart" uri="{C3380CC4-5D6E-409C-BE32-E72D297353CC}">
              <c16:uniqueId val="{00000000-D613-447E-869B-8982F33B09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37.700000000000003</c:v>
                </c:pt>
                <c:pt idx="1">
                  <c:v>37.35</c:v>
                </c:pt>
                <c:pt idx="2">
                  <c:v>40.9</c:v>
                </c:pt>
                <c:pt idx="3">
                  <c:v>41.28</c:v>
                </c:pt>
                <c:pt idx="4">
                  <c:v>40.950000000000003</c:v>
                </c:pt>
              </c:numCache>
            </c:numRef>
          </c:val>
          <c:extLst xmlns:c16r2="http://schemas.microsoft.com/office/drawing/2015/06/chart">
            <c:ext xmlns:c16="http://schemas.microsoft.com/office/drawing/2014/chart" uri="{C3380CC4-5D6E-409C-BE32-E72D297353CC}">
              <c16:uniqueId val="{00000001-D613-447E-869B-8982F33B09B3}"/>
            </c:ext>
          </c:extLst>
        </c:ser>
        <c:dLbls>
          <c:showLegendKey val="0"/>
          <c:showVal val="0"/>
          <c:showCatName val="0"/>
          <c:showSerName val="0"/>
          <c:showPercent val="0"/>
          <c:showBubbleSize val="0"/>
        </c:dLbls>
        <c:gapWidth val="250"/>
        <c:overlap val="100"/>
        <c:axId val="240275456"/>
        <c:axId val="240275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c:v>
                </c:pt>
                <c:pt idx="1">
                  <c:v>4.92</c:v>
                </c:pt>
                <c:pt idx="2">
                  <c:v>-3.29</c:v>
                </c:pt>
                <c:pt idx="3">
                  <c:v>-3.11</c:v>
                </c:pt>
                <c:pt idx="4">
                  <c:v>-2.65</c:v>
                </c:pt>
              </c:numCache>
            </c:numRef>
          </c:val>
          <c:smooth val="0"/>
          <c:extLst xmlns:c16r2="http://schemas.microsoft.com/office/drawing/2015/06/chart">
            <c:ext xmlns:c16="http://schemas.microsoft.com/office/drawing/2014/chart" uri="{C3380CC4-5D6E-409C-BE32-E72D297353CC}">
              <c16:uniqueId val="{00000002-D613-447E-869B-8982F33B09B3}"/>
            </c:ext>
          </c:extLst>
        </c:ser>
        <c:dLbls>
          <c:showLegendKey val="0"/>
          <c:showVal val="0"/>
          <c:showCatName val="0"/>
          <c:showSerName val="0"/>
          <c:showPercent val="0"/>
          <c:showBubbleSize val="0"/>
        </c:dLbls>
        <c:marker val="1"/>
        <c:smooth val="0"/>
        <c:axId val="240275456"/>
        <c:axId val="240275848"/>
      </c:lineChart>
      <c:catAx>
        <c:axId val="2402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275848"/>
        <c:crosses val="autoZero"/>
        <c:auto val="1"/>
        <c:lblAlgn val="ctr"/>
        <c:lblOffset val="100"/>
        <c:tickLblSkip val="1"/>
        <c:tickMarkSkip val="1"/>
        <c:noMultiLvlLbl val="0"/>
      </c:catAx>
      <c:valAx>
        <c:axId val="24027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1.22</c:v>
                </c:pt>
                <c:pt idx="4">
                  <c:v>#N/A</c:v>
                </c:pt>
                <c:pt idx="5">
                  <c:v>0.43</c:v>
                </c:pt>
                <c:pt idx="6">
                  <c:v>#N/A</c:v>
                </c:pt>
                <c:pt idx="7">
                  <c:v>6.99</c:v>
                </c:pt>
                <c:pt idx="8">
                  <c:v>#N/A</c:v>
                </c:pt>
                <c:pt idx="9">
                  <c:v>0.3</c:v>
                </c:pt>
              </c:numCache>
            </c:numRef>
          </c:val>
          <c:extLst xmlns:c16r2="http://schemas.microsoft.com/office/drawing/2015/06/chart">
            <c:ext xmlns:c16="http://schemas.microsoft.com/office/drawing/2014/chart" uri="{C3380CC4-5D6E-409C-BE32-E72D297353CC}">
              <c16:uniqueId val="{00000000-9E91-4ECD-8FCD-EBC3B7F629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9E91-4ECD-8FCD-EBC3B7F62913}"/>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0.23</c:v>
                </c:pt>
                <c:pt idx="4">
                  <c:v>#N/A</c:v>
                </c:pt>
                <c:pt idx="5">
                  <c:v>7.0000000000000007E-2</c:v>
                </c:pt>
                <c:pt idx="6">
                  <c:v>#N/A</c:v>
                </c:pt>
                <c:pt idx="7">
                  <c:v>0.2</c:v>
                </c:pt>
                <c:pt idx="8">
                  <c:v>#N/A</c:v>
                </c:pt>
                <c:pt idx="9">
                  <c:v>0.16</c:v>
                </c:pt>
              </c:numCache>
            </c:numRef>
          </c:val>
          <c:extLst xmlns:c16r2="http://schemas.microsoft.com/office/drawing/2015/06/chart">
            <c:ext xmlns:c16="http://schemas.microsoft.com/office/drawing/2014/chart" uri="{C3380CC4-5D6E-409C-BE32-E72D297353CC}">
              <c16:uniqueId val="{00000002-9E91-4ECD-8FCD-EBC3B7F62913}"/>
            </c:ext>
          </c:extLst>
        </c:ser>
        <c:ser>
          <c:idx val="3"/>
          <c:order val="3"/>
          <c:tx>
            <c:strRef>
              <c:f>データシート!$A$30</c:f>
              <c:strCache>
                <c:ptCount val="1"/>
                <c:pt idx="0">
                  <c:v>和気町和気鵜飼谷温泉事業特別会計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0.79</c:v>
                </c:pt>
                <c:pt idx="2">
                  <c:v>#N/A</c:v>
                </c:pt>
                <c:pt idx="3">
                  <c:v>0.67</c:v>
                </c:pt>
                <c:pt idx="4">
                  <c:v>#N/A</c:v>
                </c:pt>
                <c:pt idx="5">
                  <c:v>1.17</c:v>
                </c:pt>
                <c:pt idx="6">
                  <c:v>#N/A</c:v>
                </c:pt>
                <c:pt idx="7">
                  <c:v>0.64</c:v>
                </c:pt>
                <c:pt idx="8">
                  <c:v>#N/A</c:v>
                </c:pt>
                <c:pt idx="9">
                  <c:v>0.46</c:v>
                </c:pt>
              </c:numCache>
            </c:numRef>
          </c:val>
          <c:extLst xmlns:c16r2="http://schemas.microsoft.com/office/drawing/2015/06/chart">
            <c:ext xmlns:c16="http://schemas.microsoft.com/office/drawing/2014/chart" uri="{C3380CC4-5D6E-409C-BE32-E72D297353CC}">
              <c16:uniqueId val="{00000003-9E91-4ECD-8FCD-EBC3B7F62913}"/>
            </c:ext>
          </c:extLst>
        </c:ser>
        <c:ser>
          <c:idx val="4"/>
          <c:order val="4"/>
          <c:tx>
            <c:strRef>
              <c:f>データシート!$A$31</c:f>
              <c:strCache>
                <c:ptCount val="1"/>
                <c:pt idx="0">
                  <c:v>和気町介護保険事業特別会計（保険事業勘定）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0.22</c:v>
                </c:pt>
                <c:pt idx="4">
                  <c:v>#N/A</c:v>
                </c:pt>
                <c:pt idx="5">
                  <c:v>0.53</c:v>
                </c:pt>
                <c:pt idx="6">
                  <c:v>#N/A</c:v>
                </c:pt>
                <c:pt idx="7">
                  <c:v>0.44</c:v>
                </c:pt>
                <c:pt idx="8">
                  <c:v>#N/A</c:v>
                </c:pt>
                <c:pt idx="9">
                  <c:v>0.65</c:v>
                </c:pt>
              </c:numCache>
            </c:numRef>
          </c:val>
          <c:extLst xmlns:c16r2="http://schemas.microsoft.com/office/drawing/2015/06/chart">
            <c:ext xmlns:c16="http://schemas.microsoft.com/office/drawing/2014/chart" uri="{C3380CC4-5D6E-409C-BE32-E72D297353CC}">
              <c16:uniqueId val="{00000004-9E91-4ECD-8FCD-EBC3B7F6291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0.74</c:v>
                </c:pt>
                <c:pt idx="2">
                  <c:v>#N/A</c:v>
                </c:pt>
                <c:pt idx="3">
                  <c:v>5.05</c:v>
                </c:pt>
                <c:pt idx="4">
                  <c:v>#N/A</c:v>
                </c:pt>
                <c:pt idx="5">
                  <c:v>2.96</c:v>
                </c:pt>
                <c:pt idx="6">
                  <c:v>#N/A</c:v>
                </c:pt>
                <c:pt idx="7">
                  <c:v>2</c:v>
                </c:pt>
                <c:pt idx="8">
                  <c:v>#N/A</c:v>
                </c:pt>
                <c:pt idx="9">
                  <c:v>1.61</c:v>
                </c:pt>
              </c:numCache>
            </c:numRef>
          </c:val>
          <c:extLst xmlns:c16r2="http://schemas.microsoft.com/office/drawing/2015/06/chart">
            <c:ext xmlns:c16="http://schemas.microsoft.com/office/drawing/2014/chart" uri="{C3380CC4-5D6E-409C-BE32-E72D297353CC}">
              <c16:uniqueId val="{00000005-9E91-4ECD-8FCD-EBC3B7F62913}"/>
            </c:ext>
          </c:extLst>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2.23</c:v>
                </c:pt>
                <c:pt idx="2">
                  <c:v>#N/A</c:v>
                </c:pt>
                <c:pt idx="3">
                  <c:v>2.72</c:v>
                </c:pt>
                <c:pt idx="4">
                  <c:v>#N/A</c:v>
                </c:pt>
                <c:pt idx="5">
                  <c:v>3.01</c:v>
                </c:pt>
                <c:pt idx="6">
                  <c:v>#N/A</c:v>
                </c:pt>
                <c:pt idx="7">
                  <c:v>2.5499999999999998</c:v>
                </c:pt>
                <c:pt idx="8">
                  <c:v>#N/A</c:v>
                </c:pt>
                <c:pt idx="9">
                  <c:v>1.73</c:v>
                </c:pt>
              </c:numCache>
            </c:numRef>
          </c:val>
          <c:extLst xmlns:c16r2="http://schemas.microsoft.com/office/drawing/2015/06/chart">
            <c:ext xmlns:c16="http://schemas.microsoft.com/office/drawing/2014/chart" uri="{C3380CC4-5D6E-409C-BE32-E72D297353CC}">
              <c16:uniqueId val="{00000006-9E91-4ECD-8FCD-EBC3B7F62913}"/>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3.68</c:v>
                </c:pt>
                <c:pt idx="2">
                  <c:v>#N/A</c:v>
                </c:pt>
                <c:pt idx="3">
                  <c:v>3.79</c:v>
                </c:pt>
                <c:pt idx="4">
                  <c:v>#N/A</c:v>
                </c:pt>
                <c:pt idx="5">
                  <c:v>4.13</c:v>
                </c:pt>
                <c:pt idx="6">
                  <c:v>#N/A</c:v>
                </c:pt>
                <c:pt idx="7">
                  <c:v>4.3</c:v>
                </c:pt>
                <c:pt idx="8">
                  <c:v>#N/A</c:v>
                </c:pt>
                <c:pt idx="9">
                  <c:v>4.46</c:v>
                </c:pt>
              </c:numCache>
            </c:numRef>
          </c:val>
          <c:extLst xmlns:c16r2="http://schemas.microsoft.com/office/drawing/2015/06/chart">
            <c:ext xmlns:c16="http://schemas.microsoft.com/office/drawing/2014/chart" uri="{C3380CC4-5D6E-409C-BE32-E72D297353CC}">
              <c16:uniqueId val="{00000007-9E91-4ECD-8FCD-EBC3B7F62913}"/>
            </c:ext>
          </c:extLst>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4.7699999999999996</c:v>
                </c:pt>
                <c:pt idx="4">
                  <c:v>#N/A</c:v>
                </c:pt>
                <c:pt idx="5">
                  <c:v>4.6900000000000004</c:v>
                </c:pt>
                <c:pt idx="6">
                  <c:v>#N/A</c:v>
                </c:pt>
                <c:pt idx="7">
                  <c:v>4.43</c:v>
                </c:pt>
                <c:pt idx="8">
                  <c:v>#N/A</c:v>
                </c:pt>
                <c:pt idx="9">
                  <c:v>4.47</c:v>
                </c:pt>
              </c:numCache>
            </c:numRef>
          </c:val>
          <c:extLst xmlns:c16r2="http://schemas.microsoft.com/office/drawing/2015/06/chart">
            <c:ext xmlns:c16="http://schemas.microsoft.com/office/drawing/2014/chart" uri="{C3380CC4-5D6E-409C-BE32-E72D297353CC}">
              <c16:uniqueId val="{00000008-9E91-4ECD-8FCD-EBC3B7F62913}"/>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5.86</c:v>
                </c:pt>
                <c:pt idx="2">
                  <c:v>#N/A</c:v>
                </c:pt>
                <c:pt idx="3">
                  <c:v>6.04</c:v>
                </c:pt>
                <c:pt idx="4">
                  <c:v>#N/A</c:v>
                </c:pt>
                <c:pt idx="5">
                  <c:v>6.71</c:v>
                </c:pt>
                <c:pt idx="6">
                  <c:v>#N/A</c:v>
                </c:pt>
                <c:pt idx="7">
                  <c:v>7.26</c:v>
                </c:pt>
                <c:pt idx="8">
                  <c:v>#N/A</c:v>
                </c:pt>
                <c:pt idx="9">
                  <c:v>7.92</c:v>
                </c:pt>
              </c:numCache>
            </c:numRef>
          </c:val>
          <c:extLst xmlns:c16r2="http://schemas.microsoft.com/office/drawing/2015/06/chart">
            <c:ext xmlns:c16="http://schemas.microsoft.com/office/drawing/2014/chart" uri="{C3380CC4-5D6E-409C-BE32-E72D297353CC}">
              <c16:uniqueId val="{00000009-9E91-4ECD-8FCD-EBC3B7F62913}"/>
            </c:ext>
          </c:extLst>
        </c:ser>
        <c:dLbls>
          <c:showLegendKey val="0"/>
          <c:showVal val="0"/>
          <c:showCatName val="0"/>
          <c:showSerName val="0"/>
          <c:showPercent val="0"/>
          <c:showBubbleSize val="0"/>
        </c:dLbls>
        <c:gapWidth val="150"/>
        <c:overlap val="100"/>
        <c:axId val="240264256"/>
        <c:axId val="240264648"/>
      </c:barChart>
      <c:catAx>
        <c:axId val="2402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264648"/>
        <c:crosses val="autoZero"/>
        <c:auto val="1"/>
        <c:lblAlgn val="ctr"/>
        <c:lblOffset val="100"/>
        <c:tickLblSkip val="1"/>
        <c:tickMarkSkip val="1"/>
        <c:noMultiLvlLbl val="0"/>
      </c:catAx>
      <c:valAx>
        <c:axId val="24026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6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1288</c:v>
                </c:pt>
                <c:pt idx="5">
                  <c:v>1280</c:v>
                </c:pt>
                <c:pt idx="8">
                  <c:v>1268</c:v>
                </c:pt>
                <c:pt idx="11">
                  <c:v>1197</c:v>
                </c:pt>
                <c:pt idx="14">
                  <c:v>1158</c:v>
                </c:pt>
              </c:numCache>
            </c:numRef>
          </c:val>
          <c:extLst xmlns:c16r2="http://schemas.microsoft.com/office/drawing/2015/06/chart">
            <c:ext xmlns:c16="http://schemas.microsoft.com/office/drawing/2014/chart" uri="{C3380CC4-5D6E-409C-BE32-E72D297353CC}">
              <c16:uniqueId val="{00000000-A3AC-4CB3-AA6A-34D810F5D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3AC-4CB3-AA6A-34D810F5D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30</c:v>
                </c:pt>
                <c:pt idx="6">
                  <c:v>30</c:v>
                </c:pt>
                <c:pt idx="9">
                  <c:v>31</c:v>
                </c:pt>
                <c:pt idx="12">
                  <c:v>28</c:v>
                </c:pt>
              </c:numCache>
            </c:numRef>
          </c:val>
          <c:extLst xmlns:c16r2="http://schemas.microsoft.com/office/drawing/2015/06/chart">
            <c:ext xmlns:c16="http://schemas.microsoft.com/office/drawing/2014/chart" uri="{C3380CC4-5D6E-409C-BE32-E72D297353CC}">
              <c16:uniqueId val="{00000002-A3AC-4CB3-AA6A-34D810F5D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57</c:v>
                </c:pt>
                <c:pt idx="6">
                  <c:v>53</c:v>
                </c:pt>
                <c:pt idx="9">
                  <c:v>46</c:v>
                </c:pt>
                <c:pt idx="12">
                  <c:v>47</c:v>
                </c:pt>
              </c:numCache>
            </c:numRef>
          </c:val>
          <c:extLst xmlns:c16r2="http://schemas.microsoft.com/office/drawing/2015/06/chart">
            <c:ext xmlns:c16="http://schemas.microsoft.com/office/drawing/2014/chart" uri="{C3380CC4-5D6E-409C-BE32-E72D297353CC}">
              <c16:uniqueId val="{00000003-A3AC-4CB3-AA6A-34D810F5D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976</c:v>
                </c:pt>
                <c:pt idx="3">
                  <c:v>993</c:v>
                </c:pt>
                <c:pt idx="6">
                  <c:v>942</c:v>
                </c:pt>
                <c:pt idx="9">
                  <c:v>949</c:v>
                </c:pt>
                <c:pt idx="12">
                  <c:v>892</c:v>
                </c:pt>
              </c:numCache>
            </c:numRef>
          </c:val>
          <c:extLst xmlns:c16r2="http://schemas.microsoft.com/office/drawing/2015/06/chart">
            <c:ext xmlns:c16="http://schemas.microsoft.com/office/drawing/2014/chart" uri="{C3380CC4-5D6E-409C-BE32-E72D297353CC}">
              <c16:uniqueId val="{00000004-A3AC-4CB3-AA6A-34D810F5D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AC-4CB3-AA6A-34D810F5D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AC-4CB3-AA6A-34D810F5D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817</c:v>
                </c:pt>
                <c:pt idx="3">
                  <c:v>791</c:v>
                </c:pt>
                <c:pt idx="6">
                  <c:v>782</c:v>
                </c:pt>
                <c:pt idx="9">
                  <c:v>778</c:v>
                </c:pt>
                <c:pt idx="12">
                  <c:v>750</c:v>
                </c:pt>
              </c:numCache>
            </c:numRef>
          </c:val>
          <c:extLst xmlns:c16r2="http://schemas.microsoft.com/office/drawing/2015/06/chart">
            <c:ext xmlns:c16="http://schemas.microsoft.com/office/drawing/2014/chart" uri="{C3380CC4-5D6E-409C-BE32-E72D297353CC}">
              <c16:uniqueId val="{00000007-A3AC-4CB3-AA6A-34D810F5DCB2}"/>
            </c:ext>
          </c:extLst>
        </c:ser>
        <c:dLbls>
          <c:showLegendKey val="0"/>
          <c:showVal val="0"/>
          <c:showCatName val="0"/>
          <c:showSerName val="0"/>
          <c:showPercent val="0"/>
          <c:showBubbleSize val="0"/>
        </c:dLbls>
        <c:gapWidth val="100"/>
        <c:overlap val="100"/>
        <c:axId val="240265432"/>
        <c:axId val="244462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615</c:v>
                </c:pt>
                <c:pt idx="2">
                  <c:v>#N/A</c:v>
                </c:pt>
                <c:pt idx="3">
                  <c:v>#N/A</c:v>
                </c:pt>
                <c:pt idx="4">
                  <c:v>591</c:v>
                </c:pt>
                <c:pt idx="5">
                  <c:v>#N/A</c:v>
                </c:pt>
                <c:pt idx="6">
                  <c:v>#N/A</c:v>
                </c:pt>
                <c:pt idx="7">
                  <c:v>539</c:v>
                </c:pt>
                <c:pt idx="8">
                  <c:v>#N/A</c:v>
                </c:pt>
                <c:pt idx="9">
                  <c:v>#N/A</c:v>
                </c:pt>
                <c:pt idx="10">
                  <c:v>607</c:v>
                </c:pt>
                <c:pt idx="11">
                  <c:v>#N/A</c:v>
                </c:pt>
                <c:pt idx="12">
                  <c:v>#N/A</c:v>
                </c:pt>
                <c:pt idx="13">
                  <c:v>559</c:v>
                </c:pt>
                <c:pt idx="14">
                  <c:v>#N/A</c:v>
                </c:pt>
              </c:numCache>
            </c:numRef>
          </c:val>
          <c:smooth val="0"/>
          <c:extLst xmlns:c16r2="http://schemas.microsoft.com/office/drawing/2015/06/chart">
            <c:ext xmlns:c16="http://schemas.microsoft.com/office/drawing/2014/chart" uri="{C3380CC4-5D6E-409C-BE32-E72D297353CC}">
              <c16:uniqueId val="{00000008-A3AC-4CB3-AA6A-34D810F5DCB2}"/>
            </c:ext>
          </c:extLst>
        </c:ser>
        <c:dLbls>
          <c:showLegendKey val="0"/>
          <c:showVal val="0"/>
          <c:showCatName val="0"/>
          <c:showSerName val="0"/>
          <c:showPercent val="0"/>
          <c:showBubbleSize val="0"/>
        </c:dLbls>
        <c:marker val="1"/>
        <c:smooth val="0"/>
        <c:axId val="240265432"/>
        <c:axId val="244462152"/>
      </c:lineChart>
      <c:catAx>
        <c:axId val="24026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62152"/>
        <c:crosses val="autoZero"/>
        <c:auto val="1"/>
        <c:lblAlgn val="ctr"/>
        <c:lblOffset val="100"/>
        <c:tickLblSkip val="1"/>
        <c:tickMarkSkip val="1"/>
        <c:noMultiLvlLbl val="0"/>
      </c:catAx>
      <c:valAx>
        <c:axId val="244462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65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11958</c:v>
                </c:pt>
                <c:pt idx="5">
                  <c:v>11804</c:v>
                </c:pt>
                <c:pt idx="8">
                  <c:v>11975</c:v>
                </c:pt>
                <c:pt idx="11">
                  <c:v>12264</c:v>
                </c:pt>
                <c:pt idx="14">
                  <c:v>11764</c:v>
                </c:pt>
              </c:numCache>
            </c:numRef>
          </c:val>
          <c:extLst xmlns:c16r2="http://schemas.microsoft.com/office/drawing/2015/06/chart">
            <c:ext xmlns:c16="http://schemas.microsoft.com/office/drawing/2014/chart" uri="{C3380CC4-5D6E-409C-BE32-E72D297353CC}">
              <c16:uniqueId val="{00000000-A206-4A79-813E-8A1AD11D1D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787</c:v>
                </c:pt>
                <c:pt idx="5">
                  <c:v>675</c:v>
                </c:pt>
                <c:pt idx="8">
                  <c:v>608</c:v>
                </c:pt>
                <c:pt idx="11">
                  <c:v>527</c:v>
                </c:pt>
                <c:pt idx="14">
                  <c:v>655</c:v>
                </c:pt>
              </c:numCache>
            </c:numRef>
          </c:val>
          <c:extLst xmlns:c16r2="http://schemas.microsoft.com/office/drawing/2015/06/chart">
            <c:ext xmlns:c16="http://schemas.microsoft.com/office/drawing/2014/chart" uri="{C3380CC4-5D6E-409C-BE32-E72D297353CC}">
              <c16:uniqueId val="{00000001-A206-4A79-813E-8A1AD11D1D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3344</c:v>
                </c:pt>
                <c:pt idx="5">
                  <c:v>3309</c:v>
                </c:pt>
                <c:pt idx="8">
                  <c:v>3402</c:v>
                </c:pt>
                <c:pt idx="11">
                  <c:v>3379</c:v>
                </c:pt>
                <c:pt idx="14">
                  <c:v>3327</c:v>
                </c:pt>
              </c:numCache>
            </c:numRef>
          </c:val>
          <c:extLst xmlns:c16r2="http://schemas.microsoft.com/office/drawing/2015/06/chart">
            <c:ext xmlns:c16="http://schemas.microsoft.com/office/drawing/2014/chart" uri="{C3380CC4-5D6E-409C-BE32-E72D297353CC}">
              <c16:uniqueId val="{00000002-A206-4A79-813E-8A1AD11D1D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206-4A79-813E-8A1AD11D1D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206-4A79-813E-8A1AD11D1D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06-4A79-813E-8A1AD11D1D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1369</c:v>
                </c:pt>
                <c:pt idx="3">
                  <c:v>1100</c:v>
                </c:pt>
                <c:pt idx="6">
                  <c:v>1120</c:v>
                </c:pt>
                <c:pt idx="9">
                  <c:v>1005</c:v>
                </c:pt>
                <c:pt idx="12">
                  <c:v>1088</c:v>
                </c:pt>
              </c:numCache>
            </c:numRef>
          </c:val>
          <c:extLst xmlns:c16r2="http://schemas.microsoft.com/office/drawing/2015/06/chart">
            <c:ext xmlns:c16="http://schemas.microsoft.com/office/drawing/2014/chart" uri="{C3380CC4-5D6E-409C-BE32-E72D297353CC}">
              <c16:uniqueId val="{00000006-A206-4A79-813E-8A1AD11D1D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377</c:v>
                </c:pt>
                <c:pt idx="3">
                  <c:v>248</c:v>
                </c:pt>
                <c:pt idx="6">
                  <c:v>222</c:v>
                </c:pt>
                <c:pt idx="9">
                  <c:v>175</c:v>
                </c:pt>
                <c:pt idx="12">
                  <c:v>155</c:v>
                </c:pt>
              </c:numCache>
            </c:numRef>
          </c:val>
          <c:extLst xmlns:c16r2="http://schemas.microsoft.com/office/drawing/2015/06/chart">
            <c:ext xmlns:c16="http://schemas.microsoft.com/office/drawing/2014/chart" uri="{C3380CC4-5D6E-409C-BE32-E72D297353CC}">
              <c16:uniqueId val="{00000007-A206-4A79-813E-8A1AD11D1D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8273</c:v>
                </c:pt>
                <c:pt idx="3">
                  <c:v>7457</c:v>
                </c:pt>
                <c:pt idx="6">
                  <c:v>6377</c:v>
                </c:pt>
                <c:pt idx="9">
                  <c:v>6091</c:v>
                </c:pt>
                <c:pt idx="12">
                  <c:v>5755</c:v>
                </c:pt>
              </c:numCache>
            </c:numRef>
          </c:val>
          <c:extLst xmlns:c16r2="http://schemas.microsoft.com/office/drawing/2015/06/chart">
            <c:ext xmlns:c16="http://schemas.microsoft.com/office/drawing/2014/chart" uri="{C3380CC4-5D6E-409C-BE32-E72D297353CC}">
              <c16:uniqueId val="{00000008-A206-4A79-813E-8A1AD11D1D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1086</c:v>
                </c:pt>
                <c:pt idx="3">
                  <c:v>866</c:v>
                </c:pt>
                <c:pt idx="6">
                  <c:v>2813</c:v>
                </c:pt>
                <c:pt idx="9">
                  <c:v>2762</c:v>
                </c:pt>
                <c:pt idx="12">
                  <c:v>2695</c:v>
                </c:pt>
              </c:numCache>
            </c:numRef>
          </c:val>
          <c:extLst xmlns:c16r2="http://schemas.microsoft.com/office/drawing/2015/06/chart">
            <c:ext xmlns:c16="http://schemas.microsoft.com/office/drawing/2014/chart" uri="{C3380CC4-5D6E-409C-BE32-E72D297353CC}">
              <c16:uniqueId val="{00000009-A206-4A79-813E-8A1AD11D1D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7487</c:v>
                </c:pt>
                <c:pt idx="3">
                  <c:v>7660</c:v>
                </c:pt>
                <c:pt idx="6">
                  <c:v>8468</c:v>
                </c:pt>
                <c:pt idx="9">
                  <c:v>9583</c:v>
                </c:pt>
                <c:pt idx="12">
                  <c:v>9442</c:v>
                </c:pt>
              </c:numCache>
            </c:numRef>
          </c:val>
          <c:extLst xmlns:c16r2="http://schemas.microsoft.com/office/drawing/2015/06/chart">
            <c:ext xmlns:c16="http://schemas.microsoft.com/office/drawing/2014/chart" uri="{C3380CC4-5D6E-409C-BE32-E72D297353CC}">
              <c16:uniqueId val="{0000000A-A206-4A79-813E-8A1AD11D1D7D}"/>
            </c:ext>
          </c:extLst>
        </c:ser>
        <c:dLbls>
          <c:showLegendKey val="0"/>
          <c:showVal val="0"/>
          <c:showCatName val="0"/>
          <c:showSerName val="0"/>
          <c:showPercent val="0"/>
          <c:showBubbleSize val="0"/>
        </c:dLbls>
        <c:gapWidth val="100"/>
        <c:overlap val="100"/>
        <c:axId val="244464504"/>
        <c:axId val="24446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2503</c:v>
                </c:pt>
                <c:pt idx="2">
                  <c:v>#N/A</c:v>
                </c:pt>
                <c:pt idx="3">
                  <c:v>#N/A</c:v>
                </c:pt>
                <c:pt idx="4">
                  <c:v>1543</c:v>
                </c:pt>
                <c:pt idx="5">
                  <c:v>#N/A</c:v>
                </c:pt>
                <c:pt idx="6">
                  <c:v>#N/A</c:v>
                </c:pt>
                <c:pt idx="7">
                  <c:v>3015</c:v>
                </c:pt>
                <c:pt idx="8">
                  <c:v>#N/A</c:v>
                </c:pt>
                <c:pt idx="9">
                  <c:v>#N/A</c:v>
                </c:pt>
                <c:pt idx="10">
                  <c:v>3447</c:v>
                </c:pt>
                <c:pt idx="11">
                  <c:v>#N/A</c:v>
                </c:pt>
                <c:pt idx="12">
                  <c:v>#N/A</c:v>
                </c:pt>
                <c:pt idx="13">
                  <c:v>3390</c:v>
                </c:pt>
                <c:pt idx="14">
                  <c:v>#N/A</c:v>
                </c:pt>
              </c:numCache>
            </c:numRef>
          </c:val>
          <c:smooth val="0"/>
          <c:extLst xmlns:c16r2="http://schemas.microsoft.com/office/drawing/2015/06/chart">
            <c:ext xmlns:c16="http://schemas.microsoft.com/office/drawing/2014/chart" uri="{C3380CC4-5D6E-409C-BE32-E72D297353CC}">
              <c16:uniqueId val="{0000000B-A206-4A79-813E-8A1AD11D1D7D}"/>
            </c:ext>
          </c:extLst>
        </c:ser>
        <c:dLbls>
          <c:showLegendKey val="0"/>
          <c:showVal val="0"/>
          <c:showCatName val="0"/>
          <c:showSerName val="0"/>
          <c:showPercent val="0"/>
          <c:showBubbleSize val="0"/>
        </c:dLbls>
        <c:marker val="1"/>
        <c:smooth val="0"/>
        <c:axId val="244464504"/>
        <c:axId val="244464896"/>
      </c:lineChart>
      <c:catAx>
        <c:axId val="24446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464896"/>
        <c:crosses val="autoZero"/>
        <c:auto val="1"/>
        <c:lblAlgn val="ctr"/>
        <c:lblOffset val="100"/>
        <c:tickLblSkip val="1"/>
        <c:tickMarkSkip val="1"/>
        <c:noMultiLvlLbl val="0"/>
      </c:catAx>
      <c:valAx>
        <c:axId val="24446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6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2314</c:v>
                </c:pt>
                <c:pt idx="1">
                  <c:v>2300</c:v>
                </c:pt>
                <c:pt idx="2">
                  <c:v>2238</c:v>
                </c:pt>
              </c:numCache>
            </c:numRef>
          </c:val>
          <c:extLst xmlns:c16r2="http://schemas.microsoft.com/office/drawing/2015/06/chart">
            <c:ext xmlns:c16="http://schemas.microsoft.com/office/drawing/2014/chart" uri="{C3380CC4-5D6E-409C-BE32-E72D297353CC}">
              <c16:uniqueId val="{00000000-A3D1-4162-83C3-F181E97F1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419</c:v>
                </c:pt>
                <c:pt idx="1">
                  <c:v>420</c:v>
                </c:pt>
                <c:pt idx="2">
                  <c:v>420</c:v>
                </c:pt>
              </c:numCache>
            </c:numRef>
          </c:val>
          <c:extLst xmlns:c16r2="http://schemas.microsoft.com/office/drawing/2015/06/chart">
            <c:ext xmlns:c16="http://schemas.microsoft.com/office/drawing/2014/chart" uri="{C3380CC4-5D6E-409C-BE32-E72D297353CC}">
              <c16:uniqueId val="{00000001-A3D1-4162-83C3-F181E97F1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1417</c:v>
                </c:pt>
                <c:pt idx="1">
                  <c:v>1408</c:v>
                </c:pt>
                <c:pt idx="2">
                  <c:v>1403</c:v>
                </c:pt>
              </c:numCache>
            </c:numRef>
          </c:val>
          <c:extLst xmlns:c16r2="http://schemas.microsoft.com/office/drawing/2015/06/chart">
            <c:ext xmlns:c16="http://schemas.microsoft.com/office/drawing/2014/chart" uri="{C3380CC4-5D6E-409C-BE32-E72D297353CC}">
              <c16:uniqueId val="{00000002-A3D1-4162-83C3-F181E97F1E80}"/>
            </c:ext>
          </c:extLst>
        </c:ser>
        <c:dLbls>
          <c:showLegendKey val="0"/>
          <c:showVal val="0"/>
          <c:showCatName val="0"/>
          <c:showSerName val="0"/>
          <c:showPercent val="0"/>
          <c:showBubbleSize val="0"/>
        </c:dLbls>
        <c:gapWidth val="120"/>
        <c:overlap val="100"/>
        <c:axId val="244463720"/>
        <c:axId val="244463328"/>
      </c:barChart>
      <c:catAx>
        <c:axId val="24446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463328"/>
        <c:crosses val="autoZero"/>
        <c:auto val="1"/>
        <c:lblAlgn val="ctr"/>
        <c:lblOffset val="100"/>
        <c:tickLblSkip val="1"/>
        <c:tickMarkSkip val="1"/>
        <c:noMultiLvlLbl val="0"/>
      </c:catAx>
      <c:valAx>
        <c:axId val="244463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46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60-4BD0-AB66-EAB51F4965E3}"/>
                </c:ext>
                <c:ext xmlns:c15="http://schemas.microsoft.com/office/drawing/2012/chart" uri="{CE6537A1-D6FC-4f65-9D91-7224C49458BB}">
                  <c15:dlblFieldTable>
                    <c15:dlblFTEntry>
                      <c15:txfldGUID>{AF5444FC-A0D3-4E38-AA18-811F5102AC79}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60-4BD0-AB66-EAB51F4965E3}"/>
                </c:ext>
                <c:ext xmlns:c15="http://schemas.microsoft.com/office/drawing/2012/chart" uri="{CE6537A1-D6FC-4f65-9D91-7224C49458BB}">
                  <c15:dlblFieldTable>
                    <c15:dlblFTEntry>
                      <c15:txfldGUID>{4C337B5B-0E7A-4473-84DE-6BF5334275B1}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60-4BD0-AB66-EAB51F4965E3}"/>
                </c:ext>
                <c:ext xmlns:c15="http://schemas.microsoft.com/office/drawing/2012/chart" uri="{CE6537A1-D6FC-4f65-9D91-7224C49458BB}">
                  <c15:dlblFieldTable>
                    <c15:dlblFTEntry>
                      <c15:txfldGUID>{ED3435AA-2C64-49CD-90CC-71BB6AA46D9F}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60-4BD0-AB66-EAB51F4965E3}"/>
                </c:ext>
                <c:ext xmlns:c15="http://schemas.microsoft.com/office/drawing/2012/chart" uri="{CE6537A1-D6FC-4f65-9D91-7224C49458BB}">
                  <c15:dlblFieldTable>
                    <c15:dlblFTEntry>
                      <c15:txfldGUID>{AD9E62AA-6244-466D-BB0A-58D6328F5C09}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60-4BD0-AB66-EAB51F4965E3}"/>
                </c:ext>
                <c:ext xmlns:c15="http://schemas.microsoft.com/office/drawing/2012/chart" uri="{CE6537A1-D6FC-4f65-9D91-7224C49458BB}">
                  <c15:dlblFieldTable>
                    <c15:dlblFTEntry>
                      <c15:txfldGUID>{699A0FFD-2D49-4B70-98AB-ACEF81CAB942}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60-4BD0-AB66-EAB51F4965E3}"/>
                </c:ext>
                <c:ext xmlns:c15="http://schemas.microsoft.com/office/drawing/2012/chart" uri="{CE6537A1-D6FC-4f65-9D91-7224C49458BB}">
                  <c15:dlblFieldTable>
                    <c15:dlblFTEntry>
                      <c15:txfldGUID>{75242540-FF26-4B2A-BAA8-B4F401AD0E40}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60-4BD0-AB66-EAB51F4965E3}"/>
                </c:ext>
                <c:ext xmlns:c15="http://schemas.microsoft.com/office/drawing/2012/chart" uri="{CE6537A1-D6FC-4f65-9D91-7224C49458BB}">
                  <c15:layout/>
                  <c15:dlblFieldTable>
                    <c15:dlblFTEntry>
                      <c15:txfldGUID>{B09ABAF4-441D-46DB-9471-32C303E4FE2A}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60-4BD0-AB66-EAB51F4965E3}"/>
                </c:ext>
                <c:ext xmlns:c15="http://schemas.microsoft.com/office/drawing/2012/chart" uri="{CE6537A1-D6FC-4f65-9D91-7224C49458BB}">
                  <c15:dlblFieldTable>
                    <c15:dlblFTEntry>
                      <c15:txfldGUID>{2AD3D9D1-3CF7-45A7-883C-B635D9A1A98E}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60-4BD0-AB66-EAB51F4965E3}"/>
                </c:ext>
                <c:ext xmlns:c15="http://schemas.microsoft.com/office/drawing/2012/chart" uri="{CE6537A1-D6FC-4f65-9D91-7224C49458BB}">
                  <c15:dlblFieldTable>
                    <c15:dlblFTEntry>
                      <c15:txfldGUID>{E2FCBEC7-0E79-4223-A1DD-E76AE6FC3890}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58.2</c:v>
                </c:pt>
              </c:numCache>
            </c:numRef>
          </c:xVal>
          <c:yVal>
            <c:numRef>
              <c:f>公会計指標分析・財政指標組合せ分析表!$BP$51:$DC$51</c:f>
              <c:numCache>
                <c:formatCode>#,##0.0;"▲ "#,##0.0</c:formatCode>
                <c:ptCount val="40"/>
                <c:pt idx="16">
                  <c:v>67.8</c:v>
                </c:pt>
              </c:numCache>
            </c:numRef>
          </c:yVal>
          <c:smooth val="0"/>
          <c:extLst xmlns:c16r2="http://schemas.microsoft.com/office/drawing/2015/06/chart">
            <c:ext xmlns:c16="http://schemas.microsoft.com/office/drawing/2014/chart" uri="{C3380CC4-5D6E-409C-BE32-E72D297353CC}">
              <c16:uniqueId val="{00000009-7160-4BD0-AB66-EAB51F4965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60-4BD0-AB66-EAB51F4965E3}"/>
                </c:ext>
                <c:ext xmlns:c15="http://schemas.microsoft.com/office/drawing/2012/chart" uri="{CE6537A1-D6FC-4f65-9D91-7224C49458BB}">
                  <c15:dlblFieldTable>
                    <c15:dlblFTEntry>
                      <c15:txfldGUID>{2EC02BF9-43FA-4A89-8DF8-FA88D6E52DEE}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60-4BD0-AB66-EAB51F4965E3}"/>
                </c:ext>
                <c:ext xmlns:c15="http://schemas.microsoft.com/office/drawing/2012/chart" uri="{CE6537A1-D6FC-4f65-9D91-7224C49458BB}">
                  <c15:dlblFieldTable>
                    <c15:dlblFTEntry>
                      <c15:txfldGUID>{AE7C5DA2-C61D-4B90-9B54-B01DD51E508C}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60-4BD0-AB66-EAB51F4965E3}"/>
                </c:ext>
                <c:ext xmlns:c15="http://schemas.microsoft.com/office/drawing/2012/chart" uri="{CE6537A1-D6FC-4f65-9D91-7224C49458BB}">
                  <c15:dlblFieldTable>
                    <c15:dlblFTEntry>
                      <c15:txfldGUID>{75D91031-A2A3-48AE-BDBE-E5A340CADDAB}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60-4BD0-AB66-EAB51F4965E3}"/>
                </c:ext>
                <c:ext xmlns:c15="http://schemas.microsoft.com/office/drawing/2012/chart" uri="{CE6537A1-D6FC-4f65-9D91-7224C49458BB}">
                  <c15:dlblFieldTable>
                    <c15:dlblFTEntry>
                      <c15:txfldGUID>{43A48A10-59B8-49B8-AC3C-10457BAFCD70}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60-4BD0-AB66-EAB51F4965E3}"/>
                </c:ext>
                <c:ext xmlns:c15="http://schemas.microsoft.com/office/drawing/2012/chart" uri="{CE6537A1-D6FC-4f65-9D91-7224C49458BB}">
                  <c15:dlblFieldTable>
                    <c15:dlblFTEntry>
                      <c15:txfldGUID>{9B90131F-8CE6-440A-BF7E-BEB2D386750C}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60-4BD0-AB66-EAB51F4965E3}"/>
                </c:ext>
                <c:ext xmlns:c15="http://schemas.microsoft.com/office/drawing/2012/chart" uri="{CE6537A1-D6FC-4f65-9D91-7224C49458BB}">
                  <c15:dlblFieldTable>
                    <c15:dlblFTEntry>
                      <c15:txfldGUID>{199E69DC-74D5-48D8-BEBD-D2874898E7A3}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60-4BD0-AB66-EAB51F4965E3}"/>
                </c:ext>
                <c:ext xmlns:c15="http://schemas.microsoft.com/office/drawing/2012/chart" uri="{CE6537A1-D6FC-4f65-9D91-7224C49458BB}">
                  <c15:layout/>
                  <c15:dlblFieldTable>
                    <c15:dlblFTEntry>
                      <c15:txfldGUID>{A3B9C7FE-0538-443F-892E-CC608034C0FC}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60-4BD0-AB66-EAB51F4965E3}"/>
                </c:ext>
                <c:ext xmlns:c15="http://schemas.microsoft.com/office/drawing/2012/chart" uri="{CE6537A1-D6FC-4f65-9D91-7224C49458BB}">
                  <c15:dlblFieldTable>
                    <c15:dlblFTEntry>
                      <c15:txfldGUID>{94C9FF8D-EC2D-4A60-A163-A1445E6861FA}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60-4BD0-AB66-EAB51F4965E3}"/>
                </c:ext>
                <c:ext xmlns:c15="http://schemas.microsoft.com/office/drawing/2012/chart" uri="{CE6537A1-D6FC-4f65-9D91-7224C49458BB}">
                  <c15:dlblFieldTable>
                    <c15:dlblFTEntry>
                      <c15:txfldGUID>{48D88DEF-BB11-4A14-B08A-5A6635EB7BEE}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numCache>
            </c:numRef>
          </c:xVal>
          <c:yVal>
            <c:numRef>
              <c:f>公会計指標分析・財政指標組合せ分析表!$BP$55:$DC$55</c:f>
              <c:numCache>
                <c:formatCode>#,##0.0;"▲ "#,##0.0</c:formatCode>
                <c:ptCount val="40"/>
                <c:pt idx="16">
                  <c:v>38.5</c:v>
                </c:pt>
              </c:numCache>
            </c:numRef>
          </c:yVal>
          <c:smooth val="0"/>
          <c:extLst xmlns:c16r2="http://schemas.microsoft.com/office/drawing/2015/06/chart">
            <c:ext xmlns:c16="http://schemas.microsoft.com/office/drawing/2014/chart" uri="{C3380CC4-5D6E-409C-BE32-E72D297353CC}">
              <c16:uniqueId val="{00000013-7160-4BD0-AB66-EAB51F4965E3}"/>
            </c:ext>
          </c:extLst>
        </c:ser>
        <c:dLbls>
          <c:showLegendKey val="0"/>
          <c:showVal val="1"/>
          <c:showCatName val="0"/>
          <c:showSerName val="0"/>
          <c:showPercent val="0"/>
          <c:showBubbleSize val="0"/>
        </c:dLbls>
        <c:axId val="467764768"/>
        <c:axId val="467765160"/>
      </c:scatterChart>
      <c:valAx>
        <c:axId val="467764768"/>
        <c:scaling>
          <c:orientation val="minMax"/>
          <c:max val="58.30000000000000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765160"/>
        <c:crosses val="autoZero"/>
        <c:crossBetween val="midCat"/>
      </c:valAx>
      <c:valAx>
        <c:axId val="467765160"/>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76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1F-413F-9AD3-AA81EB7B81A7}"/>
                </c:ext>
                <c:ext xmlns:c15="http://schemas.microsoft.com/office/drawing/2012/chart" uri="{CE6537A1-D6FC-4f65-9D91-7224C49458BB}">
                  <c15:dlblFieldTable>
                    <c15:dlblFTEntry>
                      <c15:txfldGUID>{09D9416B-0DF0-4BFC-8148-1AEA59ADEC2C}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1F-413F-9AD3-AA81EB7B81A7}"/>
                </c:ext>
                <c:ext xmlns:c15="http://schemas.microsoft.com/office/drawing/2012/chart" uri="{CE6537A1-D6FC-4f65-9D91-7224C49458BB}">
                  <c15:dlblFieldTable>
                    <c15:dlblFTEntry>
                      <c15:txfldGUID>{D2C9B292-0D7E-4C12-9AE7-05A07659D55B}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1F-413F-9AD3-AA81EB7B81A7}"/>
                </c:ext>
                <c:ext xmlns:c15="http://schemas.microsoft.com/office/drawing/2012/chart" uri="{CE6537A1-D6FC-4f65-9D91-7224C49458BB}">
                  <c15:dlblFieldTable>
                    <c15:dlblFTEntry>
                      <c15:txfldGUID>{55209593-31F2-450F-BEDE-383B408B0C97}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1F-413F-9AD3-AA81EB7B81A7}"/>
                </c:ext>
                <c:ext xmlns:c15="http://schemas.microsoft.com/office/drawing/2012/chart" uri="{CE6537A1-D6FC-4f65-9D91-7224C49458BB}">
                  <c15:dlblFieldTable>
                    <c15:dlblFTEntry>
                      <c15:txfldGUID>{764EE7E2-065A-4D03-8A5F-3E79447009A2}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1F-413F-9AD3-AA81EB7B81A7}"/>
                </c:ext>
                <c:ext xmlns:c15="http://schemas.microsoft.com/office/drawing/2012/chart" uri="{CE6537A1-D6FC-4f65-9D91-7224C49458BB}">
                  <c15:dlblFieldTable>
                    <c15:dlblFTEntry>
                      <c15:txfldGUID>{7FF71BFB-344F-4CF9-A9DD-D4417C7073A1}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1F-413F-9AD3-AA81EB7B81A7}"/>
                </c:ext>
                <c:ext xmlns:c15="http://schemas.microsoft.com/office/drawing/2012/chart" uri="{CE6537A1-D6FC-4f65-9D91-7224C49458BB}">
                  <c15:dlblFieldTable>
                    <c15:dlblFTEntry>
                      <c15:txfldGUID>{6B8C2141-9747-47D9-9A71-3A0F4705F927}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1F-413F-9AD3-AA81EB7B81A7}"/>
                </c:ext>
                <c:ext xmlns:c15="http://schemas.microsoft.com/office/drawing/2012/chart" uri="{CE6537A1-D6FC-4f65-9D91-7224C49458BB}">
                  <c15:dlblFieldTable>
                    <c15:dlblFTEntry>
                      <c15:txfldGUID>{EDBED459-F5F0-479A-9C76-776DC55202A4}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3811472491017262E-2"/>
                  <c:y val="-4.349592131553586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1F-413F-9AD3-AA81EB7B81A7}"/>
                </c:ext>
                <c:ext xmlns:c15="http://schemas.microsoft.com/office/drawing/2012/chart" uri="{CE6537A1-D6FC-4f65-9D91-7224C49458BB}">
                  <c15:dlblFieldTable>
                    <c15:dlblFTEntry>
                      <c15:txfldGUID>{4BBC4CD8-5F4B-403C-BA90-E77D313C73E9}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9584510747204142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1F-413F-9AD3-AA81EB7B81A7}"/>
                </c:ext>
                <c:ext xmlns:c15="http://schemas.microsoft.com/office/drawing/2012/chart" uri="{CE6537A1-D6FC-4f65-9D91-7224C49458BB}">
                  <c15:dlblFieldTable>
                    <c15:dlblFTEntry>
                      <c15:txfldGUID>{70D2E981-35DA-451E-88E9-86D616381135}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14.1</c:v>
                </c:pt>
                <c:pt idx="16">
                  <c:v>12.9</c:v>
                </c:pt>
                <c:pt idx="24">
                  <c:v>12.9</c:v>
                </c:pt>
                <c:pt idx="32">
                  <c:v>12.8</c:v>
                </c:pt>
              </c:numCache>
            </c:numRef>
          </c:xVal>
          <c:yVal>
            <c:numRef>
              <c:f>公会計指標分析・財政指標組合せ分析表!$BP$73:$DC$73</c:f>
              <c:numCache>
                <c:formatCode>#,##0.0;"▲ "#,##0.0</c:formatCode>
                <c:ptCount val="40"/>
                <c:pt idx="0">
                  <c:v>56.2</c:v>
                </c:pt>
                <c:pt idx="8">
                  <c:v>33.700000000000003</c:v>
                </c:pt>
                <c:pt idx="16">
                  <c:v>67.8</c:v>
                </c:pt>
                <c:pt idx="24">
                  <c:v>77.8</c:v>
                </c:pt>
                <c:pt idx="32">
                  <c:v>77.8</c:v>
                </c:pt>
              </c:numCache>
            </c:numRef>
          </c:yVal>
          <c:smooth val="0"/>
          <c:extLst xmlns:c16r2="http://schemas.microsoft.com/office/drawing/2015/06/chart">
            <c:ext xmlns:c16="http://schemas.microsoft.com/office/drawing/2014/chart" uri="{C3380CC4-5D6E-409C-BE32-E72D297353CC}">
              <c16:uniqueId val="{00000009-C21F-413F-9AD3-AA81EB7B81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1F-413F-9AD3-AA81EB7B81A7}"/>
                </c:ext>
                <c:ext xmlns:c15="http://schemas.microsoft.com/office/drawing/2012/chart" uri="{CE6537A1-D6FC-4f65-9D91-7224C49458BB}">
                  <c15:dlblFieldTable>
                    <c15:dlblFTEntry>
                      <c15:txfldGUID>{06488B62-6E36-43B5-9794-896A5122DF30}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1F-413F-9AD3-AA81EB7B81A7}"/>
                </c:ext>
                <c:ext xmlns:c15="http://schemas.microsoft.com/office/drawing/2012/chart" uri="{CE6537A1-D6FC-4f65-9D91-7224C49458BB}">
                  <c15:dlblFieldTable>
                    <c15:dlblFTEntry>
                      <c15:txfldGUID>{5A0AB8C3-C71B-4AD5-93E0-220069FDFC4D}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1F-413F-9AD3-AA81EB7B81A7}"/>
                </c:ext>
                <c:ext xmlns:c15="http://schemas.microsoft.com/office/drawing/2012/chart" uri="{CE6537A1-D6FC-4f65-9D91-7224C49458BB}">
                  <c15:dlblFieldTable>
                    <c15:dlblFTEntry>
                      <c15:txfldGUID>{E2E7EBFF-94F6-4069-83FA-F5477C32225B}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1F-413F-9AD3-AA81EB7B81A7}"/>
                </c:ext>
                <c:ext xmlns:c15="http://schemas.microsoft.com/office/drawing/2012/chart" uri="{CE6537A1-D6FC-4f65-9D91-7224C49458BB}">
                  <c15:dlblFieldTable>
                    <c15:dlblFTEntry>
                      <c15:txfldGUID>{44AA792D-EC51-4042-9FDF-2150FB0A53AC}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1F-413F-9AD3-AA81EB7B81A7}"/>
                </c:ext>
                <c:ext xmlns:c15="http://schemas.microsoft.com/office/drawing/2012/chart" uri="{CE6537A1-D6FC-4f65-9D91-7224C49458BB}">
                  <c15:dlblFieldTable>
                    <c15:dlblFTEntry>
                      <c15:txfldGUID>{781D767A-52EC-4166-8AE5-015BF9C8812F}</c15:txfldGUID>
                      <c15:f>#REF!</c15:f>
                      <c15:dlblFieldTableCache>
                        <c:ptCount val="1"/>
                        <c:pt idx="0">
                          <c:v>#REF!</c:v>
                        </c:pt>
                      </c15:dlblFieldTableCache>
                    </c15:dlblFTEntry>
                  </c15:dlblFieldTable>
                  <c15:showDataLabelsRange val="0"/>
                </c:ext>
              </c:extLst>
            </c:dLbl>
            <c:dLbl>
              <c:idx val="8"/>
              <c:layout>
                <c:manualLayout>
                  <c:x val="0"/>
                  <c:y val="1.52848777353625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1F-413F-9AD3-AA81EB7B81A7}"/>
                </c:ext>
                <c:ext xmlns:c15="http://schemas.microsoft.com/office/drawing/2012/chart" uri="{CE6537A1-D6FC-4f65-9D91-7224C49458BB}">
                  <c15:dlblFieldTable>
                    <c15:dlblFTEntry>
                      <c15:txfldGUID>{4A2E0673-31EA-43FE-9969-5EBBF9E49E61}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1F-413F-9AD3-AA81EB7B81A7}"/>
                </c:ext>
                <c:ext xmlns:c15="http://schemas.microsoft.com/office/drawing/2012/chart" uri="{CE6537A1-D6FC-4f65-9D91-7224C49458BB}">
                  <c15:dlblFieldTable>
                    <c15:dlblFTEntry>
                      <c15:txfldGUID>{0D9F2B30-A387-4B02-8995-E75DB0731FD3}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1F-413F-9AD3-AA81EB7B81A7}"/>
                </c:ext>
                <c:ext xmlns:c15="http://schemas.microsoft.com/office/drawing/2012/chart" uri="{CE6537A1-D6FC-4f65-9D91-7224C49458BB}">
                  <c15:dlblFieldTable>
                    <c15:dlblFTEntry>
                      <c15:txfldGUID>{1F5E18F8-D2AF-48F1-A92A-62F283DEFFEA}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528453524779326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1F-413F-9AD3-AA81EB7B81A7}"/>
                </c:ext>
                <c:ext xmlns:c15="http://schemas.microsoft.com/office/drawing/2012/chart" uri="{CE6537A1-D6FC-4f65-9D91-7224C49458BB}">
                  <c15:dlblFieldTable>
                    <c15:dlblFTEntry>
                      <c15:txfldGUID>{DF329E4E-5AF2-45F1-AAB1-FBD5C9EE60F1}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C21F-413F-9AD3-AA81EB7B81A7}"/>
            </c:ext>
          </c:extLst>
        </c:ser>
        <c:dLbls>
          <c:showLegendKey val="0"/>
          <c:showVal val="1"/>
          <c:showCatName val="0"/>
          <c:showSerName val="0"/>
          <c:showPercent val="0"/>
          <c:showBubbleSize val="0"/>
        </c:dLbls>
        <c:axId val="467765944"/>
        <c:axId val="467766336"/>
      </c:scatterChart>
      <c:valAx>
        <c:axId val="467765944"/>
        <c:scaling>
          <c:orientation val="minMax"/>
          <c:max val="16.3"/>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766336"/>
        <c:crosses val="autoZero"/>
        <c:crossBetween val="midCat"/>
      </c:valAx>
      <c:valAx>
        <c:axId val="467766336"/>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765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）を大きく下回っている。少子高齢化による人口減少や全国平均を上回る高齢化率（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39.26</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xdr:cNvCxnSpPr/>
      </xdr:nvCxnSpPr>
      <xdr:spPr>
        <a:xfrm flipV="1">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1" name="直線コネクタ 70"/>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xdr:cNvCxnSpPr/>
      </xdr:nvCxnSpPr>
      <xdr:spPr>
        <a:xfrm flipV="1">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90" name="テキスト ボックス 89"/>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2" name="テキスト ボックス 91"/>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し、依然として類似団体の平均（</a:t>
          </a:r>
          <a:r>
            <a:rPr kumimoji="1" lang="en-US" altLang="ja-JP" sz="1100">
              <a:solidFill>
                <a:schemeClr val="dk1"/>
              </a:solidFill>
              <a:effectLst/>
              <a:latin typeface="+mn-lt"/>
              <a:ea typeface="+mn-ea"/>
              <a:cs typeface="+mn-cs"/>
            </a:rPr>
            <a:t>88.6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）よりも悪い状態である。比率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となった要因は、交付税額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％）、地方税の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％）等により歳入合計額が前年度より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％）したことと、地方債の</a:t>
          </a:r>
          <a:r>
            <a:rPr kumimoji="1" lang="ja-JP" altLang="en-US" sz="1100">
              <a:solidFill>
                <a:schemeClr val="dk1"/>
              </a:solidFill>
              <a:effectLst/>
              <a:latin typeface="+mn-lt"/>
              <a:ea typeface="+mn-ea"/>
              <a:cs typeface="+mn-cs"/>
            </a:rPr>
            <a:t>償還額が、</a:t>
          </a:r>
          <a:r>
            <a:rPr kumimoji="1" lang="ja-JP" altLang="ja-JP" sz="1100">
              <a:solidFill>
                <a:schemeClr val="dk1"/>
              </a:solidFill>
              <a:effectLst/>
              <a:latin typeface="+mn-lt"/>
              <a:ea typeface="+mn-ea"/>
              <a:cs typeface="+mn-cs"/>
            </a:rPr>
            <a:t>発行額を上回ったことが比率の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に繋がった</a:t>
          </a:r>
          <a:r>
            <a:rPr kumimoji="1" lang="ja-JP" altLang="en-US" sz="1100">
              <a:solidFill>
                <a:schemeClr val="dk1"/>
              </a:solidFill>
              <a:effectLst/>
              <a:latin typeface="+mn-lt"/>
              <a:ea typeface="+mn-ea"/>
              <a:cs typeface="+mn-cs"/>
            </a:rPr>
            <a:t>と思われる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今後も下水道事業会計への繰出金の減額など、改善の兆しがあるが、一方で地方税等経常一般財源のの増額が難しく、依然厳しい状況が予想される。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157480</xdr:rowOff>
    </xdr:to>
    <xdr:cxnSp macro="">
      <xdr:nvCxnSpPr>
        <xdr:cNvPr id="129" name="直線コネクタ 128"/>
        <xdr:cNvCxnSpPr/>
      </xdr:nvCxnSpPr>
      <xdr:spPr>
        <a:xfrm>
          <a:off x="4114800" y="112389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118872</xdr:rowOff>
    </xdr:to>
    <xdr:cxnSp macro="">
      <xdr:nvCxnSpPr>
        <xdr:cNvPr id="132" name="直線コネクタ 131"/>
        <xdr:cNvCxnSpPr/>
      </xdr:nvCxnSpPr>
      <xdr:spPr>
        <a:xfrm flipV="1">
          <a:off x="3225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123698</xdr:rowOff>
    </xdr:to>
    <xdr:cxnSp macro="">
      <xdr:nvCxnSpPr>
        <xdr:cNvPr id="135" name="直線コネクタ 134"/>
        <xdr:cNvCxnSpPr/>
      </xdr:nvCxnSpPr>
      <xdr:spPr>
        <a:xfrm flipV="1">
          <a:off x="2336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19812</xdr:rowOff>
    </xdr:to>
    <xdr:cxnSp macro="">
      <xdr:nvCxnSpPr>
        <xdr:cNvPr id="138" name="直線コネクタ 137"/>
        <xdr:cNvCxnSpPr/>
      </xdr:nvCxnSpPr>
      <xdr:spPr>
        <a:xfrm flipV="1">
          <a:off x="1447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8" name="楕円 147"/>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49"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2" name="楕円 151"/>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3" name="テキスト ボックス 152"/>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％）や扶助費（</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％）等は前年度に比べ微増だが、補助費等（▲</a:t>
          </a:r>
          <a:r>
            <a:rPr kumimoji="1" lang="en-US" altLang="ja-JP" sz="1100">
              <a:solidFill>
                <a:schemeClr val="dk1"/>
              </a:solidFill>
              <a:effectLst/>
              <a:latin typeface="+mn-lt"/>
              <a:ea typeface="+mn-ea"/>
              <a:cs typeface="+mn-cs"/>
            </a:rPr>
            <a:t>10.05</a:t>
          </a:r>
          <a:r>
            <a:rPr kumimoji="1" lang="ja-JP" altLang="ja-JP" sz="1100">
              <a:solidFill>
                <a:schemeClr val="dk1"/>
              </a:solidFill>
              <a:effectLst/>
              <a:latin typeface="+mn-lt"/>
              <a:ea typeface="+mn-ea"/>
              <a:cs typeface="+mn-cs"/>
            </a:rPr>
            <a:t>％）が昨年度を下回</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人口減少により、</a:t>
          </a:r>
          <a:r>
            <a:rPr kumimoji="1" lang="ja-JP" altLang="ja-JP" sz="1100">
              <a:solidFill>
                <a:schemeClr val="dk1"/>
              </a:solidFill>
              <a:effectLst/>
              <a:latin typeface="+mn-lt"/>
              <a:ea typeface="+mn-ea"/>
              <a:cs typeface="+mn-cs"/>
            </a:rPr>
            <a:t>人口１人当たりの</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費・物件費等決算額は前年度より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となった。人口減少社会の今日において移住・定住人口及び交流人口の増加にむけて様々な施策を和気町では講じている</a:t>
          </a:r>
          <a:r>
            <a:rPr kumimoji="1" lang="ja-JP" altLang="en-US" sz="1100">
              <a:solidFill>
                <a:schemeClr val="dk1"/>
              </a:solidFill>
              <a:effectLst/>
              <a:latin typeface="+mn-lt"/>
              <a:ea typeface="+mn-ea"/>
              <a:cs typeface="+mn-cs"/>
            </a:rPr>
            <a:t>ところであり、今後も</a:t>
          </a:r>
          <a:r>
            <a:rPr kumimoji="1" lang="ja-JP" altLang="ja-JP" sz="1100">
              <a:solidFill>
                <a:schemeClr val="dk1"/>
              </a:solidFill>
              <a:effectLst/>
              <a:latin typeface="+mn-lt"/>
              <a:ea typeface="+mn-ea"/>
              <a:cs typeface="+mn-cs"/>
            </a:rPr>
            <a:t>国県の補助制度を利用しながら一般財源の支出を抑え、経費削減に努めて</a:t>
          </a:r>
          <a:r>
            <a:rPr kumimoji="1" lang="ja-JP" altLang="en-US"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75980</xdr:rowOff>
    </xdr:from>
    <xdr:to>
      <xdr:col>23</xdr:col>
      <xdr:colOff>133350</xdr:colOff>
      <xdr:row>82</xdr:row>
      <xdr:rowOff>85651</xdr:rowOff>
    </xdr:to>
    <xdr:cxnSp macro="">
      <xdr:nvCxnSpPr>
        <xdr:cNvPr id="192" name="直線コネクタ 191"/>
        <xdr:cNvCxnSpPr/>
      </xdr:nvCxnSpPr>
      <xdr:spPr>
        <a:xfrm>
          <a:off x="4114800" y="14134880"/>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75980</xdr:rowOff>
    </xdr:from>
    <xdr:to>
      <xdr:col>19</xdr:col>
      <xdr:colOff>133350</xdr:colOff>
      <xdr:row>82</xdr:row>
      <xdr:rowOff>90083</xdr:rowOff>
    </xdr:to>
    <xdr:cxnSp macro="">
      <xdr:nvCxnSpPr>
        <xdr:cNvPr id="195" name="直線コネクタ 194"/>
        <xdr:cNvCxnSpPr/>
      </xdr:nvCxnSpPr>
      <xdr:spPr>
        <a:xfrm flipV="1">
          <a:off x="3225800" y="1413488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33241</xdr:rowOff>
    </xdr:from>
    <xdr:to>
      <xdr:col>15</xdr:col>
      <xdr:colOff>82550</xdr:colOff>
      <xdr:row>82</xdr:row>
      <xdr:rowOff>90083</xdr:rowOff>
    </xdr:to>
    <xdr:cxnSp macro="">
      <xdr:nvCxnSpPr>
        <xdr:cNvPr id="198" name="直線コネクタ 197"/>
        <xdr:cNvCxnSpPr/>
      </xdr:nvCxnSpPr>
      <xdr:spPr>
        <a:xfrm>
          <a:off x="2336800" y="14092141"/>
          <a:ext cx="889000" cy="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11536</xdr:rowOff>
    </xdr:from>
    <xdr:to>
      <xdr:col>11</xdr:col>
      <xdr:colOff>31750</xdr:colOff>
      <xdr:row>82</xdr:row>
      <xdr:rowOff>33241</xdr:rowOff>
    </xdr:to>
    <xdr:cxnSp macro="">
      <xdr:nvCxnSpPr>
        <xdr:cNvPr id="201" name="直線コネクタ 200"/>
        <xdr:cNvCxnSpPr/>
      </xdr:nvCxnSpPr>
      <xdr:spPr>
        <a:xfrm>
          <a:off x="1447800" y="1407043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34851</xdr:rowOff>
    </xdr:from>
    <xdr:to>
      <xdr:col>23</xdr:col>
      <xdr:colOff>184150</xdr:colOff>
      <xdr:row>82</xdr:row>
      <xdr:rowOff>136451</xdr:rowOff>
    </xdr:to>
    <xdr:sp macro="" textlink="">
      <xdr:nvSpPr>
        <xdr:cNvPr id="211" name="楕円 210"/>
        <xdr:cNvSpPr/>
      </xdr:nvSpPr>
      <xdr:spPr>
        <a:xfrm>
          <a:off x="49022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6928</xdr:rowOff>
    </xdr:from>
    <xdr:ext cx="762000" cy="259045"/>
    <xdr:sp macro="" textlink="">
      <xdr:nvSpPr>
        <xdr:cNvPr id="212" name="人件費・物件費等の状況該当値テキスト"/>
        <xdr:cNvSpPr txBox="1"/>
      </xdr:nvSpPr>
      <xdr:spPr>
        <a:xfrm>
          <a:off x="5041900" y="1406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25180</xdr:rowOff>
    </xdr:from>
    <xdr:to>
      <xdr:col>19</xdr:col>
      <xdr:colOff>184150</xdr:colOff>
      <xdr:row>82</xdr:row>
      <xdr:rowOff>126780</xdr:rowOff>
    </xdr:to>
    <xdr:sp macro="" textlink="">
      <xdr:nvSpPr>
        <xdr:cNvPr id="213" name="楕円 212"/>
        <xdr:cNvSpPr/>
      </xdr:nvSpPr>
      <xdr:spPr>
        <a:xfrm>
          <a:off x="40640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111557</xdr:rowOff>
    </xdr:from>
    <xdr:ext cx="736600" cy="259045"/>
    <xdr:sp macro="" textlink="">
      <xdr:nvSpPr>
        <xdr:cNvPr id="214" name="テキスト ボックス 213"/>
        <xdr:cNvSpPr txBox="1"/>
      </xdr:nvSpPr>
      <xdr:spPr>
        <a:xfrm>
          <a:off x="3733800" y="141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39283</xdr:rowOff>
    </xdr:from>
    <xdr:to>
      <xdr:col>15</xdr:col>
      <xdr:colOff>133350</xdr:colOff>
      <xdr:row>82</xdr:row>
      <xdr:rowOff>140883</xdr:rowOff>
    </xdr:to>
    <xdr:sp macro="" textlink="">
      <xdr:nvSpPr>
        <xdr:cNvPr id="215" name="楕円 214"/>
        <xdr:cNvSpPr/>
      </xdr:nvSpPr>
      <xdr:spPr>
        <a:xfrm>
          <a:off x="3175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125660</xdr:rowOff>
    </xdr:from>
    <xdr:ext cx="762000" cy="259045"/>
    <xdr:sp macro="" textlink="">
      <xdr:nvSpPr>
        <xdr:cNvPr id="216" name="テキスト ボックス 215"/>
        <xdr:cNvSpPr txBox="1"/>
      </xdr:nvSpPr>
      <xdr:spPr>
        <a:xfrm>
          <a:off x="2844800" y="141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153891</xdr:rowOff>
    </xdr:from>
    <xdr:to>
      <xdr:col>11</xdr:col>
      <xdr:colOff>82550</xdr:colOff>
      <xdr:row>82</xdr:row>
      <xdr:rowOff>84041</xdr:rowOff>
    </xdr:to>
    <xdr:sp macro="" textlink="">
      <xdr:nvSpPr>
        <xdr:cNvPr id="217" name="楕円 216"/>
        <xdr:cNvSpPr/>
      </xdr:nvSpPr>
      <xdr:spPr>
        <a:xfrm>
          <a:off x="2286000" y="14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94218</xdr:rowOff>
    </xdr:from>
    <xdr:ext cx="762000" cy="259045"/>
    <xdr:sp macro="" textlink="">
      <xdr:nvSpPr>
        <xdr:cNvPr id="218" name="テキスト ボックス 217"/>
        <xdr:cNvSpPr txBox="1"/>
      </xdr:nvSpPr>
      <xdr:spPr>
        <a:xfrm>
          <a:off x="1955800" y="1381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132186</xdr:rowOff>
    </xdr:from>
    <xdr:to>
      <xdr:col>7</xdr:col>
      <xdr:colOff>31750</xdr:colOff>
      <xdr:row>82</xdr:row>
      <xdr:rowOff>62336</xdr:rowOff>
    </xdr:to>
    <xdr:sp macro="" textlink="">
      <xdr:nvSpPr>
        <xdr:cNvPr id="219" name="楕円 218"/>
        <xdr:cNvSpPr/>
      </xdr:nvSpPr>
      <xdr:spPr>
        <a:xfrm>
          <a:off x="1397000" y="14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47113</xdr:rowOff>
    </xdr:from>
    <xdr:ext cx="762000" cy="259045"/>
    <xdr:sp macro="" textlink="">
      <xdr:nvSpPr>
        <xdr:cNvPr id="220" name="テキスト ボックス 219"/>
        <xdr:cNvSpPr txBox="1"/>
      </xdr:nvSpPr>
      <xdr:spPr>
        <a:xfrm>
          <a:off x="1066800" y="1410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数値で前回数値より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86</xdr:row>
      <xdr:rowOff>136071</xdr:rowOff>
    </xdr:to>
    <xdr:cxnSp macro="">
      <xdr:nvCxnSpPr>
        <xdr:cNvPr id="256" name="直線コネクタ 255"/>
        <xdr:cNvCxnSpPr/>
      </xdr:nvCxnSpPr>
      <xdr:spPr>
        <a:xfrm>
          <a:off x="16179800" y="14627982"/>
          <a:ext cx="8382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77712</xdr:rowOff>
    </xdr:to>
    <xdr:cxnSp macro="">
      <xdr:nvCxnSpPr>
        <xdr:cNvPr id="259" name="直線コネクタ 258"/>
        <xdr:cNvCxnSpPr/>
      </xdr:nvCxnSpPr>
      <xdr:spPr>
        <a:xfrm flipV="1">
          <a:off x="15290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158145</xdr:rowOff>
    </xdr:to>
    <xdr:cxnSp macro="">
      <xdr:nvCxnSpPr>
        <xdr:cNvPr id="262" name="直線コネクタ 261"/>
        <xdr:cNvCxnSpPr/>
      </xdr:nvCxnSpPr>
      <xdr:spPr>
        <a:xfrm flipV="1">
          <a:off x="14401800" y="1465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158145</xdr:rowOff>
    </xdr:to>
    <xdr:cxnSp macro="">
      <xdr:nvCxnSpPr>
        <xdr:cNvPr id="265" name="直線コネクタ 264"/>
        <xdr:cNvCxnSpPr/>
      </xdr:nvCxnSpPr>
      <xdr:spPr>
        <a:xfrm>
          <a:off x="13512800" y="145935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5" name="楕円 274"/>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6"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7" name="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8" name="テキスト ボックス 277"/>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79" name="楕円 278"/>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0" name="テキスト ボックス 279"/>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1" name="楕円 280"/>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2" name="テキスト ボックス 281"/>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3" name="楕円 282"/>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4" name="テキスト ボックス 283"/>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職員数はほぼ横ばいであるが、</a:t>
          </a:r>
          <a:r>
            <a:rPr kumimoji="1" lang="ja-JP" altLang="en-US" sz="1100">
              <a:solidFill>
                <a:schemeClr val="dk1"/>
              </a:solidFill>
              <a:effectLst/>
              <a:latin typeface="+mn-lt"/>
              <a:ea typeface="+mn-ea"/>
              <a:cs typeface="+mn-cs"/>
            </a:rPr>
            <a:t>人口減少の影響もあり、</a:t>
          </a:r>
          <a:r>
            <a:rPr kumimoji="1" lang="ja-JP" altLang="ja-JP" sz="1100">
              <a:solidFill>
                <a:schemeClr val="dk1"/>
              </a:solidFill>
              <a:effectLst/>
              <a:latin typeface="+mn-lt"/>
              <a:ea typeface="+mn-ea"/>
              <a:cs typeface="+mn-cs"/>
            </a:rPr>
            <a:t>数値が若干</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31707</xdr:rowOff>
    </xdr:from>
    <xdr:to>
      <xdr:col>81</xdr:col>
      <xdr:colOff>44450</xdr:colOff>
      <xdr:row>61</xdr:row>
      <xdr:rowOff>47794</xdr:rowOff>
    </xdr:to>
    <xdr:cxnSp macro="">
      <xdr:nvCxnSpPr>
        <xdr:cNvPr id="319" name="直線コネクタ 318"/>
        <xdr:cNvCxnSpPr/>
      </xdr:nvCxnSpPr>
      <xdr:spPr>
        <a:xfrm>
          <a:off x="16179800" y="1049015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31707</xdr:rowOff>
    </xdr:from>
    <xdr:to>
      <xdr:col>77</xdr:col>
      <xdr:colOff>44450</xdr:colOff>
      <xdr:row>61</xdr:row>
      <xdr:rowOff>58251</xdr:rowOff>
    </xdr:to>
    <xdr:cxnSp macro="">
      <xdr:nvCxnSpPr>
        <xdr:cNvPr id="322" name="直線コネクタ 321"/>
        <xdr:cNvCxnSpPr/>
      </xdr:nvCxnSpPr>
      <xdr:spPr>
        <a:xfrm flipV="1">
          <a:off x="15290800" y="10490157"/>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26077</xdr:rowOff>
    </xdr:from>
    <xdr:to>
      <xdr:col>72</xdr:col>
      <xdr:colOff>203200</xdr:colOff>
      <xdr:row>61</xdr:row>
      <xdr:rowOff>58251</xdr:rowOff>
    </xdr:to>
    <xdr:cxnSp macro="">
      <xdr:nvCxnSpPr>
        <xdr:cNvPr id="325" name="直線コネクタ 324"/>
        <xdr:cNvCxnSpPr/>
      </xdr:nvCxnSpPr>
      <xdr:spPr>
        <a:xfrm>
          <a:off x="14401800" y="1048452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26077</xdr:rowOff>
    </xdr:to>
    <xdr:cxnSp macro="">
      <xdr:nvCxnSpPr>
        <xdr:cNvPr id="328" name="直線コネクタ 327"/>
        <xdr:cNvCxnSpPr/>
      </xdr:nvCxnSpPr>
      <xdr:spPr>
        <a:xfrm>
          <a:off x="13512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168444</xdr:rowOff>
    </xdr:from>
    <xdr:to>
      <xdr:col>81</xdr:col>
      <xdr:colOff>95250</xdr:colOff>
      <xdr:row>61</xdr:row>
      <xdr:rowOff>98594</xdr:rowOff>
    </xdr:to>
    <xdr:sp macro="" textlink="">
      <xdr:nvSpPr>
        <xdr:cNvPr id="338" name="楕円 337"/>
        <xdr:cNvSpPr/>
      </xdr:nvSpPr>
      <xdr:spPr>
        <a:xfrm>
          <a:off x="169672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140521</xdr:rowOff>
    </xdr:from>
    <xdr:ext cx="762000" cy="259045"/>
    <xdr:sp macro="" textlink="">
      <xdr:nvSpPr>
        <xdr:cNvPr id="339" name="定員管理の状況該当値テキスト"/>
        <xdr:cNvSpPr txBox="1"/>
      </xdr:nvSpPr>
      <xdr:spPr>
        <a:xfrm>
          <a:off x="17106900" y="104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152357</xdr:rowOff>
    </xdr:from>
    <xdr:to>
      <xdr:col>77</xdr:col>
      <xdr:colOff>95250</xdr:colOff>
      <xdr:row>61</xdr:row>
      <xdr:rowOff>82507</xdr:rowOff>
    </xdr:to>
    <xdr:sp macro="" textlink="">
      <xdr:nvSpPr>
        <xdr:cNvPr id="340" name="楕円 339"/>
        <xdr:cNvSpPr/>
      </xdr:nvSpPr>
      <xdr:spPr>
        <a:xfrm>
          <a:off x="16129000" y="104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67284</xdr:rowOff>
    </xdr:from>
    <xdr:ext cx="736600" cy="259045"/>
    <xdr:sp macro="" textlink="">
      <xdr:nvSpPr>
        <xdr:cNvPr id="341" name="テキスト ボックス 340"/>
        <xdr:cNvSpPr txBox="1"/>
      </xdr:nvSpPr>
      <xdr:spPr>
        <a:xfrm>
          <a:off x="15798800" y="1052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7451</xdr:rowOff>
    </xdr:from>
    <xdr:to>
      <xdr:col>73</xdr:col>
      <xdr:colOff>44450</xdr:colOff>
      <xdr:row>61</xdr:row>
      <xdr:rowOff>109051</xdr:rowOff>
    </xdr:to>
    <xdr:sp macro="" textlink="">
      <xdr:nvSpPr>
        <xdr:cNvPr id="342" name="楕円 341"/>
        <xdr:cNvSpPr/>
      </xdr:nvSpPr>
      <xdr:spPr>
        <a:xfrm>
          <a:off x="15240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93828</xdr:rowOff>
    </xdr:from>
    <xdr:ext cx="762000" cy="259045"/>
    <xdr:sp macro="" textlink="">
      <xdr:nvSpPr>
        <xdr:cNvPr id="343" name="テキスト ボックス 342"/>
        <xdr:cNvSpPr txBox="1"/>
      </xdr:nvSpPr>
      <xdr:spPr>
        <a:xfrm>
          <a:off x="14909800" y="105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146727</xdr:rowOff>
    </xdr:from>
    <xdr:to>
      <xdr:col>68</xdr:col>
      <xdr:colOff>203200</xdr:colOff>
      <xdr:row>61</xdr:row>
      <xdr:rowOff>76877</xdr:rowOff>
    </xdr:to>
    <xdr:sp macro="" textlink="">
      <xdr:nvSpPr>
        <xdr:cNvPr id="344" name="楕円 343"/>
        <xdr:cNvSpPr/>
      </xdr:nvSpPr>
      <xdr:spPr>
        <a:xfrm>
          <a:off x="14351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61654</xdr:rowOff>
    </xdr:from>
    <xdr:ext cx="762000" cy="259045"/>
    <xdr:sp macro="" textlink="">
      <xdr:nvSpPr>
        <xdr:cNvPr id="345" name="テキスト ボックス 344"/>
        <xdr:cNvSpPr txBox="1"/>
      </xdr:nvSpPr>
      <xdr:spPr>
        <a:xfrm>
          <a:off x="14020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46" name="楕円 345"/>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24655</xdr:rowOff>
    </xdr:from>
    <xdr:ext cx="762000" cy="259045"/>
    <xdr:sp macro="" textlink="">
      <xdr:nvSpPr>
        <xdr:cNvPr id="347" name="テキスト ボックス 346"/>
        <xdr:cNvSpPr txBox="1"/>
      </xdr:nvSpPr>
      <xdr:spPr>
        <a:xfrm>
          <a:off x="13131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ポイントの改善</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類似団体の平均を上回っている。</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地方債残高が増加傾向にあるものの、交付税算入率の低い下水道事業債の残高が減少し、より交付税算入率の高い臨時財政対策債、合併特例債、過疎対策事業債など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地方債残高が増えたこと等により、比率が改善した。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59872</xdr:rowOff>
    </xdr:to>
    <xdr:cxnSp macro="">
      <xdr:nvCxnSpPr>
        <xdr:cNvPr id="384" name="直線コネクタ 383"/>
        <xdr:cNvCxnSpPr/>
      </xdr:nvCxnSpPr>
      <xdr:spPr>
        <a:xfrm flipV="1">
          <a:off x="16179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59872</xdr:rowOff>
    </xdr:to>
    <xdr:cxnSp macro="">
      <xdr:nvCxnSpPr>
        <xdr:cNvPr id="387" name="直線コネクタ 386"/>
        <xdr:cNvCxnSpPr/>
      </xdr:nvCxnSpPr>
      <xdr:spPr>
        <a:xfrm>
          <a:off x="15290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43</xdr:row>
      <xdr:rowOff>26307</xdr:rowOff>
    </xdr:to>
    <xdr:cxnSp macro="">
      <xdr:nvCxnSpPr>
        <xdr:cNvPr id="390" name="直線コネクタ 389"/>
        <xdr:cNvCxnSpPr/>
      </xdr:nvCxnSpPr>
      <xdr:spPr>
        <a:xfrm flipV="1">
          <a:off x="14401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38705</xdr:rowOff>
    </xdr:to>
    <xdr:cxnSp macro="">
      <xdr:nvCxnSpPr>
        <xdr:cNvPr id="393" name="直線コネクタ 392"/>
        <xdr:cNvCxnSpPr/>
      </xdr:nvCxnSpPr>
      <xdr:spPr>
        <a:xfrm flipV="1">
          <a:off x="13512800" y="739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3" name="楕円 402"/>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4"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5" name="楕円 404"/>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6" name="テキスト ボックス 405"/>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7" name="楕円 406"/>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8" name="テキスト ボックス 40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9" name="楕円 40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0" name="テキスト ボックス 40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1" name="楕円 410"/>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2" name="テキスト ボックス 411"/>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と同じく</a:t>
          </a:r>
          <a:r>
            <a:rPr kumimoji="1" lang="en-US" altLang="ja-JP" sz="1100">
              <a:solidFill>
                <a:schemeClr val="dk1"/>
              </a:solidFill>
              <a:effectLst/>
              <a:latin typeface="+mn-lt"/>
              <a:ea typeface="+mn-ea"/>
              <a:cs typeface="+mn-cs"/>
            </a:rPr>
            <a:t>77.8%</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を大きく上回</a:t>
          </a:r>
          <a:r>
            <a:rPr kumimoji="1" lang="ja-JP" altLang="en-US" sz="1100">
              <a:solidFill>
                <a:schemeClr val="dk1"/>
              </a:solidFill>
              <a:effectLst/>
              <a:latin typeface="+mn-lt"/>
              <a:ea typeface="+mn-ea"/>
              <a:cs typeface="+mn-cs"/>
            </a:rPr>
            <a:t>り、差が大きくなっている</a:t>
          </a:r>
          <a:r>
            <a:rPr kumimoji="1" lang="ja-JP" altLang="ja-JP" sz="1100">
              <a:solidFill>
                <a:schemeClr val="dk1"/>
              </a:solidFill>
              <a:effectLst/>
              <a:latin typeface="+mn-lt"/>
              <a:ea typeface="+mn-ea"/>
              <a:cs typeface="+mn-cs"/>
            </a:rPr>
            <a:t>。前年度の将来負担比率の悪化は、ごみ処理施設整備</a:t>
          </a:r>
          <a:r>
            <a:rPr kumimoji="1" lang="ja-JP" altLang="en-US" sz="1100">
              <a:solidFill>
                <a:schemeClr val="dk1"/>
              </a:solidFill>
              <a:effectLst/>
              <a:latin typeface="+mn-lt"/>
              <a:ea typeface="+mn-ea"/>
              <a:cs typeface="+mn-cs"/>
            </a:rPr>
            <a:t>運営に関する</a:t>
          </a:r>
          <a:r>
            <a:rPr kumimoji="1" lang="ja-JP" altLang="ja-JP" sz="1100">
              <a:solidFill>
                <a:schemeClr val="dk1"/>
              </a:solidFill>
              <a:effectLst/>
              <a:latin typeface="+mn-lt"/>
              <a:ea typeface="+mn-ea"/>
              <a:cs typeface="+mn-cs"/>
            </a:rPr>
            <a:t>債務負担行為を行ったためであったが、</a:t>
          </a:r>
          <a:r>
            <a:rPr kumimoji="1" lang="ja-JP" altLang="en-US" sz="1100">
              <a:solidFill>
                <a:schemeClr val="dk1"/>
              </a:solidFill>
              <a:effectLst/>
              <a:latin typeface="+mn-lt"/>
              <a:ea typeface="+mn-ea"/>
              <a:cs typeface="+mn-cs"/>
            </a:rPr>
            <a:t>今年度は公営企業債等繰入見込額等が減少し、改善要因がある一方、</a:t>
          </a:r>
          <a:r>
            <a:rPr kumimoji="1" lang="ja-JP" altLang="ja-JP" sz="1100">
              <a:solidFill>
                <a:schemeClr val="dk1"/>
              </a:solidFill>
              <a:effectLst/>
              <a:latin typeface="+mn-lt"/>
              <a:ea typeface="+mn-ea"/>
              <a:cs typeface="+mn-cs"/>
            </a:rPr>
            <a:t>交付税額の減額</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基金の取崩が行われ</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と同様に推移</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121073</xdr:rowOff>
    </xdr:from>
    <xdr:to>
      <xdr:col>81</xdr:col>
      <xdr:colOff>44450</xdr:colOff>
      <xdr:row>18</xdr:row>
      <xdr:rowOff>121073</xdr:rowOff>
    </xdr:to>
    <xdr:cxnSp macro="">
      <xdr:nvCxnSpPr>
        <xdr:cNvPr id="448" name="直線コネクタ 447"/>
        <xdr:cNvCxnSpPr/>
      </xdr:nvCxnSpPr>
      <xdr:spPr>
        <a:xfrm>
          <a:off x="16179800" y="320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6169</xdr:rowOff>
    </xdr:from>
    <xdr:to>
      <xdr:col>77</xdr:col>
      <xdr:colOff>44450</xdr:colOff>
      <xdr:row>18</xdr:row>
      <xdr:rowOff>121073</xdr:rowOff>
    </xdr:to>
    <xdr:cxnSp macro="">
      <xdr:nvCxnSpPr>
        <xdr:cNvPr id="451" name="直線コネクタ 450"/>
        <xdr:cNvCxnSpPr/>
      </xdr:nvCxnSpPr>
      <xdr:spPr>
        <a:xfrm>
          <a:off x="15290800" y="3092269"/>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18</xdr:row>
      <xdr:rowOff>6169</xdr:rowOff>
    </xdr:to>
    <xdr:cxnSp macro="">
      <xdr:nvCxnSpPr>
        <xdr:cNvPr id="454" name="直線コネクタ 453"/>
        <xdr:cNvCxnSpPr/>
      </xdr:nvCxnSpPr>
      <xdr:spPr>
        <a:xfrm>
          <a:off x="14401800" y="2700443"/>
          <a:ext cx="889000" cy="39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17</xdr:row>
      <xdr:rowOff>44329</xdr:rowOff>
    </xdr:to>
    <xdr:cxnSp macro="">
      <xdr:nvCxnSpPr>
        <xdr:cNvPr id="457" name="直線コネクタ 456"/>
        <xdr:cNvCxnSpPr/>
      </xdr:nvCxnSpPr>
      <xdr:spPr>
        <a:xfrm flipV="1">
          <a:off x="13512800" y="270044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70273</xdr:rowOff>
    </xdr:from>
    <xdr:to>
      <xdr:col>81</xdr:col>
      <xdr:colOff>95250</xdr:colOff>
      <xdr:row>19</xdr:row>
      <xdr:rowOff>423</xdr:rowOff>
    </xdr:to>
    <xdr:sp macro="" textlink="">
      <xdr:nvSpPr>
        <xdr:cNvPr id="467" name="楕円 466"/>
        <xdr:cNvSpPr/>
      </xdr:nvSpPr>
      <xdr:spPr>
        <a:xfrm>
          <a:off x="169672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42350</xdr:rowOff>
    </xdr:from>
    <xdr:ext cx="762000" cy="259045"/>
    <xdr:sp macro="" textlink="">
      <xdr:nvSpPr>
        <xdr:cNvPr id="468" name="将来負担の状況該当値テキスト"/>
        <xdr:cNvSpPr txBox="1"/>
      </xdr:nvSpPr>
      <xdr:spPr>
        <a:xfrm>
          <a:off x="17106900" y="3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70273</xdr:rowOff>
    </xdr:from>
    <xdr:to>
      <xdr:col>77</xdr:col>
      <xdr:colOff>95250</xdr:colOff>
      <xdr:row>19</xdr:row>
      <xdr:rowOff>423</xdr:rowOff>
    </xdr:to>
    <xdr:sp macro="" textlink="">
      <xdr:nvSpPr>
        <xdr:cNvPr id="469" name="楕円 468"/>
        <xdr:cNvSpPr/>
      </xdr:nvSpPr>
      <xdr:spPr>
        <a:xfrm>
          <a:off x="16129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156650</xdr:rowOff>
    </xdr:from>
    <xdr:ext cx="736600" cy="259045"/>
    <xdr:sp macro="" textlink="">
      <xdr:nvSpPr>
        <xdr:cNvPr id="470" name="テキスト ボックス 469"/>
        <xdr:cNvSpPr txBox="1"/>
      </xdr:nvSpPr>
      <xdr:spPr>
        <a:xfrm>
          <a:off x="15798800" y="324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126819</xdr:rowOff>
    </xdr:from>
    <xdr:to>
      <xdr:col>73</xdr:col>
      <xdr:colOff>44450</xdr:colOff>
      <xdr:row>18</xdr:row>
      <xdr:rowOff>56969</xdr:rowOff>
    </xdr:to>
    <xdr:sp macro="" textlink="">
      <xdr:nvSpPr>
        <xdr:cNvPr id="471" name="楕円 470"/>
        <xdr:cNvSpPr/>
      </xdr:nvSpPr>
      <xdr:spPr>
        <a:xfrm>
          <a:off x="15240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41746</xdr:rowOff>
    </xdr:from>
    <xdr:ext cx="762000" cy="259045"/>
    <xdr:sp macro="" textlink="">
      <xdr:nvSpPr>
        <xdr:cNvPr id="472" name="テキスト ボックス 471"/>
        <xdr:cNvSpPr txBox="1"/>
      </xdr:nvSpPr>
      <xdr:spPr>
        <a:xfrm>
          <a:off x="14909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3" name="楕円 472"/>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4" name="テキスト ボックス 473"/>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164979</xdr:rowOff>
    </xdr:from>
    <xdr:to>
      <xdr:col>64</xdr:col>
      <xdr:colOff>152400</xdr:colOff>
      <xdr:row>17</xdr:row>
      <xdr:rowOff>95129</xdr:rowOff>
    </xdr:to>
    <xdr:sp macro="" textlink="">
      <xdr:nvSpPr>
        <xdr:cNvPr id="475" name="楕円 474"/>
        <xdr:cNvSpPr/>
      </xdr:nvSpPr>
      <xdr:spPr>
        <a:xfrm>
          <a:off x="13462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79906</xdr:rowOff>
    </xdr:from>
    <xdr:ext cx="762000" cy="259045"/>
    <xdr:sp macro="" textlink="">
      <xdr:nvSpPr>
        <xdr:cNvPr id="476" name="テキスト ボックス 475"/>
        <xdr:cNvSpPr txBox="1"/>
      </xdr:nvSpPr>
      <xdr:spPr>
        <a:xfrm>
          <a:off x="13131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し、類似団体と比べると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る状況で、岡山県の平均と比較して経常収支比率に占める割合はかなり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92710</xdr:rowOff>
    </xdr:to>
    <xdr:cxnSp macro="">
      <xdr:nvCxnSpPr>
        <xdr:cNvPr id="66" name="直線コネクタ 65"/>
        <xdr:cNvCxnSpPr/>
      </xdr:nvCxnSpPr>
      <xdr:spPr>
        <a:xfrm>
          <a:off x="3987800" y="603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31750</xdr:rowOff>
    </xdr:to>
    <xdr:cxnSp macro="">
      <xdr:nvCxnSpPr>
        <xdr:cNvPr id="69" name="直線コネクタ 68"/>
        <xdr:cNvCxnSpPr/>
      </xdr:nvCxnSpPr>
      <xdr:spPr>
        <a:xfrm>
          <a:off x="3098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153670</xdr:rowOff>
    </xdr:to>
    <xdr:cxnSp macro="">
      <xdr:nvCxnSpPr>
        <xdr:cNvPr id="75" name="直線コネクタ 74"/>
        <xdr:cNvCxnSpPr/>
      </xdr:nvCxnSpPr>
      <xdr:spPr>
        <a:xfrm flipV="1">
          <a:off x="1320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し、依然として類似団体平均を大きく上回る状況である。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167821</xdr:rowOff>
    </xdr:to>
    <xdr:cxnSp macro="">
      <xdr:nvCxnSpPr>
        <xdr:cNvPr id="129" name="直線コネクタ 128"/>
        <xdr:cNvCxnSpPr/>
      </xdr:nvCxnSpPr>
      <xdr:spPr>
        <a:xfrm>
          <a:off x="15671800" y="2995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91621</xdr:rowOff>
    </xdr:to>
    <xdr:cxnSp macro="">
      <xdr:nvCxnSpPr>
        <xdr:cNvPr id="132" name="直線コネクタ 131"/>
        <xdr:cNvCxnSpPr/>
      </xdr:nvCxnSpPr>
      <xdr:spPr>
        <a:xfrm flipV="1">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91621</xdr:rowOff>
    </xdr:to>
    <xdr:cxnSp macro="">
      <xdr:nvCxnSpPr>
        <xdr:cNvPr id="135" name="直線コネクタ 134"/>
        <xdr:cNvCxnSpPr/>
      </xdr:nvCxnSpPr>
      <xdr:spPr>
        <a:xfrm>
          <a:off x="13893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xdr:cNvCxnSpPr/>
      </xdr:nvCxnSpPr>
      <xdr:spPr>
        <a:xfrm flipV="1">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昨年度は臨時福祉給付金は繰り越し事業分（▲</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に加え類似団体を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、本年度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扶助費の年々の増加は、高齢者、障害者を社会全体で支える制度に対応するため避けられないことであるが、所得制限や対象者の見直しを行うなど、経費抑制を図りたい。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152400</xdr:rowOff>
    </xdr:to>
    <xdr:cxnSp macro="">
      <xdr:nvCxnSpPr>
        <xdr:cNvPr id="189" name="直線コネクタ 188"/>
        <xdr:cNvCxnSpPr/>
      </xdr:nvCxnSpPr>
      <xdr:spPr>
        <a:xfrm>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92" name="直線コネクタ 191"/>
        <xdr:cNvCxnSpPr/>
      </xdr:nvCxnSpPr>
      <xdr:spPr>
        <a:xfrm flipV="1">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19050</xdr:rowOff>
    </xdr:to>
    <xdr:cxnSp macro="">
      <xdr:nvCxnSpPr>
        <xdr:cNvPr id="195" name="直線コネクタ 194"/>
        <xdr:cNvCxnSpPr/>
      </xdr:nvCxnSpPr>
      <xdr:spPr>
        <a:xfrm>
          <a:off x="2209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127000</xdr:rowOff>
    </xdr:to>
    <xdr:cxnSp macro="">
      <xdr:nvCxnSpPr>
        <xdr:cNvPr id="198" name="直線コネクタ 197"/>
        <xdr:cNvCxnSpPr/>
      </xdr:nvCxnSpPr>
      <xdr:spPr>
        <a:xfrm>
          <a:off x="1320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8" name="楕円 207"/>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9"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0" name="楕円 209"/>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1" name="テキスト ボックス 210"/>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2" name="楕円 211"/>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3" name="テキスト ボックス 212"/>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4" name="楕円 213"/>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5" name="テキスト ボックス 21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6" name="楕円 215"/>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7" name="テキスト ボックス 216"/>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類似団体中最下位であり、類似団体と比べて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回る状況であるが、その要因は公営企業への繰出金が多額に上ることによる。主な繰出金は下水道事業で全体の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％、後期高齢者医療事業会計が約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％、介護保険事業会計が約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っている。中でも突出した下水道事業は、平成元年をピークに短期集中的に整備され、多額の設備投資を行い、そのために発行した地方債の償還のための支出が数字を押し上げている。この償還は今後数年で完済でき</a:t>
          </a:r>
          <a:r>
            <a:rPr kumimoji="1" lang="ja-JP" altLang="en-US" sz="1100">
              <a:solidFill>
                <a:schemeClr val="dk1"/>
              </a:solidFill>
              <a:effectLst/>
              <a:latin typeface="+mn-lt"/>
              <a:ea typeface="+mn-ea"/>
              <a:cs typeface="+mn-cs"/>
            </a:rPr>
            <a:t>、減少傾向となるが、今後は老朽化する施設の更新等にかかる地方債の借入も予想されるため、引き続き注視する必要がある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2" name="直線コネクタ 23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3" name="テキスト ボックス 232"/>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6" name="直線コネクタ 23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7" name="テキスト ボックス 236"/>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75565</xdr:rowOff>
    </xdr:from>
    <xdr:to>
      <xdr:col>82</xdr:col>
      <xdr:colOff>107950</xdr:colOff>
      <xdr:row>59</xdr:row>
      <xdr:rowOff>161290</xdr:rowOff>
    </xdr:to>
    <xdr:cxnSp macro="">
      <xdr:nvCxnSpPr>
        <xdr:cNvPr id="241" name="直線コネクタ 240"/>
        <xdr:cNvCxnSpPr/>
      </xdr:nvCxnSpPr>
      <xdr:spPr>
        <a:xfrm flipV="1">
          <a:off x="16510000" y="916241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133367</xdr:rowOff>
    </xdr:from>
    <xdr:ext cx="762000" cy="259045"/>
    <xdr:sp macro="" textlink="">
      <xdr:nvSpPr>
        <xdr:cNvPr id="242"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161290</xdr:rowOff>
    </xdr:from>
    <xdr:to>
      <xdr:col>82</xdr:col>
      <xdr:colOff>196850</xdr:colOff>
      <xdr:row>59</xdr:row>
      <xdr:rowOff>161290</xdr:rowOff>
    </xdr:to>
    <xdr:cxnSp macro="">
      <xdr:nvCxnSpPr>
        <xdr:cNvPr id="243" name="直線コネクタ 242"/>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161942</xdr:rowOff>
    </xdr:from>
    <xdr:ext cx="762000" cy="259045"/>
    <xdr:sp macro="" textlink="">
      <xdr:nvSpPr>
        <xdr:cNvPr id="244" name="その他最大値テキスト"/>
        <xdr:cNvSpPr txBox="1"/>
      </xdr:nvSpPr>
      <xdr:spPr>
        <a:xfrm>
          <a:off x="16598900" y="890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75565</xdr:rowOff>
    </xdr:from>
    <xdr:to>
      <xdr:col>82</xdr:col>
      <xdr:colOff>196850</xdr:colOff>
      <xdr:row>53</xdr:row>
      <xdr:rowOff>75565</xdr:rowOff>
    </xdr:to>
    <xdr:cxnSp macro="">
      <xdr:nvCxnSpPr>
        <xdr:cNvPr id="245" name="直線コネクタ 244"/>
        <xdr:cNvCxnSpPr/>
      </xdr:nvCxnSpPr>
      <xdr:spPr>
        <a:xfrm>
          <a:off x="16421100" y="91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24130</xdr:rowOff>
    </xdr:to>
    <xdr:cxnSp macro="">
      <xdr:nvCxnSpPr>
        <xdr:cNvPr id="246" name="直線コネクタ 245"/>
        <xdr:cNvCxnSpPr/>
      </xdr:nvCxnSpPr>
      <xdr:spPr>
        <a:xfrm flipV="1">
          <a:off x="15671800" y="10276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115587</xdr:rowOff>
    </xdr:from>
    <xdr:ext cx="762000" cy="259045"/>
    <xdr:sp macro="" textlink="">
      <xdr:nvSpPr>
        <xdr:cNvPr id="247" name="その他平均値テキスト"/>
        <xdr:cNvSpPr txBox="1"/>
      </xdr:nvSpPr>
      <xdr:spPr>
        <a:xfrm>
          <a:off x="16598900" y="937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48" name="フローチャート: 判断 247"/>
        <xdr:cNvSpPr/>
      </xdr:nvSpPr>
      <xdr:spPr>
        <a:xfrm>
          <a:off x="164592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60</xdr:row>
      <xdr:rowOff>24130</xdr:rowOff>
    </xdr:to>
    <xdr:cxnSp macro="">
      <xdr:nvCxnSpPr>
        <xdr:cNvPr id="249" name="直線コネクタ 248"/>
        <xdr:cNvCxnSpPr/>
      </xdr:nvCxnSpPr>
      <xdr:spPr>
        <a:xfrm>
          <a:off x="14782800" y="10265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99060</xdr:rowOff>
    </xdr:from>
    <xdr:to>
      <xdr:col>78</xdr:col>
      <xdr:colOff>120650</xdr:colOff>
      <xdr:row>56</xdr:row>
      <xdr:rowOff>29210</xdr:rowOff>
    </xdr:to>
    <xdr:sp macro="" textlink="">
      <xdr:nvSpPr>
        <xdr:cNvPr id="250" name="フローチャート: 判断 249"/>
        <xdr:cNvSpPr/>
      </xdr:nvSpPr>
      <xdr:spPr>
        <a:xfrm>
          <a:off x="15621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51" name="テキスト ボックス 250"/>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149860</xdr:rowOff>
    </xdr:from>
    <xdr:to>
      <xdr:col>73</xdr:col>
      <xdr:colOff>180975</xdr:colOff>
      <xdr:row>60</xdr:row>
      <xdr:rowOff>64135</xdr:rowOff>
    </xdr:to>
    <xdr:cxnSp macro="">
      <xdr:nvCxnSpPr>
        <xdr:cNvPr id="252" name="直線コネクタ 251"/>
        <xdr:cNvCxnSpPr/>
      </xdr:nvCxnSpPr>
      <xdr:spPr>
        <a:xfrm flipV="1">
          <a:off x="13893800" y="10265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53" name="フローチャート: 判断 25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54" name="テキスト ボックス 25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64135</xdr:rowOff>
    </xdr:from>
    <xdr:to>
      <xdr:col>69</xdr:col>
      <xdr:colOff>92075</xdr:colOff>
      <xdr:row>60</xdr:row>
      <xdr:rowOff>69850</xdr:rowOff>
    </xdr:to>
    <xdr:cxnSp macro="">
      <xdr:nvCxnSpPr>
        <xdr:cNvPr id="255" name="直線コネクタ 254"/>
        <xdr:cNvCxnSpPr/>
      </xdr:nvCxnSpPr>
      <xdr:spPr>
        <a:xfrm flipV="1">
          <a:off x="13004800" y="103511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53340</xdr:rowOff>
    </xdr:from>
    <xdr:to>
      <xdr:col>69</xdr:col>
      <xdr:colOff>142875</xdr:colOff>
      <xdr:row>55</xdr:row>
      <xdr:rowOff>154940</xdr:rowOff>
    </xdr:to>
    <xdr:sp macro="" textlink="">
      <xdr:nvSpPr>
        <xdr:cNvPr id="256" name="フローチャート: 判断 255"/>
        <xdr:cNvSpPr/>
      </xdr:nvSpPr>
      <xdr:spPr>
        <a:xfrm>
          <a:off x="138430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165117</xdr:rowOff>
    </xdr:from>
    <xdr:ext cx="762000" cy="259045"/>
    <xdr:sp macro="" textlink="">
      <xdr:nvSpPr>
        <xdr:cNvPr id="257" name="テキスト ボックス 256"/>
        <xdr:cNvSpPr txBox="1"/>
      </xdr:nvSpPr>
      <xdr:spPr>
        <a:xfrm>
          <a:off x="13512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59055</xdr:rowOff>
    </xdr:from>
    <xdr:to>
      <xdr:col>65</xdr:col>
      <xdr:colOff>53975</xdr:colOff>
      <xdr:row>55</xdr:row>
      <xdr:rowOff>160655</xdr:rowOff>
    </xdr:to>
    <xdr:sp macro="" textlink="">
      <xdr:nvSpPr>
        <xdr:cNvPr id="258" name="フローチャート: 判断 257"/>
        <xdr:cNvSpPr/>
      </xdr:nvSpPr>
      <xdr:spPr>
        <a:xfrm>
          <a:off x="129540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170832</xdr:rowOff>
    </xdr:from>
    <xdr:ext cx="762000" cy="259045"/>
    <xdr:sp macro="" textlink="">
      <xdr:nvSpPr>
        <xdr:cNvPr id="259" name="テキスト ボックス 258"/>
        <xdr:cNvSpPr txBox="1"/>
      </xdr:nvSpPr>
      <xdr:spPr>
        <a:xfrm>
          <a:off x="12623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5" name="楕円 264"/>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19067</xdr:rowOff>
    </xdr:from>
    <xdr:ext cx="762000" cy="259045"/>
    <xdr:sp macro="" textlink="">
      <xdr:nvSpPr>
        <xdr:cNvPr id="266" name="その他該当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67" name="楕円 266"/>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8" name="テキスト ボックス 267"/>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99060</xdr:rowOff>
    </xdr:from>
    <xdr:to>
      <xdr:col>74</xdr:col>
      <xdr:colOff>31750</xdr:colOff>
      <xdr:row>60</xdr:row>
      <xdr:rowOff>29210</xdr:rowOff>
    </xdr:to>
    <xdr:sp macro="" textlink="">
      <xdr:nvSpPr>
        <xdr:cNvPr id="269" name="楕円 268"/>
        <xdr:cNvSpPr/>
      </xdr:nvSpPr>
      <xdr:spPr>
        <a:xfrm>
          <a:off x="14732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13987</xdr:rowOff>
    </xdr:from>
    <xdr:ext cx="762000" cy="259045"/>
    <xdr:sp macro="" textlink="">
      <xdr:nvSpPr>
        <xdr:cNvPr id="270" name="テキスト ボックス 269"/>
        <xdr:cNvSpPr txBox="1"/>
      </xdr:nvSpPr>
      <xdr:spPr>
        <a:xfrm>
          <a:off x="14401800" y="103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xdr:rowOff>
    </xdr:from>
    <xdr:to>
      <xdr:col>69</xdr:col>
      <xdr:colOff>142875</xdr:colOff>
      <xdr:row>60</xdr:row>
      <xdr:rowOff>114935</xdr:rowOff>
    </xdr:to>
    <xdr:sp macro="" textlink="">
      <xdr:nvSpPr>
        <xdr:cNvPr id="271" name="楕円 270"/>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99712</xdr:rowOff>
    </xdr:from>
    <xdr:ext cx="762000" cy="259045"/>
    <xdr:sp macro="" textlink="">
      <xdr:nvSpPr>
        <xdr:cNvPr id="272" name="テキスト ボックス 271"/>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73" name="楕円 272"/>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74" name="テキスト ボックス 273"/>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299" name="直線コネクタ 298"/>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0"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1" name="直線コネクタ 300"/>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3" name="直線コネクタ 30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4" name="直線コネクタ 303"/>
        <xdr:cNvCxnSpPr/>
      </xdr:nvCxnSpPr>
      <xdr:spPr>
        <a:xfrm>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07" name="直線コネクタ 306"/>
        <xdr:cNvCxnSpPr/>
      </xdr:nvCxnSpPr>
      <xdr:spPr>
        <a:xfrm flipV="1">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8" name="フローチャート: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136144</xdr:rowOff>
    </xdr:to>
    <xdr:cxnSp macro="">
      <xdr:nvCxnSpPr>
        <xdr:cNvPr id="310" name="直線コネクタ 309"/>
        <xdr:cNvCxnSpPr/>
      </xdr:nvCxnSpPr>
      <xdr:spPr>
        <a:xfrm flipV="1">
          <a:off x="13893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1" name="フローチャート: 判断 310"/>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2" name="テキスト ボックス 311"/>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136144</xdr:rowOff>
    </xdr:to>
    <xdr:cxnSp macro="">
      <xdr:nvCxnSpPr>
        <xdr:cNvPr id="313" name="直線コネクタ 312"/>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4" name="フローチャート: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6" name="フローチャート: 判断 315"/>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7" name="テキスト ボックス 31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3" name="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7" name="楕円 326"/>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8" name="テキスト ボックス 32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9" name="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0" name="テキスト ボックス 32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57" name="直線コネクタ 356"/>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58"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59" name="直線コネクタ 358"/>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0"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1" name="直線コネクタ 360"/>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168148</xdr:rowOff>
    </xdr:to>
    <xdr:cxnSp macro="">
      <xdr:nvCxnSpPr>
        <xdr:cNvPr id="362" name="直線コネクタ 361"/>
        <xdr:cNvCxnSpPr/>
      </xdr:nvCxnSpPr>
      <xdr:spPr>
        <a:xfrm flipV="1">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3"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4" name="フローチャート: 判断 363"/>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76</xdr:row>
      <xdr:rowOff>168148</xdr:rowOff>
    </xdr:to>
    <xdr:cxnSp macro="">
      <xdr:nvCxnSpPr>
        <xdr:cNvPr id="365" name="直線コネクタ 364"/>
        <xdr:cNvCxnSpPr/>
      </xdr:nvCxnSpPr>
      <xdr:spPr>
        <a:xfrm>
          <a:off x="3098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6" name="フローチャート: 判断 365"/>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7" name="テキスト ボックス 366"/>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68" name="直線コネクタ 367"/>
        <xdr:cNvCxnSpPr/>
      </xdr:nvCxnSpPr>
      <xdr:spPr>
        <a:xfrm>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9" name="フローチャート: 判断 368"/>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0" name="テキスト ボックス 369"/>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1" name="直線コネクタ 370"/>
        <xdr:cNvCxnSpPr/>
      </xdr:nvCxnSpPr>
      <xdr:spPr>
        <a:xfrm flipV="1">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4" name="フローチャート: 判断 373"/>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5" name="テキスト ボックス 37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1" name="楕円 380"/>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2"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3" name="楕円 382"/>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4" name="テキスト ボックス 383"/>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5" name="楕円 384"/>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6" name="テキスト ボックス 385"/>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7" name="楕円 386"/>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8" name="テキスト ボックス 387"/>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9" name="楕円 388"/>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0" name="テキスト ボックス 389"/>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ポイント上回り、類似団体内順位も下位に位置している。</a:t>
          </a:r>
          <a:endParaRPr lang="ja-JP" altLang="ja-JP" sz="1400">
            <a:effectLst/>
          </a:endParaRPr>
        </a:p>
        <a:p>
          <a:r>
            <a:rPr kumimoji="1" lang="ja-JP" altLang="ja-JP" sz="1100">
              <a:solidFill>
                <a:schemeClr val="dk1"/>
              </a:solidFill>
              <a:effectLst/>
              <a:latin typeface="+mn-lt"/>
              <a:ea typeface="+mn-ea"/>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16" name="直線コネクタ 415"/>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1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18" name="直線コネクタ 41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19"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0" name="直線コネクタ 419"/>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60706</xdr:rowOff>
    </xdr:to>
    <xdr:cxnSp macro="">
      <xdr:nvCxnSpPr>
        <xdr:cNvPr id="421" name="直線コネクタ 420"/>
        <xdr:cNvCxnSpPr/>
      </xdr:nvCxnSpPr>
      <xdr:spPr>
        <a:xfrm>
          <a:off x="15671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2"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3" name="フローチャート: 判断 422"/>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14987</xdr:rowOff>
    </xdr:to>
    <xdr:cxnSp macro="">
      <xdr:nvCxnSpPr>
        <xdr:cNvPr id="424" name="直線コネクタ 423"/>
        <xdr:cNvCxnSpPr/>
      </xdr:nvCxnSpPr>
      <xdr:spPr>
        <a:xfrm flipV="1">
          <a:off x="14782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5" name="フローチャート: 判断 424"/>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6" name="テキスト ボックス 425"/>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46989</xdr:rowOff>
    </xdr:to>
    <xdr:cxnSp macro="">
      <xdr:nvCxnSpPr>
        <xdr:cNvPr id="427" name="直線コネクタ 426"/>
        <xdr:cNvCxnSpPr/>
      </xdr:nvCxnSpPr>
      <xdr:spPr>
        <a:xfrm flipV="1">
          <a:off x="13893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28" name="フローチャート: 判断 427"/>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29" name="テキスト ボックス 42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74422</xdr:rowOff>
    </xdr:to>
    <xdr:cxnSp macro="">
      <xdr:nvCxnSpPr>
        <xdr:cNvPr id="430" name="直線コネクタ 429"/>
        <xdr:cNvCxnSpPr/>
      </xdr:nvCxnSpPr>
      <xdr:spPr>
        <a:xfrm flipV="1">
          <a:off x="13004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1" name="フローチャート: 判断 430"/>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2" name="テキスト ボックス 43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3" name="フローチャート: 判断 43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4" name="テキスト ボックス 43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0" name="楕円 439"/>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1"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2" name="楕円 441"/>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3" name="テキスト ボックス 442"/>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4" name="楕円 44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45" name="テキスト ボックス 44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6" name="楕円 445"/>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7" name="テキスト ボックス 446"/>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48" name="楕円 447"/>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49" name="テキスト ボックス 448"/>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77805</xdr:rowOff>
    </xdr:from>
    <xdr:to>
      <xdr:col>29</xdr:col>
      <xdr:colOff>127000</xdr:colOff>
      <xdr:row>17</xdr:row>
      <xdr:rowOff>87635</xdr:rowOff>
    </xdr:to>
    <xdr:cxnSp macro="">
      <xdr:nvCxnSpPr>
        <xdr:cNvPr id="50" name="直線コネクタ 49"/>
        <xdr:cNvCxnSpPr/>
      </xdr:nvCxnSpPr>
      <xdr:spPr bwMode="auto">
        <a:xfrm flipV="1">
          <a:off x="5003800" y="3040080"/>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62582</xdr:rowOff>
    </xdr:from>
    <xdr:ext cx="762000" cy="259045"/>
    <xdr:sp macro="" textlink="">
      <xdr:nvSpPr>
        <xdr:cNvPr id="51" name="人口1人当たり決算額の推移平均値テキスト130"/>
        <xdr:cNvSpPr txBox="1"/>
      </xdr:nvSpPr>
      <xdr:spPr>
        <a:xfrm>
          <a:off x="5740400" y="302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87635</xdr:rowOff>
    </xdr:from>
    <xdr:to>
      <xdr:col>26</xdr:col>
      <xdr:colOff>50800</xdr:colOff>
      <xdr:row>17</xdr:row>
      <xdr:rowOff>105710</xdr:rowOff>
    </xdr:to>
    <xdr:cxnSp macro="">
      <xdr:nvCxnSpPr>
        <xdr:cNvPr id="53" name="直線コネクタ 52"/>
        <xdr:cNvCxnSpPr/>
      </xdr:nvCxnSpPr>
      <xdr:spPr bwMode="auto">
        <a:xfrm flipV="1">
          <a:off x="4305300" y="3049910"/>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105710</xdr:rowOff>
    </xdr:from>
    <xdr:to>
      <xdr:col>22</xdr:col>
      <xdr:colOff>114300</xdr:colOff>
      <xdr:row>17</xdr:row>
      <xdr:rowOff>131884</xdr:rowOff>
    </xdr:to>
    <xdr:cxnSp macro="">
      <xdr:nvCxnSpPr>
        <xdr:cNvPr id="56" name="直線コネクタ 55"/>
        <xdr:cNvCxnSpPr/>
      </xdr:nvCxnSpPr>
      <xdr:spPr bwMode="auto">
        <a:xfrm flipV="1">
          <a:off x="3606800" y="306798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114816</xdr:rowOff>
    </xdr:from>
    <xdr:to>
      <xdr:col>18</xdr:col>
      <xdr:colOff>177800</xdr:colOff>
      <xdr:row>17</xdr:row>
      <xdr:rowOff>131884</xdr:rowOff>
    </xdr:to>
    <xdr:cxnSp macro="">
      <xdr:nvCxnSpPr>
        <xdr:cNvPr id="59" name="直線コネクタ 58"/>
        <xdr:cNvCxnSpPr/>
      </xdr:nvCxnSpPr>
      <xdr:spPr bwMode="auto">
        <a:xfrm>
          <a:off x="29083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27005</xdr:rowOff>
    </xdr:from>
    <xdr:to>
      <xdr:col>29</xdr:col>
      <xdr:colOff>177800</xdr:colOff>
      <xdr:row>17</xdr:row>
      <xdr:rowOff>128605</xdr:rowOff>
    </xdr:to>
    <xdr:sp macro="" textlink="">
      <xdr:nvSpPr>
        <xdr:cNvPr id="69" name="楕円 68"/>
        <xdr:cNvSpPr/>
      </xdr:nvSpPr>
      <xdr:spPr bwMode="auto">
        <a:xfrm>
          <a:off x="56007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43532</xdr:rowOff>
    </xdr:from>
    <xdr:ext cx="762000" cy="259045"/>
    <xdr:sp macro="" textlink="">
      <xdr:nvSpPr>
        <xdr:cNvPr id="70" name="人口1人当たり決算額の推移該当値テキスト130"/>
        <xdr:cNvSpPr txBox="1"/>
      </xdr:nvSpPr>
      <xdr:spPr>
        <a:xfrm>
          <a:off x="5740400" y="28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36835</xdr:rowOff>
    </xdr:from>
    <xdr:to>
      <xdr:col>26</xdr:col>
      <xdr:colOff>101600</xdr:colOff>
      <xdr:row>17</xdr:row>
      <xdr:rowOff>138435</xdr:rowOff>
    </xdr:to>
    <xdr:sp macro="" textlink="">
      <xdr:nvSpPr>
        <xdr:cNvPr id="71" name="楕円 70"/>
        <xdr:cNvSpPr/>
      </xdr:nvSpPr>
      <xdr:spPr bwMode="auto">
        <a:xfrm>
          <a:off x="49530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148612</xdr:rowOff>
    </xdr:from>
    <xdr:ext cx="736600" cy="259045"/>
    <xdr:sp macro="" textlink="">
      <xdr:nvSpPr>
        <xdr:cNvPr id="72" name="テキスト ボックス 71"/>
        <xdr:cNvSpPr txBox="1"/>
      </xdr:nvSpPr>
      <xdr:spPr>
        <a:xfrm>
          <a:off x="4622800" y="276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54910</xdr:rowOff>
    </xdr:from>
    <xdr:to>
      <xdr:col>22</xdr:col>
      <xdr:colOff>165100</xdr:colOff>
      <xdr:row>17</xdr:row>
      <xdr:rowOff>156510</xdr:rowOff>
    </xdr:to>
    <xdr:sp macro="" textlink="">
      <xdr:nvSpPr>
        <xdr:cNvPr id="73" name="楕円 72"/>
        <xdr:cNvSpPr/>
      </xdr:nvSpPr>
      <xdr:spPr bwMode="auto">
        <a:xfrm>
          <a:off x="42545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166687</xdr:rowOff>
    </xdr:from>
    <xdr:ext cx="762000" cy="259045"/>
    <xdr:sp macro="" textlink="">
      <xdr:nvSpPr>
        <xdr:cNvPr id="74" name="テキスト ボックス 73"/>
        <xdr:cNvSpPr txBox="1"/>
      </xdr:nvSpPr>
      <xdr:spPr>
        <a:xfrm>
          <a:off x="3924300" y="27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81084</xdr:rowOff>
    </xdr:from>
    <xdr:to>
      <xdr:col>19</xdr:col>
      <xdr:colOff>38100</xdr:colOff>
      <xdr:row>18</xdr:row>
      <xdr:rowOff>11234</xdr:rowOff>
    </xdr:to>
    <xdr:sp macro="" textlink="">
      <xdr:nvSpPr>
        <xdr:cNvPr id="75" name="楕円 74"/>
        <xdr:cNvSpPr/>
      </xdr:nvSpPr>
      <xdr:spPr bwMode="auto">
        <a:xfrm>
          <a:off x="35560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21411</xdr:rowOff>
    </xdr:from>
    <xdr:ext cx="762000" cy="259045"/>
    <xdr:sp macro="" textlink="">
      <xdr:nvSpPr>
        <xdr:cNvPr id="76" name="テキスト ボックス 75"/>
        <xdr:cNvSpPr txBox="1"/>
      </xdr:nvSpPr>
      <xdr:spPr>
        <a:xfrm>
          <a:off x="3225800" y="28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64016</xdr:rowOff>
    </xdr:from>
    <xdr:to>
      <xdr:col>15</xdr:col>
      <xdr:colOff>101600</xdr:colOff>
      <xdr:row>17</xdr:row>
      <xdr:rowOff>165616</xdr:rowOff>
    </xdr:to>
    <xdr:sp macro="" textlink="">
      <xdr:nvSpPr>
        <xdr:cNvPr id="77" name="楕円 76"/>
        <xdr:cNvSpPr/>
      </xdr:nvSpPr>
      <xdr:spPr bwMode="auto">
        <a:xfrm>
          <a:off x="28575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4343</xdr:rowOff>
    </xdr:from>
    <xdr:ext cx="762000" cy="259045"/>
    <xdr:sp macro="" textlink="">
      <xdr:nvSpPr>
        <xdr:cNvPr id="78" name="テキスト ボックス 77"/>
        <xdr:cNvSpPr txBox="1"/>
      </xdr:nvSpPr>
      <xdr:spPr>
        <a:xfrm>
          <a:off x="25273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146297</xdr:rowOff>
    </xdr:from>
    <xdr:to>
      <xdr:col>29</xdr:col>
      <xdr:colOff>127000</xdr:colOff>
      <xdr:row>35</xdr:row>
      <xdr:rowOff>202647</xdr:rowOff>
    </xdr:to>
    <xdr:cxnSp macro="">
      <xdr:nvCxnSpPr>
        <xdr:cNvPr id="112" name="直線コネクタ 111"/>
        <xdr:cNvCxnSpPr/>
      </xdr:nvCxnSpPr>
      <xdr:spPr bwMode="auto">
        <a:xfrm>
          <a:off x="5003800" y="6756647"/>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146297</xdr:rowOff>
    </xdr:from>
    <xdr:to>
      <xdr:col>26</xdr:col>
      <xdr:colOff>50800</xdr:colOff>
      <xdr:row>35</xdr:row>
      <xdr:rowOff>240767</xdr:rowOff>
    </xdr:to>
    <xdr:cxnSp macro="">
      <xdr:nvCxnSpPr>
        <xdr:cNvPr id="115" name="直線コネクタ 114"/>
        <xdr:cNvCxnSpPr/>
      </xdr:nvCxnSpPr>
      <xdr:spPr bwMode="auto">
        <a:xfrm flipV="1">
          <a:off x="4305300" y="6756647"/>
          <a:ext cx="698500" cy="94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184436</xdr:rowOff>
    </xdr:from>
    <xdr:to>
      <xdr:col>22</xdr:col>
      <xdr:colOff>114300</xdr:colOff>
      <xdr:row>35</xdr:row>
      <xdr:rowOff>240767</xdr:rowOff>
    </xdr:to>
    <xdr:cxnSp macro="">
      <xdr:nvCxnSpPr>
        <xdr:cNvPr id="118" name="直線コネクタ 117"/>
        <xdr:cNvCxnSpPr/>
      </xdr:nvCxnSpPr>
      <xdr:spPr bwMode="auto">
        <a:xfrm>
          <a:off x="3606800" y="6794786"/>
          <a:ext cx="698500" cy="5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170853</xdr:rowOff>
    </xdr:from>
    <xdr:to>
      <xdr:col>18</xdr:col>
      <xdr:colOff>177800</xdr:colOff>
      <xdr:row>35</xdr:row>
      <xdr:rowOff>184436</xdr:rowOff>
    </xdr:to>
    <xdr:cxnSp macro="">
      <xdr:nvCxnSpPr>
        <xdr:cNvPr id="121" name="直線コネクタ 120"/>
        <xdr:cNvCxnSpPr/>
      </xdr:nvCxnSpPr>
      <xdr:spPr bwMode="auto">
        <a:xfrm>
          <a:off x="2908300" y="6781203"/>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151847</xdr:rowOff>
    </xdr:from>
    <xdr:to>
      <xdr:col>29</xdr:col>
      <xdr:colOff>177800</xdr:colOff>
      <xdr:row>35</xdr:row>
      <xdr:rowOff>253447</xdr:rowOff>
    </xdr:to>
    <xdr:sp macro="" textlink="">
      <xdr:nvSpPr>
        <xdr:cNvPr id="131" name="楕円 130"/>
        <xdr:cNvSpPr/>
      </xdr:nvSpPr>
      <xdr:spPr bwMode="auto">
        <a:xfrm>
          <a:off x="56007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339824</xdr:rowOff>
    </xdr:from>
    <xdr:ext cx="762000" cy="259045"/>
    <xdr:sp macro="" textlink="">
      <xdr:nvSpPr>
        <xdr:cNvPr id="132" name="人口1人当たり決算額の推移該当値テキスト445"/>
        <xdr:cNvSpPr txBox="1"/>
      </xdr:nvSpPr>
      <xdr:spPr>
        <a:xfrm>
          <a:off x="5740400" y="66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95497</xdr:rowOff>
    </xdr:from>
    <xdr:to>
      <xdr:col>26</xdr:col>
      <xdr:colOff>101600</xdr:colOff>
      <xdr:row>35</xdr:row>
      <xdr:rowOff>197097</xdr:rowOff>
    </xdr:to>
    <xdr:sp macro="" textlink="">
      <xdr:nvSpPr>
        <xdr:cNvPr id="133" name="楕円 132"/>
        <xdr:cNvSpPr/>
      </xdr:nvSpPr>
      <xdr:spPr bwMode="auto">
        <a:xfrm>
          <a:off x="4953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207274</xdr:rowOff>
    </xdr:from>
    <xdr:ext cx="736600" cy="259045"/>
    <xdr:sp macro="" textlink="">
      <xdr:nvSpPr>
        <xdr:cNvPr id="134" name="テキスト ボックス 133"/>
        <xdr:cNvSpPr txBox="1"/>
      </xdr:nvSpPr>
      <xdr:spPr>
        <a:xfrm>
          <a:off x="4622800" y="647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189967</xdr:rowOff>
    </xdr:from>
    <xdr:to>
      <xdr:col>22</xdr:col>
      <xdr:colOff>165100</xdr:colOff>
      <xdr:row>35</xdr:row>
      <xdr:rowOff>291567</xdr:rowOff>
    </xdr:to>
    <xdr:sp macro="" textlink="">
      <xdr:nvSpPr>
        <xdr:cNvPr id="135" name="楕円 134"/>
        <xdr:cNvSpPr/>
      </xdr:nvSpPr>
      <xdr:spPr bwMode="auto">
        <a:xfrm>
          <a:off x="42545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301744</xdr:rowOff>
    </xdr:from>
    <xdr:ext cx="762000" cy="259045"/>
    <xdr:sp macro="" textlink="">
      <xdr:nvSpPr>
        <xdr:cNvPr id="136" name="テキスト ボックス 135"/>
        <xdr:cNvSpPr txBox="1"/>
      </xdr:nvSpPr>
      <xdr:spPr>
        <a:xfrm>
          <a:off x="3924300" y="656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133636</xdr:rowOff>
    </xdr:from>
    <xdr:to>
      <xdr:col>19</xdr:col>
      <xdr:colOff>38100</xdr:colOff>
      <xdr:row>35</xdr:row>
      <xdr:rowOff>235236</xdr:rowOff>
    </xdr:to>
    <xdr:sp macro="" textlink="">
      <xdr:nvSpPr>
        <xdr:cNvPr id="137" name="楕円 136"/>
        <xdr:cNvSpPr/>
      </xdr:nvSpPr>
      <xdr:spPr bwMode="auto">
        <a:xfrm>
          <a:off x="3556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245413</xdr:rowOff>
    </xdr:from>
    <xdr:ext cx="762000" cy="259045"/>
    <xdr:sp macro="" textlink="">
      <xdr:nvSpPr>
        <xdr:cNvPr id="138" name="テキスト ボックス 137"/>
        <xdr:cNvSpPr txBox="1"/>
      </xdr:nvSpPr>
      <xdr:spPr>
        <a:xfrm>
          <a:off x="3225800" y="651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120053</xdr:rowOff>
    </xdr:from>
    <xdr:to>
      <xdr:col>15</xdr:col>
      <xdr:colOff>101600</xdr:colOff>
      <xdr:row>35</xdr:row>
      <xdr:rowOff>221653</xdr:rowOff>
    </xdr:to>
    <xdr:sp macro="" textlink="">
      <xdr:nvSpPr>
        <xdr:cNvPr id="139" name="楕円 138"/>
        <xdr:cNvSpPr/>
      </xdr:nvSpPr>
      <xdr:spPr bwMode="auto">
        <a:xfrm>
          <a:off x="2857500" y="673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231830</xdr:rowOff>
    </xdr:from>
    <xdr:ext cx="762000" cy="259045"/>
    <xdr:sp macro="" textlink="">
      <xdr:nvSpPr>
        <xdr:cNvPr id="140" name="テキスト ボックス 139"/>
        <xdr:cNvSpPr txBox="1"/>
      </xdr:nvSpPr>
      <xdr:spPr>
        <a:xfrm>
          <a:off x="2527300" y="64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150764</xdr:rowOff>
    </xdr:from>
    <xdr:to>
      <xdr:col>24</xdr:col>
      <xdr:colOff>63500</xdr:colOff>
      <xdr:row>36</xdr:row>
      <xdr:rowOff>162642</xdr:rowOff>
    </xdr:to>
    <xdr:cxnSp macro="">
      <xdr:nvCxnSpPr>
        <xdr:cNvPr id="59" name="直線コネクタ 58"/>
        <xdr:cNvCxnSpPr/>
      </xdr:nvCxnSpPr>
      <xdr:spPr>
        <a:xfrm flipV="1">
          <a:off x="3797300" y="6322964"/>
          <a:ext cx="8382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162642</xdr:rowOff>
    </xdr:from>
    <xdr:to>
      <xdr:col>19</xdr:col>
      <xdr:colOff>177800</xdr:colOff>
      <xdr:row>37</xdr:row>
      <xdr:rowOff>8996</xdr:rowOff>
    </xdr:to>
    <xdr:cxnSp macro="">
      <xdr:nvCxnSpPr>
        <xdr:cNvPr id="62" name="直線コネクタ 61"/>
        <xdr:cNvCxnSpPr/>
      </xdr:nvCxnSpPr>
      <xdr:spPr>
        <a:xfrm flipV="1">
          <a:off x="2908300" y="6334842"/>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170588</xdr:rowOff>
    </xdr:from>
    <xdr:to>
      <xdr:col>15</xdr:col>
      <xdr:colOff>50800</xdr:colOff>
      <xdr:row>37</xdr:row>
      <xdr:rowOff>8996</xdr:rowOff>
    </xdr:to>
    <xdr:cxnSp macro="">
      <xdr:nvCxnSpPr>
        <xdr:cNvPr id="65" name="直線コネクタ 64"/>
        <xdr:cNvCxnSpPr/>
      </xdr:nvCxnSpPr>
      <xdr:spPr>
        <a:xfrm>
          <a:off x="2019300" y="6342788"/>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140450</xdr:rowOff>
    </xdr:from>
    <xdr:to>
      <xdr:col>10</xdr:col>
      <xdr:colOff>114300</xdr:colOff>
      <xdr:row>36</xdr:row>
      <xdr:rowOff>170588</xdr:rowOff>
    </xdr:to>
    <xdr:cxnSp macro="">
      <xdr:nvCxnSpPr>
        <xdr:cNvPr id="68" name="直線コネクタ 67"/>
        <xdr:cNvCxnSpPr/>
      </xdr:nvCxnSpPr>
      <xdr:spPr>
        <a:xfrm>
          <a:off x="1130300" y="6312650"/>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99964</xdr:rowOff>
    </xdr:from>
    <xdr:to>
      <xdr:col>24</xdr:col>
      <xdr:colOff>114300</xdr:colOff>
      <xdr:row>37</xdr:row>
      <xdr:rowOff>30114</xdr:rowOff>
    </xdr:to>
    <xdr:sp macro="" textlink="">
      <xdr:nvSpPr>
        <xdr:cNvPr id="78" name="楕円 77"/>
        <xdr:cNvSpPr/>
      </xdr:nvSpPr>
      <xdr:spPr>
        <a:xfrm>
          <a:off x="4584700" y="62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78391</xdr:rowOff>
    </xdr:from>
    <xdr:ext cx="534377" cy="259045"/>
    <xdr:sp macro="" textlink="">
      <xdr:nvSpPr>
        <xdr:cNvPr id="79" name="人件費該当値テキスト"/>
        <xdr:cNvSpPr txBox="1"/>
      </xdr:nvSpPr>
      <xdr:spPr>
        <a:xfrm>
          <a:off x="4686300" y="62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111842</xdr:rowOff>
    </xdr:from>
    <xdr:to>
      <xdr:col>20</xdr:col>
      <xdr:colOff>38100</xdr:colOff>
      <xdr:row>37</xdr:row>
      <xdr:rowOff>41992</xdr:rowOff>
    </xdr:to>
    <xdr:sp macro="" textlink="">
      <xdr:nvSpPr>
        <xdr:cNvPr id="80" name="楕円 79"/>
        <xdr:cNvSpPr/>
      </xdr:nvSpPr>
      <xdr:spPr>
        <a:xfrm>
          <a:off x="3746500" y="6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33119</xdr:rowOff>
    </xdr:from>
    <xdr:ext cx="534377" cy="259045"/>
    <xdr:sp macro="" textlink="">
      <xdr:nvSpPr>
        <xdr:cNvPr id="81" name="テキスト ボックス 80"/>
        <xdr:cNvSpPr txBox="1"/>
      </xdr:nvSpPr>
      <xdr:spPr>
        <a:xfrm>
          <a:off x="3530111" y="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129646</xdr:rowOff>
    </xdr:from>
    <xdr:to>
      <xdr:col>15</xdr:col>
      <xdr:colOff>101600</xdr:colOff>
      <xdr:row>37</xdr:row>
      <xdr:rowOff>59796</xdr:rowOff>
    </xdr:to>
    <xdr:sp macro="" textlink="">
      <xdr:nvSpPr>
        <xdr:cNvPr id="82" name="楕円 81"/>
        <xdr:cNvSpPr/>
      </xdr:nvSpPr>
      <xdr:spPr>
        <a:xfrm>
          <a:off x="2857500" y="63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50923</xdr:rowOff>
    </xdr:from>
    <xdr:ext cx="534377" cy="259045"/>
    <xdr:sp macro="" textlink="">
      <xdr:nvSpPr>
        <xdr:cNvPr id="83" name="テキスト ボックス 82"/>
        <xdr:cNvSpPr txBox="1"/>
      </xdr:nvSpPr>
      <xdr:spPr>
        <a:xfrm>
          <a:off x="2641111" y="63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119788</xdr:rowOff>
    </xdr:from>
    <xdr:to>
      <xdr:col>10</xdr:col>
      <xdr:colOff>165100</xdr:colOff>
      <xdr:row>37</xdr:row>
      <xdr:rowOff>49938</xdr:rowOff>
    </xdr:to>
    <xdr:sp macro="" textlink="">
      <xdr:nvSpPr>
        <xdr:cNvPr id="84" name="楕円 83"/>
        <xdr:cNvSpPr/>
      </xdr:nvSpPr>
      <xdr:spPr>
        <a:xfrm>
          <a:off x="1968500" y="62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66465</xdr:rowOff>
    </xdr:from>
    <xdr:ext cx="534377" cy="259045"/>
    <xdr:sp macro="" textlink="">
      <xdr:nvSpPr>
        <xdr:cNvPr id="85" name="テキスト ボックス 84"/>
        <xdr:cNvSpPr txBox="1"/>
      </xdr:nvSpPr>
      <xdr:spPr>
        <a:xfrm>
          <a:off x="1752111" y="6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89650</xdr:rowOff>
    </xdr:from>
    <xdr:to>
      <xdr:col>6</xdr:col>
      <xdr:colOff>38100</xdr:colOff>
      <xdr:row>37</xdr:row>
      <xdr:rowOff>19800</xdr:rowOff>
    </xdr:to>
    <xdr:sp macro="" textlink="">
      <xdr:nvSpPr>
        <xdr:cNvPr id="86" name="楕円 85"/>
        <xdr:cNvSpPr/>
      </xdr:nvSpPr>
      <xdr:spPr>
        <a:xfrm>
          <a:off x="1079500" y="6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36327</xdr:rowOff>
    </xdr:from>
    <xdr:ext cx="534377" cy="259045"/>
    <xdr:sp macro="" textlink="">
      <xdr:nvSpPr>
        <xdr:cNvPr id="87" name="テキスト ボックス 86"/>
        <xdr:cNvSpPr txBox="1"/>
      </xdr:nvSpPr>
      <xdr:spPr>
        <a:xfrm>
          <a:off x="863111" y="60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39308</xdr:rowOff>
    </xdr:from>
    <xdr:to>
      <xdr:col>24</xdr:col>
      <xdr:colOff>63500</xdr:colOff>
      <xdr:row>56</xdr:row>
      <xdr:rowOff>62511</xdr:rowOff>
    </xdr:to>
    <xdr:cxnSp macro="">
      <xdr:nvCxnSpPr>
        <xdr:cNvPr id="114" name="直線コネクタ 113"/>
        <xdr:cNvCxnSpPr/>
      </xdr:nvCxnSpPr>
      <xdr:spPr>
        <a:xfrm flipV="1">
          <a:off x="3797300" y="9640508"/>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31321</xdr:rowOff>
    </xdr:from>
    <xdr:to>
      <xdr:col>19</xdr:col>
      <xdr:colOff>177800</xdr:colOff>
      <xdr:row>56</xdr:row>
      <xdr:rowOff>62511</xdr:rowOff>
    </xdr:to>
    <xdr:cxnSp macro="">
      <xdr:nvCxnSpPr>
        <xdr:cNvPr id="117" name="直線コネクタ 116"/>
        <xdr:cNvCxnSpPr/>
      </xdr:nvCxnSpPr>
      <xdr:spPr>
        <a:xfrm>
          <a:off x="2908300" y="963252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31321</xdr:rowOff>
    </xdr:from>
    <xdr:to>
      <xdr:col>15</xdr:col>
      <xdr:colOff>50800</xdr:colOff>
      <xdr:row>56</xdr:row>
      <xdr:rowOff>80845</xdr:rowOff>
    </xdr:to>
    <xdr:cxnSp macro="">
      <xdr:nvCxnSpPr>
        <xdr:cNvPr id="120" name="直線コネクタ 119"/>
        <xdr:cNvCxnSpPr/>
      </xdr:nvCxnSpPr>
      <xdr:spPr>
        <a:xfrm flipV="1">
          <a:off x="2019300" y="9632521"/>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80845</xdr:rowOff>
    </xdr:from>
    <xdr:to>
      <xdr:col>10</xdr:col>
      <xdr:colOff>114300</xdr:colOff>
      <xdr:row>56</xdr:row>
      <xdr:rowOff>118888</xdr:rowOff>
    </xdr:to>
    <xdr:cxnSp macro="">
      <xdr:nvCxnSpPr>
        <xdr:cNvPr id="123" name="直線コネクタ 122"/>
        <xdr:cNvCxnSpPr/>
      </xdr:nvCxnSpPr>
      <xdr:spPr>
        <a:xfrm flipV="1">
          <a:off x="1130300" y="9682045"/>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159958</xdr:rowOff>
    </xdr:from>
    <xdr:to>
      <xdr:col>24</xdr:col>
      <xdr:colOff>114300</xdr:colOff>
      <xdr:row>56</xdr:row>
      <xdr:rowOff>90108</xdr:rowOff>
    </xdr:to>
    <xdr:sp macro="" textlink="">
      <xdr:nvSpPr>
        <xdr:cNvPr id="133" name="楕円 132"/>
        <xdr:cNvSpPr/>
      </xdr:nvSpPr>
      <xdr:spPr>
        <a:xfrm>
          <a:off x="45847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11385</xdr:rowOff>
    </xdr:from>
    <xdr:ext cx="534377" cy="259045"/>
    <xdr:sp macro="" textlink="">
      <xdr:nvSpPr>
        <xdr:cNvPr id="134" name="物件費該当値テキスト"/>
        <xdr:cNvSpPr txBox="1"/>
      </xdr:nvSpPr>
      <xdr:spPr>
        <a:xfrm>
          <a:off x="4686300" y="94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11711</xdr:rowOff>
    </xdr:from>
    <xdr:to>
      <xdr:col>20</xdr:col>
      <xdr:colOff>38100</xdr:colOff>
      <xdr:row>56</xdr:row>
      <xdr:rowOff>113311</xdr:rowOff>
    </xdr:to>
    <xdr:sp macro="" textlink="">
      <xdr:nvSpPr>
        <xdr:cNvPr id="135" name="楕円 134"/>
        <xdr:cNvSpPr/>
      </xdr:nvSpPr>
      <xdr:spPr>
        <a:xfrm>
          <a:off x="3746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129838</xdr:rowOff>
    </xdr:from>
    <xdr:ext cx="534377" cy="259045"/>
    <xdr:sp macro="" textlink="">
      <xdr:nvSpPr>
        <xdr:cNvPr id="136" name="テキスト ボックス 135"/>
        <xdr:cNvSpPr txBox="1"/>
      </xdr:nvSpPr>
      <xdr:spPr>
        <a:xfrm>
          <a:off x="3530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151971</xdr:rowOff>
    </xdr:from>
    <xdr:to>
      <xdr:col>15</xdr:col>
      <xdr:colOff>101600</xdr:colOff>
      <xdr:row>56</xdr:row>
      <xdr:rowOff>82121</xdr:rowOff>
    </xdr:to>
    <xdr:sp macro="" textlink="">
      <xdr:nvSpPr>
        <xdr:cNvPr id="137" name="楕円 136"/>
        <xdr:cNvSpPr/>
      </xdr:nvSpPr>
      <xdr:spPr>
        <a:xfrm>
          <a:off x="2857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98648</xdr:rowOff>
    </xdr:from>
    <xdr:ext cx="534377" cy="259045"/>
    <xdr:sp macro="" textlink="">
      <xdr:nvSpPr>
        <xdr:cNvPr id="138" name="テキスト ボックス 137"/>
        <xdr:cNvSpPr txBox="1"/>
      </xdr:nvSpPr>
      <xdr:spPr>
        <a:xfrm>
          <a:off x="2641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30045</xdr:rowOff>
    </xdr:from>
    <xdr:to>
      <xdr:col>10</xdr:col>
      <xdr:colOff>165100</xdr:colOff>
      <xdr:row>56</xdr:row>
      <xdr:rowOff>131645</xdr:rowOff>
    </xdr:to>
    <xdr:sp macro="" textlink="">
      <xdr:nvSpPr>
        <xdr:cNvPr id="139" name="楕円 138"/>
        <xdr:cNvSpPr/>
      </xdr:nvSpPr>
      <xdr:spPr>
        <a:xfrm>
          <a:off x="1968500" y="9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122772</xdr:rowOff>
    </xdr:from>
    <xdr:ext cx="534377" cy="259045"/>
    <xdr:sp macro="" textlink="">
      <xdr:nvSpPr>
        <xdr:cNvPr id="140" name="テキスト ボックス 139"/>
        <xdr:cNvSpPr txBox="1"/>
      </xdr:nvSpPr>
      <xdr:spPr>
        <a:xfrm>
          <a:off x="1752111" y="9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68088</xdr:rowOff>
    </xdr:from>
    <xdr:to>
      <xdr:col>6</xdr:col>
      <xdr:colOff>38100</xdr:colOff>
      <xdr:row>56</xdr:row>
      <xdr:rowOff>169688</xdr:rowOff>
    </xdr:to>
    <xdr:sp macro="" textlink="">
      <xdr:nvSpPr>
        <xdr:cNvPr id="141" name="楕円 140"/>
        <xdr:cNvSpPr/>
      </xdr:nvSpPr>
      <xdr:spPr>
        <a:xfrm>
          <a:off x="1079500" y="96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14765</xdr:rowOff>
    </xdr:from>
    <xdr:ext cx="534377" cy="259045"/>
    <xdr:sp macro="" textlink="">
      <xdr:nvSpPr>
        <xdr:cNvPr id="142" name="テキスト ボックス 141"/>
        <xdr:cNvSpPr txBox="1"/>
      </xdr:nvSpPr>
      <xdr:spPr>
        <a:xfrm>
          <a:off x="863111" y="94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143495</xdr:rowOff>
    </xdr:to>
    <xdr:cxnSp macro="">
      <xdr:nvCxnSpPr>
        <xdr:cNvPr id="169" name="直線コネクタ 168"/>
        <xdr:cNvCxnSpPr/>
      </xdr:nvCxnSpPr>
      <xdr:spPr>
        <a:xfrm>
          <a:off x="3797300" y="13294258"/>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86437</xdr:rowOff>
    </xdr:from>
    <xdr:to>
      <xdr:col>19</xdr:col>
      <xdr:colOff>177800</xdr:colOff>
      <xdr:row>77</xdr:row>
      <xdr:rowOff>92608</xdr:rowOff>
    </xdr:to>
    <xdr:cxnSp macro="">
      <xdr:nvCxnSpPr>
        <xdr:cNvPr id="172" name="直線コネクタ 171"/>
        <xdr:cNvCxnSpPr/>
      </xdr:nvCxnSpPr>
      <xdr:spPr>
        <a:xfrm>
          <a:off x="2908300" y="1328808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86437</xdr:rowOff>
    </xdr:from>
    <xdr:to>
      <xdr:col>15</xdr:col>
      <xdr:colOff>50800</xdr:colOff>
      <xdr:row>77</xdr:row>
      <xdr:rowOff>128110</xdr:rowOff>
    </xdr:to>
    <xdr:cxnSp macro="">
      <xdr:nvCxnSpPr>
        <xdr:cNvPr id="175" name="直線コネクタ 174"/>
        <xdr:cNvCxnSpPr/>
      </xdr:nvCxnSpPr>
      <xdr:spPr>
        <a:xfrm flipV="1">
          <a:off x="2019300" y="13288087"/>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128110</xdr:rowOff>
    </xdr:from>
    <xdr:to>
      <xdr:col>10</xdr:col>
      <xdr:colOff>114300</xdr:colOff>
      <xdr:row>77</xdr:row>
      <xdr:rowOff>131722</xdr:rowOff>
    </xdr:to>
    <xdr:cxnSp macro="">
      <xdr:nvCxnSpPr>
        <xdr:cNvPr id="178" name="直線コネクタ 177"/>
        <xdr:cNvCxnSpPr/>
      </xdr:nvCxnSpPr>
      <xdr:spPr>
        <a:xfrm flipV="1">
          <a:off x="1130300" y="1332976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66870</xdr:rowOff>
    </xdr:from>
    <xdr:ext cx="469744" cy="259045"/>
    <xdr:sp macro="" textlink="">
      <xdr:nvSpPr>
        <xdr:cNvPr id="182" name="テキスト ボックス 181"/>
        <xdr:cNvSpPr txBox="1"/>
      </xdr:nvSpPr>
      <xdr:spPr>
        <a:xfrm>
          <a:off x="89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92695</xdr:rowOff>
    </xdr:from>
    <xdr:to>
      <xdr:col>24</xdr:col>
      <xdr:colOff>114300</xdr:colOff>
      <xdr:row>78</xdr:row>
      <xdr:rowOff>22845</xdr:rowOff>
    </xdr:to>
    <xdr:sp macro="" textlink="">
      <xdr:nvSpPr>
        <xdr:cNvPr id="188" name="楕円 187"/>
        <xdr:cNvSpPr/>
      </xdr:nvSpPr>
      <xdr:spPr>
        <a:xfrm>
          <a:off x="45847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115572</xdr:rowOff>
    </xdr:from>
    <xdr:ext cx="469744" cy="259045"/>
    <xdr:sp macro="" textlink="">
      <xdr:nvSpPr>
        <xdr:cNvPr id="189" name="維持補修費該当値テキスト"/>
        <xdr:cNvSpPr txBox="1"/>
      </xdr:nvSpPr>
      <xdr:spPr>
        <a:xfrm>
          <a:off x="4686300" y="131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41808</xdr:rowOff>
    </xdr:from>
    <xdr:to>
      <xdr:col>20</xdr:col>
      <xdr:colOff>38100</xdr:colOff>
      <xdr:row>77</xdr:row>
      <xdr:rowOff>143408</xdr:rowOff>
    </xdr:to>
    <xdr:sp macro="" textlink="">
      <xdr:nvSpPr>
        <xdr:cNvPr id="190" name="楕円 189"/>
        <xdr:cNvSpPr/>
      </xdr:nvSpPr>
      <xdr:spPr>
        <a:xfrm>
          <a:off x="3746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159935</xdr:rowOff>
    </xdr:from>
    <xdr:ext cx="469744" cy="259045"/>
    <xdr:sp macro="" textlink="">
      <xdr:nvSpPr>
        <xdr:cNvPr id="191" name="テキスト ボックス 190"/>
        <xdr:cNvSpPr txBox="1"/>
      </xdr:nvSpPr>
      <xdr:spPr>
        <a:xfrm>
          <a:off x="3562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35637</xdr:rowOff>
    </xdr:from>
    <xdr:to>
      <xdr:col>15</xdr:col>
      <xdr:colOff>101600</xdr:colOff>
      <xdr:row>77</xdr:row>
      <xdr:rowOff>137237</xdr:rowOff>
    </xdr:to>
    <xdr:sp macro="" textlink="">
      <xdr:nvSpPr>
        <xdr:cNvPr id="192" name="楕円 191"/>
        <xdr:cNvSpPr/>
      </xdr:nvSpPr>
      <xdr:spPr>
        <a:xfrm>
          <a:off x="28575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153764</xdr:rowOff>
    </xdr:from>
    <xdr:ext cx="469744" cy="259045"/>
    <xdr:sp macro="" textlink="">
      <xdr:nvSpPr>
        <xdr:cNvPr id="193" name="テキスト ボックス 192"/>
        <xdr:cNvSpPr txBox="1"/>
      </xdr:nvSpPr>
      <xdr:spPr>
        <a:xfrm>
          <a:off x="2673428" y="130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77310</xdr:rowOff>
    </xdr:from>
    <xdr:to>
      <xdr:col>10</xdr:col>
      <xdr:colOff>165100</xdr:colOff>
      <xdr:row>78</xdr:row>
      <xdr:rowOff>7460</xdr:rowOff>
    </xdr:to>
    <xdr:sp macro="" textlink="">
      <xdr:nvSpPr>
        <xdr:cNvPr id="194" name="楕円 193"/>
        <xdr:cNvSpPr/>
      </xdr:nvSpPr>
      <xdr:spPr>
        <a:xfrm>
          <a:off x="1968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23987</xdr:rowOff>
    </xdr:from>
    <xdr:ext cx="469744" cy="259045"/>
    <xdr:sp macro="" textlink="">
      <xdr:nvSpPr>
        <xdr:cNvPr id="195" name="テキスト ボックス 194"/>
        <xdr:cNvSpPr txBox="1"/>
      </xdr:nvSpPr>
      <xdr:spPr>
        <a:xfrm>
          <a:off x="1784428" y="130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80922</xdr:rowOff>
    </xdr:from>
    <xdr:to>
      <xdr:col>6</xdr:col>
      <xdr:colOff>38100</xdr:colOff>
      <xdr:row>78</xdr:row>
      <xdr:rowOff>11072</xdr:rowOff>
    </xdr:to>
    <xdr:sp macro="" textlink="">
      <xdr:nvSpPr>
        <xdr:cNvPr id="196" name="楕円 195"/>
        <xdr:cNvSpPr/>
      </xdr:nvSpPr>
      <xdr:spPr>
        <a:xfrm>
          <a:off x="1079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27599</xdr:rowOff>
    </xdr:from>
    <xdr:ext cx="469744" cy="259045"/>
    <xdr:sp macro="" textlink="">
      <xdr:nvSpPr>
        <xdr:cNvPr id="197" name="テキスト ボックス 196"/>
        <xdr:cNvSpPr txBox="1"/>
      </xdr:nvSpPr>
      <xdr:spPr>
        <a:xfrm>
          <a:off x="895428" y="130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60813</xdr:rowOff>
    </xdr:from>
    <xdr:to>
      <xdr:col>24</xdr:col>
      <xdr:colOff>63500</xdr:colOff>
      <xdr:row>97</xdr:row>
      <xdr:rowOff>84837</xdr:rowOff>
    </xdr:to>
    <xdr:cxnSp macro="">
      <xdr:nvCxnSpPr>
        <xdr:cNvPr id="227" name="直線コネクタ 226"/>
        <xdr:cNvCxnSpPr/>
      </xdr:nvCxnSpPr>
      <xdr:spPr>
        <a:xfrm flipV="1">
          <a:off x="3797300" y="16691463"/>
          <a:ext cx="8382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84837</xdr:rowOff>
    </xdr:from>
    <xdr:to>
      <xdr:col>19</xdr:col>
      <xdr:colOff>177800</xdr:colOff>
      <xdr:row>97</xdr:row>
      <xdr:rowOff>127736</xdr:rowOff>
    </xdr:to>
    <xdr:cxnSp macro="">
      <xdr:nvCxnSpPr>
        <xdr:cNvPr id="230" name="直線コネクタ 229"/>
        <xdr:cNvCxnSpPr/>
      </xdr:nvCxnSpPr>
      <xdr:spPr>
        <a:xfrm flipV="1">
          <a:off x="2908300" y="16715487"/>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127736</xdr:rowOff>
    </xdr:from>
    <xdr:to>
      <xdr:col>15</xdr:col>
      <xdr:colOff>50800</xdr:colOff>
      <xdr:row>97</xdr:row>
      <xdr:rowOff>170656</xdr:rowOff>
    </xdr:to>
    <xdr:cxnSp macro="">
      <xdr:nvCxnSpPr>
        <xdr:cNvPr id="233" name="直線コネクタ 232"/>
        <xdr:cNvCxnSpPr/>
      </xdr:nvCxnSpPr>
      <xdr:spPr>
        <a:xfrm flipV="1">
          <a:off x="2019300" y="16758386"/>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170656</xdr:rowOff>
    </xdr:from>
    <xdr:to>
      <xdr:col>10</xdr:col>
      <xdr:colOff>114300</xdr:colOff>
      <xdr:row>98</xdr:row>
      <xdr:rowOff>61480</xdr:rowOff>
    </xdr:to>
    <xdr:cxnSp macro="">
      <xdr:nvCxnSpPr>
        <xdr:cNvPr id="236" name="直線コネクタ 235"/>
        <xdr:cNvCxnSpPr/>
      </xdr:nvCxnSpPr>
      <xdr:spPr>
        <a:xfrm flipV="1">
          <a:off x="1130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10013</xdr:rowOff>
    </xdr:from>
    <xdr:to>
      <xdr:col>24</xdr:col>
      <xdr:colOff>114300</xdr:colOff>
      <xdr:row>97</xdr:row>
      <xdr:rowOff>111613</xdr:rowOff>
    </xdr:to>
    <xdr:sp macro="" textlink="">
      <xdr:nvSpPr>
        <xdr:cNvPr id="246" name="楕円 245"/>
        <xdr:cNvSpPr/>
      </xdr:nvSpPr>
      <xdr:spPr>
        <a:xfrm>
          <a:off x="4584700" y="16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159890</xdr:rowOff>
    </xdr:from>
    <xdr:ext cx="534377" cy="259045"/>
    <xdr:sp macro="" textlink="">
      <xdr:nvSpPr>
        <xdr:cNvPr id="247" name="扶助費該当値テキスト"/>
        <xdr:cNvSpPr txBox="1"/>
      </xdr:nvSpPr>
      <xdr:spPr>
        <a:xfrm>
          <a:off x="4686300" y="166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34037</xdr:rowOff>
    </xdr:from>
    <xdr:to>
      <xdr:col>20</xdr:col>
      <xdr:colOff>38100</xdr:colOff>
      <xdr:row>97</xdr:row>
      <xdr:rowOff>135637</xdr:rowOff>
    </xdr:to>
    <xdr:sp macro="" textlink="">
      <xdr:nvSpPr>
        <xdr:cNvPr id="248" name="楕円 247"/>
        <xdr:cNvSpPr/>
      </xdr:nvSpPr>
      <xdr:spPr>
        <a:xfrm>
          <a:off x="3746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126764</xdr:rowOff>
    </xdr:from>
    <xdr:ext cx="534377" cy="259045"/>
    <xdr:sp macro="" textlink="">
      <xdr:nvSpPr>
        <xdr:cNvPr id="249" name="テキスト ボックス 248"/>
        <xdr:cNvSpPr txBox="1"/>
      </xdr:nvSpPr>
      <xdr:spPr>
        <a:xfrm>
          <a:off x="3530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76936</xdr:rowOff>
    </xdr:from>
    <xdr:to>
      <xdr:col>15</xdr:col>
      <xdr:colOff>101600</xdr:colOff>
      <xdr:row>98</xdr:row>
      <xdr:rowOff>7086</xdr:rowOff>
    </xdr:to>
    <xdr:sp macro="" textlink="">
      <xdr:nvSpPr>
        <xdr:cNvPr id="250" name="楕円 249"/>
        <xdr:cNvSpPr/>
      </xdr:nvSpPr>
      <xdr:spPr>
        <a:xfrm>
          <a:off x="2857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169663</xdr:rowOff>
    </xdr:from>
    <xdr:ext cx="534377" cy="259045"/>
    <xdr:sp macro="" textlink="">
      <xdr:nvSpPr>
        <xdr:cNvPr id="251" name="テキスト ボックス 250"/>
        <xdr:cNvSpPr txBox="1"/>
      </xdr:nvSpPr>
      <xdr:spPr>
        <a:xfrm>
          <a:off x="2641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119856</xdr:rowOff>
    </xdr:from>
    <xdr:to>
      <xdr:col>10</xdr:col>
      <xdr:colOff>165100</xdr:colOff>
      <xdr:row>98</xdr:row>
      <xdr:rowOff>50006</xdr:rowOff>
    </xdr:to>
    <xdr:sp macro="" textlink="">
      <xdr:nvSpPr>
        <xdr:cNvPr id="252" name="楕円 251"/>
        <xdr:cNvSpPr/>
      </xdr:nvSpPr>
      <xdr:spPr>
        <a:xfrm>
          <a:off x="1968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41133</xdr:rowOff>
    </xdr:from>
    <xdr:ext cx="534377" cy="259045"/>
    <xdr:sp macro="" textlink="">
      <xdr:nvSpPr>
        <xdr:cNvPr id="253" name="テキスト ボックス 252"/>
        <xdr:cNvSpPr txBox="1"/>
      </xdr:nvSpPr>
      <xdr:spPr>
        <a:xfrm>
          <a:off x="1752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10680</xdr:rowOff>
    </xdr:from>
    <xdr:to>
      <xdr:col>6</xdr:col>
      <xdr:colOff>38100</xdr:colOff>
      <xdr:row>98</xdr:row>
      <xdr:rowOff>112280</xdr:rowOff>
    </xdr:to>
    <xdr:sp macro="" textlink="">
      <xdr:nvSpPr>
        <xdr:cNvPr id="254" name="楕円 253"/>
        <xdr:cNvSpPr/>
      </xdr:nvSpPr>
      <xdr:spPr>
        <a:xfrm>
          <a:off x="1079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103407</xdr:rowOff>
    </xdr:from>
    <xdr:ext cx="534377" cy="259045"/>
    <xdr:sp macro="" textlink="">
      <xdr:nvSpPr>
        <xdr:cNvPr id="255" name="テキスト ボックス 254"/>
        <xdr:cNvSpPr txBox="1"/>
      </xdr:nvSpPr>
      <xdr:spPr>
        <a:xfrm>
          <a:off x="863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54037</xdr:rowOff>
    </xdr:from>
    <xdr:to>
      <xdr:col>55</xdr:col>
      <xdr:colOff>0</xdr:colOff>
      <xdr:row>38</xdr:row>
      <xdr:rowOff>73485</xdr:rowOff>
    </xdr:to>
    <xdr:cxnSp macro="">
      <xdr:nvCxnSpPr>
        <xdr:cNvPr id="286" name="直線コネクタ 285"/>
        <xdr:cNvCxnSpPr/>
      </xdr:nvCxnSpPr>
      <xdr:spPr>
        <a:xfrm>
          <a:off x="9639300" y="6569137"/>
          <a:ext cx="8382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36330</xdr:rowOff>
    </xdr:from>
    <xdr:to>
      <xdr:col>50</xdr:col>
      <xdr:colOff>114300</xdr:colOff>
      <xdr:row>38</xdr:row>
      <xdr:rowOff>54037</xdr:rowOff>
    </xdr:to>
    <xdr:cxnSp macro="">
      <xdr:nvCxnSpPr>
        <xdr:cNvPr id="289" name="直線コネクタ 288"/>
        <xdr:cNvCxnSpPr/>
      </xdr:nvCxnSpPr>
      <xdr:spPr>
        <a:xfrm>
          <a:off x="8750300" y="655143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36330</xdr:rowOff>
    </xdr:from>
    <xdr:to>
      <xdr:col>45</xdr:col>
      <xdr:colOff>177800</xdr:colOff>
      <xdr:row>38</xdr:row>
      <xdr:rowOff>49762</xdr:rowOff>
    </xdr:to>
    <xdr:cxnSp macro="">
      <xdr:nvCxnSpPr>
        <xdr:cNvPr id="292" name="直線コネクタ 291"/>
        <xdr:cNvCxnSpPr/>
      </xdr:nvCxnSpPr>
      <xdr:spPr>
        <a:xfrm flipV="1">
          <a:off x="7861300" y="6551430"/>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42075</xdr:rowOff>
    </xdr:from>
    <xdr:to>
      <xdr:col>41</xdr:col>
      <xdr:colOff>50800</xdr:colOff>
      <xdr:row>38</xdr:row>
      <xdr:rowOff>49762</xdr:rowOff>
    </xdr:to>
    <xdr:cxnSp macro="">
      <xdr:nvCxnSpPr>
        <xdr:cNvPr id="295" name="直線コネクタ 294"/>
        <xdr:cNvCxnSpPr/>
      </xdr:nvCxnSpPr>
      <xdr:spPr>
        <a:xfrm>
          <a:off x="6972300" y="6557175"/>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22685</xdr:rowOff>
    </xdr:from>
    <xdr:to>
      <xdr:col>55</xdr:col>
      <xdr:colOff>50800</xdr:colOff>
      <xdr:row>38</xdr:row>
      <xdr:rowOff>124285</xdr:rowOff>
    </xdr:to>
    <xdr:sp macro="" textlink="">
      <xdr:nvSpPr>
        <xdr:cNvPr id="305" name="楕円 304"/>
        <xdr:cNvSpPr/>
      </xdr:nvSpPr>
      <xdr:spPr>
        <a:xfrm>
          <a:off x="10426700" y="65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109061</xdr:rowOff>
    </xdr:from>
    <xdr:ext cx="534377" cy="259045"/>
    <xdr:sp macro="" textlink="">
      <xdr:nvSpPr>
        <xdr:cNvPr id="306" name="補助費等該当値テキスト"/>
        <xdr:cNvSpPr txBox="1"/>
      </xdr:nvSpPr>
      <xdr:spPr>
        <a:xfrm>
          <a:off x="10528300" y="64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3237</xdr:rowOff>
    </xdr:from>
    <xdr:to>
      <xdr:col>50</xdr:col>
      <xdr:colOff>165100</xdr:colOff>
      <xdr:row>38</xdr:row>
      <xdr:rowOff>104837</xdr:rowOff>
    </xdr:to>
    <xdr:sp macro="" textlink="">
      <xdr:nvSpPr>
        <xdr:cNvPr id="307" name="楕円 306"/>
        <xdr:cNvSpPr/>
      </xdr:nvSpPr>
      <xdr:spPr>
        <a:xfrm>
          <a:off x="9588500" y="65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95964</xdr:rowOff>
    </xdr:from>
    <xdr:ext cx="534377" cy="259045"/>
    <xdr:sp macro="" textlink="">
      <xdr:nvSpPr>
        <xdr:cNvPr id="308" name="テキスト ボックス 307"/>
        <xdr:cNvSpPr txBox="1"/>
      </xdr:nvSpPr>
      <xdr:spPr>
        <a:xfrm>
          <a:off x="9372111" y="66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156980</xdr:rowOff>
    </xdr:from>
    <xdr:to>
      <xdr:col>46</xdr:col>
      <xdr:colOff>38100</xdr:colOff>
      <xdr:row>38</xdr:row>
      <xdr:rowOff>87130</xdr:rowOff>
    </xdr:to>
    <xdr:sp macro="" textlink="">
      <xdr:nvSpPr>
        <xdr:cNvPr id="309" name="楕円 308"/>
        <xdr:cNvSpPr/>
      </xdr:nvSpPr>
      <xdr:spPr>
        <a:xfrm>
          <a:off x="8699500" y="65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78257</xdr:rowOff>
    </xdr:from>
    <xdr:ext cx="534377" cy="259045"/>
    <xdr:sp macro="" textlink="">
      <xdr:nvSpPr>
        <xdr:cNvPr id="310" name="テキスト ボックス 309"/>
        <xdr:cNvSpPr txBox="1"/>
      </xdr:nvSpPr>
      <xdr:spPr>
        <a:xfrm>
          <a:off x="8483111" y="65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170412</xdr:rowOff>
    </xdr:from>
    <xdr:to>
      <xdr:col>41</xdr:col>
      <xdr:colOff>101600</xdr:colOff>
      <xdr:row>38</xdr:row>
      <xdr:rowOff>100562</xdr:rowOff>
    </xdr:to>
    <xdr:sp macro="" textlink="">
      <xdr:nvSpPr>
        <xdr:cNvPr id="311" name="楕円 310"/>
        <xdr:cNvSpPr/>
      </xdr:nvSpPr>
      <xdr:spPr>
        <a:xfrm>
          <a:off x="7810500" y="6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91689</xdr:rowOff>
    </xdr:from>
    <xdr:ext cx="534377" cy="259045"/>
    <xdr:sp macro="" textlink="">
      <xdr:nvSpPr>
        <xdr:cNvPr id="312" name="テキスト ボックス 311"/>
        <xdr:cNvSpPr txBox="1"/>
      </xdr:nvSpPr>
      <xdr:spPr>
        <a:xfrm>
          <a:off x="7594111" y="66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162725</xdr:rowOff>
    </xdr:from>
    <xdr:to>
      <xdr:col>36</xdr:col>
      <xdr:colOff>165100</xdr:colOff>
      <xdr:row>38</xdr:row>
      <xdr:rowOff>92875</xdr:rowOff>
    </xdr:to>
    <xdr:sp macro="" textlink="">
      <xdr:nvSpPr>
        <xdr:cNvPr id="313" name="楕円 312"/>
        <xdr:cNvSpPr/>
      </xdr:nvSpPr>
      <xdr:spPr>
        <a:xfrm>
          <a:off x="6921500" y="65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109402</xdr:rowOff>
    </xdr:from>
    <xdr:ext cx="534377" cy="259045"/>
    <xdr:sp macro="" textlink="">
      <xdr:nvSpPr>
        <xdr:cNvPr id="314" name="テキスト ボックス 313"/>
        <xdr:cNvSpPr txBox="1"/>
      </xdr:nvSpPr>
      <xdr:spPr>
        <a:xfrm>
          <a:off x="6705111" y="62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12849</xdr:rowOff>
    </xdr:from>
    <xdr:to>
      <xdr:col>55</xdr:col>
      <xdr:colOff>0</xdr:colOff>
      <xdr:row>58</xdr:row>
      <xdr:rowOff>99682</xdr:rowOff>
    </xdr:to>
    <xdr:cxnSp macro="">
      <xdr:nvCxnSpPr>
        <xdr:cNvPr id="341" name="直線コネクタ 340"/>
        <xdr:cNvCxnSpPr/>
      </xdr:nvCxnSpPr>
      <xdr:spPr>
        <a:xfrm>
          <a:off x="9639300" y="9956949"/>
          <a:ext cx="838200" cy="8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12849</xdr:rowOff>
    </xdr:from>
    <xdr:to>
      <xdr:col>50</xdr:col>
      <xdr:colOff>114300</xdr:colOff>
      <xdr:row>58</xdr:row>
      <xdr:rowOff>29208</xdr:rowOff>
    </xdr:to>
    <xdr:cxnSp macro="">
      <xdr:nvCxnSpPr>
        <xdr:cNvPr id="344" name="直線コネクタ 343"/>
        <xdr:cNvCxnSpPr/>
      </xdr:nvCxnSpPr>
      <xdr:spPr>
        <a:xfrm flipV="1">
          <a:off x="8750300" y="9956949"/>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29208</xdr:rowOff>
    </xdr:from>
    <xdr:to>
      <xdr:col>45</xdr:col>
      <xdr:colOff>177800</xdr:colOff>
      <xdr:row>58</xdr:row>
      <xdr:rowOff>55471</xdr:rowOff>
    </xdr:to>
    <xdr:cxnSp macro="">
      <xdr:nvCxnSpPr>
        <xdr:cNvPr id="347" name="直線コネクタ 346"/>
        <xdr:cNvCxnSpPr/>
      </xdr:nvCxnSpPr>
      <xdr:spPr>
        <a:xfrm flipV="1">
          <a:off x="7861300" y="9973308"/>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55471</xdr:rowOff>
    </xdr:from>
    <xdr:to>
      <xdr:col>41</xdr:col>
      <xdr:colOff>50800</xdr:colOff>
      <xdr:row>58</xdr:row>
      <xdr:rowOff>101892</xdr:rowOff>
    </xdr:to>
    <xdr:cxnSp macro="">
      <xdr:nvCxnSpPr>
        <xdr:cNvPr id="350" name="直線コネクタ 349"/>
        <xdr:cNvCxnSpPr/>
      </xdr:nvCxnSpPr>
      <xdr:spPr>
        <a:xfrm flipV="1">
          <a:off x="6972300" y="9999571"/>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48882</xdr:rowOff>
    </xdr:from>
    <xdr:to>
      <xdr:col>55</xdr:col>
      <xdr:colOff>50800</xdr:colOff>
      <xdr:row>58</xdr:row>
      <xdr:rowOff>150482</xdr:rowOff>
    </xdr:to>
    <xdr:sp macro="" textlink="">
      <xdr:nvSpPr>
        <xdr:cNvPr id="360" name="楕円 359"/>
        <xdr:cNvSpPr/>
      </xdr:nvSpPr>
      <xdr:spPr>
        <a:xfrm>
          <a:off x="104267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133499</xdr:rowOff>
    </xdr:from>
    <xdr:to>
      <xdr:col>50</xdr:col>
      <xdr:colOff>165100</xdr:colOff>
      <xdr:row>58</xdr:row>
      <xdr:rowOff>63649</xdr:rowOff>
    </xdr:to>
    <xdr:sp macro="" textlink="">
      <xdr:nvSpPr>
        <xdr:cNvPr id="362" name="楕円 361"/>
        <xdr:cNvSpPr/>
      </xdr:nvSpPr>
      <xdr:spPr>
        <a:xfrm>
          <a:off x="9588500" y="99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80176</xdr:rowOff>
    </xdr:from>
    <xdr:ext cx="599010" cy="259045"/>
    <xdr:sp macro="" textlink="">
      <xdr:nvSpPr>
        <xdr:cNvPr id="363" name="テキスト ボックス 362"/>
        <xdr:cNvSpPr txBox="1"/>
      </xdr:nvSpPr>
      <xdr:spPr>
        <a:xfrm>
          <a:off x="9339795" y="968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149858</xdr:rowOff>
    </xdr:from>
    <xdr:to>
      <xdr:col>46</xdr:col>
      <xdr:colOff>38100</xdr:colOff>
      <xdr:row>58</xdr:row>
      <xdr:rowOff>80008</xdr:rowOff>
    </xdr:to>
    <xdr:sp macro="" textlink="">
      <xdr:nvSpPr>
        <xdr:cNvPr id="364" name="楕円 363"/>
        <xdr:cNvSpPr/>
      </xdr:nvSpPr>
      <xdr:spPr>
        <a:xfrm>
          <a:off x="8699500" y="99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96535</xdr:rowOff>
    </xdr:from>
    <xdr:ext cx="599010" cy="259045"/>
    <xdr:sp macro="" textlink="">
      <xdr:nvSpPr>
        <xdr:cNvPr id="365" name="テキスト ボックス 364"/>
        <xdr:cNvSpPr txBox="1"/>
      </xdr:nvSpPr>
      <xdr:spPr>
        <a:xfrm>
          <a:off x="8450795" y="96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4671</xdr:rowOff>
    </xdr:from>
    <xdr:to>
      <xdr:col>41</xdr:col>
      <xdr:colOff>101600</xdr:colOff>
      <xdr:row>58</xdr:row>
      <xdr:rowOff>106271</xdr:rowOff>
    </xdr:to>
    <xdr:sp macro="" textlink="">
      <xdr:nvSpPr>
        <xdr:cNvPr id="366" name="楕円 365"/>
        <xdr:cNvSpPr/>
      </xdr:nvSpPr>
      <xdr:spPr>
        <a:xfrm>
          <a:off x="7810500" y="99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97398</xdr:rowOff>
    </xdr:from>
    <xdr:ext cx="534377" cy="259045"/>
    <xdr:sp macro="" textlink="">
      <xdr:nvSpPr>
        <xdr:cNvPr id="367" name="テキスト ボックス 366"/>
        <xdr:cNvSpPr txBox="1"/>
      </xdr:nvSpPr>
      <xdr:spPr>
        <a:xfrm>
          <a:off x="7594111" y="100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51092</xdr:rowOff>
    </xdr:from>
    <xdr:to>
      <xdr:col>36</xdr:col>
      <xdr:colOff>165100</xdr:colOff>
      <xdr:row>58</xdr:row>
      <xdr:rowOff>152692</xdr:rowOff>
    </xdr:to>
    <xdr:sp macro="" textlink="">
      <xdr:nvSpPr>
        <xdr:cNvPr id="368" name="楕円 367"/>
        <xdr:cNvSpPr/>
      </xdr:nvSpPr>
      <xdr:spPr>
        <a:xfrm>
          <a:off x="6921500" y="99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143819</xdr:rowOff>
    </xdr:from>
    <xdr:ext cx="534377" cy="259045"/>
    <xdr:sp macro="" textlink="">
      <xdr:nvSpPr>
        <xdr:cNvPr id="369" name="テキスト ボックス 368"/>
        <xdr:cNvSpPr txBox="1"/>
      </xdr:nvSpPr>
      <xdr:spPr>
        <a:xfrm>
          <a:off x="6705111" y="100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143785</xdr:rowOff>
    </xdr:from>
    <xdr:to>
      <xdr:col>55</xdr:col>
      <xdr:colOff>0</xdr:colOff>
      <xdr:row>79</xdr:row>
      <xdr:rowOff>4632</xdr:rowOff>
    </xdr:to>
    <xdr:cxnSp macro="">
      <xdr:nvCxnSpPr>
        <xdr:cNvPr id="398" name="直線コネクタ 397"/>
        <xdr:cNvCxnSpPr/>
      </xdr:nvCxnSpPr>
      <xdr:spPr>
        <a:xfrm>
          <a:off x="9639300" y="13516885"/>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143785</xdr:rowOff>
    </xdr:from>
    <xdr:to>
      <xdr:col>50</xdr:col>
      <xdr:colOff>114300</xdr:colOff>
      <xdr:row>79</xdr:row>
      <xdr:rowOff>10099</xdr:rowOff>
    </xdr:to>
    <xdr:cxnSp macro="">
      <xdr:nvCxnSpPr>
        <xdr:cNvPr id="401" name="直線コネクタ 400"/>
        <xdr:cNvCxnSpPr/>
      </xdr:nvCxnSpPr>
      <xdr:spPr>
        <a:xfrm flipV="1">
          <a:off x="8750300" y="13516885"/>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10099</xdr:rowOff>
    </xdr:from>
    <xdr:to>
      <xdr:col>45</xdr:col>
      <xdr:colOff>177800</xdr:colOff>
      <xdr:row>79</xdr:row>
      <xdr:rowOff>32364</xdr:rowOff>
    </xdr:to>
    <xdr:cxnSp macro="">
      <xdr:nvCxnSpPr>
        <xdr:cNvPr id="404" name="直線コネクタ 403"/>
        <xdr:cNvCxnSpPr/>
      </xdr:nvCxnSpPr>
      <xdr:spPr>
        <a:xfrm flipV="1">
          <a:off x="7861300" y="13554649"/>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25457</xdr:rowOff>
    </xdr:from>
    <xdr:to>
      <xdr:col>41</xdr:col>
      <xdr:colOff>50800</xdr:colOff>
      <xdr:row>79</xdr:row>
      <xdr:rowOff>32364</xdr:rowOff>
    </xdr:to>
    <xdr:cxnSp macro="">
      <xdr:nvCxnSpPr>
        <xdr:cNvPr id="407" name="直線コネクタ 406"/>
        <xdr:cNvCxnSpPr/>
      </xdr:nvCxnSpPr>
      <xdr:spPr>
        <a:xfrm>
          <a:off x="6972300" y="13570007"/>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125282</xdr:rowOff>
    </xdr:from>
    <xdr:to>
      <xdr:col>55</xdr:col>
      <xdr:colOff>50800</xdr:colOff>
      <xdr:row>79</xdr:row>
      <xdr:rowOff>55432</xdr:rowOff>
    </xdr:to>
    <xdr:sp macro="" textlink="">
      <xdr:nvSpPr>
        <xdr:cNvPr id="417" name="楕円 416"/>
        <xdr:cNvSpPr/>
      </xdr:nvSpPr>
      <xdr:spPr>
        <a:xfrm>
          <a:off x="10426700" y="134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40209</xdr:rowOff>
    </xdr:from>
    <xdr:ext cx="534377" cy="259045"/>
    <xdr:sp macro="" textlink="">
      <xdr:nvSpPr>
        <xdr:cNvPr id="418" name="普通建設事業費 （ うち新規整備　）該当値テキスト"/>
        <xdr:cNvSpPr txBox="1"/>
      </xdr:nvSpPr>
      <xdr:spPr>
        <a:xfrm>
          <a:off x="10528300" y="13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92985</xdr:rowOff>
    </xdr:from>
    <xdr:to>
      <xdr:col>50</xdr:col>
      <xdr:colOff>165100</xdr:colOff>
      <xdr:row>79</xdr:row>
      <xdr:rowOff>23135</xdr:rowOff>
    </xdr:to>
    <xdr:sp macro="" textlink="">
      <xdr:nvSpPr>
        <xdr:cNvPr id="419" name="楕円 418"/>
        <xdr:cNvSpPr/>
      </xdr:nvSpPr>
      <xdr:spPr>
        <a:xfrm>
          <a:off x="9588500" y="134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14262</xdr:rowOff>
    </xdr:from>
    <xdr:ext cx="534377" cy="259045"/>
    <xdr:sp macro="" textlink="">
      <xdr:nvSpPr>
        <xdr:cNvPr id="420" name="テキスト ボックス 419"/>
        <xdr:cNvSpPr txBox="1"/>
      </xdr:nvSpPr>
      <xdr:spPr>
        <a:xfrm>
          <a:off x="9372111" y="135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130749</xdr:rowOff>
    </xdr:from>
    <xdr:to>
      <xdr:col>46</xdr:col>
      <xdr:colOff>38100</xdr:colOff>
      <xdr:row>79</xdr:row>
      <xdr:rowOff>60899</xdr:rowOff>
    </xdr:to>
    <xdr:sp macro="" textlink="">
      <xdr:nvSpPr>
        <xdr:cNvPr id="421" name="楕円 420"/>
        <xdr:cNvSpPr/>
      </xdr:nvSpPr>
      <xdr:spPr>
        <a:xfrm>
          <a:off x="8699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52026</xdr:rowOff>
    </xdr:from>
    <xdr:ext cx="469744" cy="259045"/>
    <xdr:sp macro="" textlink="">
      <xdr:nvSpPr>
        <xdr:cNvPr id="422" name="テキスト ボックス 421"/>
        <xdr:cNvSpPr txBox="1"/>
      </xdr:nvSpPr>
      <xdr:spPr>
        <a:xfrm>
          <a:off x="8515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153014</xdr:rowOff>
    </xdr:from>
    <xdr:to>
      <xdr:col>41</xdr:col>
      <xdr:colOff>101600</xdr:colOff>
      <xdr:row>79</xdr:row>
      <xdr:rowOff>83164</xdr:rowOff>
    </xdr:to>
    <xdr:sp macro="" textlink="">
      <xdr:nvSpPr>
        <xdr:cNvPr id="423" name="楕円 422"/>
        <xdr:cNvSpPr/>
      </xdr:nvSpPr>
      <xdr:spPr>
        <a:xfrm>
          <a:off x="7810500" y="135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74291</xdr:rowOff>
    </xdr:from>
    <xdr:ext cx="469744" cy="259045"/>
    <xdr:sp macro="" textlink="">
      <xdr:nvSpPr>
        <xdr:cNvPr id="424" name="テキスト ボックス 423"/>
        <xdr:cNvSpPr txBox="1"/>
      </xdr:nvSpPr>
      <xdr:spPr>
        <a:xfrm>
          <a:off x="7626428" y="136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146107</xdr:rowOff>
    </xdr:from>
    <xdr:to>
      <xdr:col>36</xdr:col>
      <xdr:colOff>165100</xdr:colOff>
      <xdr:row>79</xdr:row>
      <xdr:rowOff>76257</xdr:rowOff>
    </xdr:to>
    <xdr:sp macro="" textlink="">
      <xdr:nvSpPr>
        <xdr:cNvPr id="425" name="楕円 424"/>
        <xdr:cNvSpPr/>
      </xdr:nvSpPr>
      <xdr:spPr>
        <a:xfrm>
          <a:off x="6921500" y="135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67384</xdr:rowOff>
    </xdr:from>
    <xdr:ext cx="469744" cy="259045"/>
    <xdr:sp macro="" textlink="">
      <xdr:nvSpPr>
        <xdr:cNvPr id="426" name="テキスト ボックス 425"/>
        <xdr:cNvSpPr txBox="1"/>
      </xdr:nvSpPr>
      <xdr:spPr>
        <a:xfrm>
          <a:off x="6737428" y="136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90039</xdr:rowOff>
    </xdr:from>
    <xdr:to>
      <xdr:col>55</xdr:col>
      <xdr:colOff>0</xdr:colOff>
      <xdr:row>99</xdr:row>
      <xdr:rowOff>59305</xdr:rowOff>
    </xdr:to>
    <xdr:cxnSp macro="">
      <xdr:nvCxnSpPr>
        <xdr:cNvPr id="457" name="直線コネクタ 456"/>
        <xdr:cNvCxnSpPr/>
      </xdr:nvCxnSpPr>
      <xdr:spPr>
        <a:xfrm>
          <a:off x="9639300" y="16892139"/>
          <a:ext cx="838200" cy="1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90039</xdr:rowOff>
    </xdr:from>
    <xdr:to>
      <xdr:col>50</xdr:col>
      <xdr:colOff>114300</xdr:colOff>
      <xdr:row>98</xdr:row>
      <xdr:rowOff>102285</xdr:rowOff>
    </xdr:to>
    <xdr:cxnSp macro="">
      <xdr:nvCxnSpPr>
        <xdr:cNvPr id="460" name="直線コネクタ 459"/>
        <xdr:cNvCxnSpPr/>
      </xdr:nvCxnSpPr>
      <xdr:spPr>
        <a:xfrm flipV="1">
          <a:off x="8750300" y="1689213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102285</xdr:rowOff>
    </xdr:from>
    <xdr:to>
      <xdr:col>45</xdr:col>
      <xdr:colOff>177800</xdr:colOff>
      <xdr:row>98</xdr:row>
      <xdr:rowOff>159038</xdr:rowOff>
    </xdr:to>
    <xdr:cxnSp macro="">
      <xdr:nvCxnSpPr>
        <xdr:cNvPr id="463" name="直線コネクタ 462"/>
        <xdr:cNvCxnSpPr/>
      </xdr:nvCxnSpPr>
      <xdr:spPr>
        <a:xfrm flipV="1">
          <a:off x="7861300" y="16904385"/>
          <a:ext cx="889000" cy="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159038</xdr:rowOff>
    </xdr:from>
    <xdr:to>
      <xdr:col>41</xdr:col>
      <xdr:colOff>50800</xdr:colOff>
      <xdr:row>99</xdr:row>
      <xdr:rowOff>56232</xdr:rowOff>
    </xdr:to>
    <xdr:cxnSp macro="">
      <xdr:nvCxnSpPr>
        <xdr:cNvPr id="466" name="直線コネクタ 465"/>
        <xdr:cNvCxnSpPr/>
      </xdr:nvCxnSpPr>
      <xdr:spPr>
        <a:xfrm flipV="1">
          <a:off x="6972300" y="16961138"/>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8505</xdr:rowOff>
    </xdr:from>
    <xdr:to>
      <xdr:col>55</xdr:col>
      <xdr:colOff>50800</xdr:colOff>
      <xdr:row>99</xdr:row>
      <xdr:rowOff>110105</xdr:rowOff>
    </xdr:to>
    <xdr:sp macro="" textlink="">
      <xdr:nvSpPr>
        <xdr:cNvPr id="476" name="楕円 475"/>
        <xdr:cNvSpPr/>
      </xdr:nvSpPr>
      <xdr:spPr>
        <a:xfrm>
          <a:off x="10426700" y="169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94882</xdr:rowOff>
    </xdr:from>
    <xdr:ext cx="534377" cy="259045"/>
    <xdr:sp macro="" textlink="">
      <xdr:nvSpPr>
        <xdr:cNvPr id="477" name="普通建設事業費 （ うち更新整備　）該当値テキスト"/>
        <xdr:cNvSpPr txBox="1"/>
      </xdr:nvSpPr>
      <xdr:spPr>
        <a:xfrm>
          <a:off x="10528300" y="168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39239</xdr:rowOff>
    </xdr:from>
    <xdr:to>
      <xdr:col>50</xdr:col>
      <xdr:colOff>165100</xdr:colOff>
      <xdr:row>98</xdr:row>
      <xdr:rowOff>140839</xdr:rowOff>
    </xdr:to>
    <xdr:sp macro="" textlink="">
      <xdr:nvSpPr>
        <xdr:cNvPr id="478" name="楕円 477"/>
        <xdr:cNvSpPr/>
      </xdr:nvSpPr>
      <xdr:spPr>
        <a:xfrm>
          <a:off x="9588500" y="168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157366</xdr:rowOff>
    </xdr:from>
    <xdr:ext cx="599010" cy="259045"/>
    <xdr:sp macro="" textlink="">
      <xdr:nvSpPr>
        <xdr:cNvPr id="479" name="テキスト ボックス 478"/>
        <xdr:cNvSpPr txBox="1"/>
      </xdr:nvSpPr>
      <xdr:spPr>
        <a:xfrm>
          <a:off x="9339795" y="166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51485</xdr:rowOff>
    </xdr:from>
    <xdr:to>
      <xdr:col>46</xdr:col>
      <xdr:colOff>38100</xdr:colOff>
      <xdr:row>98</xdr:row>
      <xdr:rowOff>153085</xdr:rowOff>
    </xdr:to>
    <xdr:sp macro="" textlink="">
      <xdr:nvSpPr>
        <xdr:cNvPr id="480" name="楕円 479"/>
        <xdr:cNvSpPr/>
      </xdr:nvSpPr>
      <xdr:spPr>
        <a:xfrm>
          <a:off x="8699500" y="168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169612</xdr:rowOff>
    </xdr:from>
    <xdr:ext cx="599010" cy="259045"/>
    <xdr:sp macro="" textlink="">
      <xdr:nvSpPr>
        <xdr:cNvPr id="481" name="テキスト ボックス 480"/>
        <xdr:cNvSpPr txBox="1"/>
      </xdr:nvSpPr>
      <xdr:spPr>
        <a:xfrm>
          <a:off x="8450795" y="166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108238</xdr:rowOff>
    </xdr:from>
    <xdr:to>
      <xdr:col>41</xdr:col>
      <xdr:colOff>101600</xdr:colOff>
      <xdr:row>99</xdr:row>
      <xdr:rowOff>38388</xdr:rowOff>
    </xdr:to>
    <xdr:sp macro="" textlink="">
      <xdr:nvSpPr>
        <xdr:cNvPr id="482" name="楕円 481"/>
        <xdr:cNvSpPr/>
      </xdr:nvSpPr>
      <xdr:spPr>
        <a:xfrm>
          <a:off x="7810500" y="169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54915</xdr:rowOff>
    </xdr:from>
    <xdr:ext cx="534377" cy="259045"/>
    <xdr:sp macro="" textlink="">
      <xdr:nvSpPr>
        <xdr:cNvPr id="483" name="テキスト ボックス 482"/>
        <xdr:cNvSpPr txBox="1"/>
      </xdr:nvSpPr>
      <xdr:spPr>
        <a:xfrm>
          <a:off x="7594111" y="166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5432</xdr:rowOff>
    </xdr:from>
    <xdr:to>
      <xdr:col>36</xdr:col>
      <xdr:colOff>165100</xdr:colOff>
      <xdr:row>99</xdr:row>
      <xdr:rowOff>107032</xdr:rowOff>
    </xdr:to>
    <xdr:sp macro="" textlink="">
      <xdr:nvSpPr>
        <xdr:cNvPr id="484" name="楕円 483"/>
        <xdr:cNvSpPr/>
      </xdr:nvSpPr>
      <xdr:spPr>
        <a:xfrm>
          <a:off x="6921500" y="16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98159</xdr:rowOff>
    </xdr:from>
    <xdr:ext cx="534377" cy="259045"/>
    <xdr:sp macro="" textlink="">
      <xdr:nvSpPr>
        <xdr:cNvPr id="485" name="テキスト ボックス 484"/>
        <xdr:cNvSpPr txBox="1"/>
      </xdr:nvSpPr>
      <xdr:spPr>
        <a:xfrm>
          <a:off x="6705111" y="17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47530</xdr:rowOff>
    </xdr:from>
    <xdr:to>
      <xdr:col>85</xdr:col>
      <xdr:colOff>127000</xdr:colOff>
      <xdr:row>39</xdr:row>
      <xdr:rowOff>26358</xdr:rowOff>
    </xdr:to>
    <xdr:cxnSp macro="">
      <xdr:nvCxnSpPr>
        <xdr:cNvPr id="516" name="直線コネクタ 515"/>
        <xdr:cNvCxnSpPr/>
      </xdr:nvCxnSpPr>
      <xdr:spPr>
        <a:xfrm flipV="1">
          <a:off x="15481300" y="6562630"/>
          <a:ext cx="838200" cy="1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26358</xdr:rowOff>
    </xdr:from>
    <xdr:to>
      <xdr:col>81</xdr:col>
      <xdr:colOff>50800</xdr:colOff>
      <xdr:row>39</xdr:row>
      <xdr:rowOff>40891</xdr:rowOff>
    </xdr:to>
    <xdr:cxnSp macro="">
      <xdr:nvCxnSpPr>
        <xdr:cNvPr id="519" name="直線コネクタ 518"/>
        <xdr:cNvCxnSpPr/>
      </xdr:nvCxnSpPr>
      <xdr:spPr>
        <a:xfrm flipV="1">
          <a:off x="14592300" y="6712908"/>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40891</xdr:rowOff>
    </xdr:from>
    <xdr:to>
      <xdr:col>76</xdr:col>
      <xdr:colOff>114300</xdr:colOff>
      <xdr:row>39</xdr:row>
      <xdr:rowOff>79480</xdr:rowOff>
    </xdr:to>
    <xdr:cxnSp macro="">
      <xdr:nvCxnSpPr>
        <xdr:cNvPr id="522" name="直線コネクタ 521"/>
        <xdr:cNvCxnSpPr/>
      </xdr:nvCxnSpPr>
      <xdr:spPr>
        <a:xfrm flipV="1">
          <a:off x="13703300" y="6727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73482</xdr:rowOff>
    </xdr:from>
    <xdr:to>
      <xdr:col>71</xdr:col>
      <xdr:colOff>177800</xdr:colOff>
      <xdr:row>39</xdr:row>
      <xdr:rowOff>79480</xdr:rowOff>
    </xdr:to>
    <xdr:cxnSp macro="">
      <xdr:nvCxnSpPr>
        <xdr:cNvPr id="525" name="直線コネクタ 524"/>
        <xdr:cNvCxnSpPr/>
      </xdr:nvCxnSpPr>
      <xdr:spPr>
        <a:xfrm>
          <a:off x="12814300" y="6760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168180</xdr:rowOff>
    </xdr:from>
    <xdr:to>
      <xdr:col>85</xdr:col>
      <xdr:colOff>177800</xdr:colOff>
      <xdr:row>38</xdr:row>
      <xdr:rowOff>98330</xdr:rowOff>
    </xdr:to>
    <xdr:sp macro="" textlink="">
      <xdr:nvSpPr>
        <xdr:cNvPr id="535" name="楕円 534"/>
        <xdr:cNvSpPr/>
      </xdr:nvSpPr>
      <xdr:spPr>
        <a:xfrm>
          <a:off x="16268700" y="65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19608</xdr:rowOff>
    </xdr:from>
    <xdr:ext cx="534377" cy="259045"/>
    <xdr:sp macro="" textlink="">
      <xdr:nvSpPr>
        <xdr:cNvPr id="536" name="災害復旧事業費該当値テキスト"/>
        <xdr:cNvSpPr txBox="1"/>
      </xdr:nvSpPr>
      <xdr:spPr>
        <a:xfrm>
          <a:off x="16370300" y="63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147008</xdr:rowOff>
    </xdr:from>
    <xdr:to>
      <xdr:col>81</xdr:col>
      <xdr:colOff>101600</xdr:colOff>
      <xdr:row>39</xdr:row>
      <xdr:rowOff>77158</xdr:rowOff>
    </xdr:to>
    <xdr:sp macro="" textlink="">
      <xdr:nvSpPr>
        <xdr:cNvPr id="537" name="楕円 536"/>
        <xdr:cNvSpPr/>
      </xdr:nvSpPr>
      <xdr:spPr>
        <a:xfrm>
          <a:off x="15430500" y="66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93685</xdr:rowOff>
    </xdr:from>
    <xdr:ext cx="469744" cy="259045"/>
    <xdr:sp macro="" textlink="">
      <xdr:nvSpPr>
        <xdr:cNvPr id="538" name="テキスト ボックス 537"/>
        <xdr:cNvSpPr txBox="1"/>
      </xdr:nvSpPr>
      <xdr:spPr>
        <a:xfrm>
          <a:off x="15246428" y="64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161541</xdr:rowOff>
    </xdr:from>
    <xdr:to>
      <xdr:col>76</xdr:col>
      <xdr:colOff>165100</xdr:colOff>
      <xdr:row>39</xdr:row>
      <xdr:rowOff>91691</xdr:rowOff>
    </xdr:to>
    <xdr:sp macro="" textlink="">
      <xdr:nvSpPr>
        <xdr:cNvPr id="539" name="楕円 538"/>
        <xdr:cNvSpPr/>
      </xdr:nvSpPr>
      <xdr:spPr>
        <a:xfrm>
          <a:off x="14541500" y="66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82818</xdr:rowOff>
    </xdr:from>
    <xdr:ext cx="469744" cy="259045"/>
    <xdr:sp macro="" textlink="">
      <xdr:nvSpPr>
        <xdr:cNvPr id="540" name="テキスト ボックス 539"/>
        <xdr:cNvSpPr txBox="1"/>
      </xdr:nvSpPr>
      <xdr:spPr>
        <a:xfrm>
          <a:off x="14357428" y="67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28680</xdr:rowOff>
    </xdr:from>
    <xdr:to>
      <xdr:col>72</xdr:col>
      <xdr:colOff>38100</xdr:colOff>
      <xdr:row>39</xdr:row>
      <xdr:rowOff>130280</xdr:rowOff>
    </xdr:to>
    <xdr:sp macro="" textlink="">
      <xdr:nvSpPr>
        <xdr:cNvPr id="541" name="楕円 540"/>
        <xdr:cNvSpPr/>
      </xdr:nvSpPr>
      <xdr:spPr>
        <a:xfrm>
          <a:off x="13652500" y="6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121407</xdr:rowOff>
    </xdr:from>
    <xdr:ext cx="469744" cy="259045"/>
    <xdr:sp macro="" textlink="">
      <xdr:nvSpPr>
        <xdr:cNvPr id="542" name="テキスト ボックス 541"/>
        <xdr:cNvSpPr txBox="1"/>
      </xdr:nvSpPr>
      <xdr:spPr>
        <a:xfrm>
          <a:off x="13468428" y="6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22682</xdr:rowOff>
    </xdr:from>
    <xdr:to>
      <xdr:col>67</xdr:col>
      <xdr:colOff>101600</xdr:colOff>
      <xdr:row>39</xdr:row>
      <xdr:rowOff>124282</xdr:rowOff>
    </xdr:to>
    <xdr:sp macro="" textlink="">
      <xdr:nvSpPr>
        <xdr:cNvPr id="543" name="楕円 542"/>
        <xdr:cNvSpPr/>
      </xdr:nvSpPr>
      <xdr:spPr>
        <a:xfrm>
          <a:off x="12763500" y="67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115409</xdr:rowOff>
    </xdr:from>
    <xdr:ext cx="469744" cy="259045"/>
    <xdr:sp macro="" textlink="">
      <xdr:nvSpPr>
        <xdr:cNvPr id="544" name="テキスト ボックス 543"/>
        <xdr:cNvSpPr txBox="1"/>
      </xdr:nvSpPr>
      <xdr:spPr>
        <a:xfrm>
          <a:off x="12579428" y="6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148791</xdr:rowOff>
    </xdr:from>
    <xdr:to>
      <xdr:col>85</xdr:col>
      <xdr:colOff>127000</xdr:colOff>
      <xdr:row>76</xdr:row>
      <xdr:rowOff>158659</xdr:rowOff>
    </xdr:to>
    <xdr:cxnSp macro="">
      <xdr:nvCxnSpPr>
        <xdr:cNvPr id="630" name="直線コネクタ 629"/>
        <xdr:cNvCxnSpPr/>
      </xdr:nvCxnSpPr>
      <xdr:spPr>
        <a:xfrm>
          <a:off x="15481300" y="13178991"/>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148791</xdr:rowOff>
    </xdr:from>
    <xdr:to>
      <xdr:col>81</xdr:col>
      <xdr:colOff>50800</xdr:colOff>
      <xdr:row>76</xdr:row>
      <xdr:rowOff>149630</xdr:rowOff>
    </xdr:to>
    <xdr:cxnSp macro="">
      <xdr:nvCxnSpPr>
        <xdr:cNvPr id="633" name="直線コネクタ 632"/>
        <xdr:cNvCxnSpPr/>
      </xdr:nvCxnSpPr>
      <xdr:spPr>
        <a:xfrm flipV="1">
          <a:off x="14592300" y="13178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149630</xdr:rowOff>
    </xdr:from>
    <xdr:to>
      <xdr:col>76</xdr:col>
      <xdr:colOff>114300</xdr:colOff>
      <xdr:row>76</xdr:row>
      <xdr:rowOff>151792</xdr:rowOff>
    </xdr:to>
    <xdr:cxnSp macro="">
      <xdr:nvCxnSpPr>
        <xdr:cNvPr id="636" name="直線コネクタ 635"/>
        <xdr:cNvCxnSpPr/>
      </xdr:nvCxnSpPr>
      <xdr:spPr>
        <a:xfrm flipV="1">
          <a:off x="13703300" y="13179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146062</xdr:rowOff>
    </xdr:from>
    <xdr:to>
      <xdr:col>71</xdr:col>
      <xdr:colOff>177800</xdr:colOff>
      <xdr:row>76</xdr:row>
      <xdr:rowOff>151792</xdr:rowOff>
    </xdr:to>
    <xdr:cxnSp macro="">
      <xdr:nvCxnSpPr>
        <xdr:cNvPr id="639" name="直線コネクタ 638"/>
        <xdr:cNvCxnSpPr/>
      </xdr:nvCxnSpPr>
      <xdr:spPr>
        <a:xfrm>
          <a:off x="12814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107859</xdr:rowOff>
    </xdr:from>
    <xdr:to>
      <xdr:col>85</xdr:col>
      <xdr:colOff>177800</xdr:colOff>
      <xdr:row>77</xdr:row>
      <xdr:rowOff>38009</xdr:rowOff>
    </xdr:to>
    <xdr:sp macro="" textlink="">
      <xdr:nvSpPr>
        <xdr:cNvPr id="649" name="楕円 648"/>
        <xdr:cNvSpPr/>
      </xdr:nvSpPr>
      <xdr:spPr>
        <a:xfrm>
          <a:off x="162687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86286</xdr:rowOff>
    </xdr:from>
    <xdr:ext cx="534377" cy="259045"/>
    <xdr:sp macro="" textlink="">
      <xdr:nvSpPr>
        <xdr:cNvPr id="650" name="公債費該当値テキスト"/>
        <xdr:cNvSpPr txBox="1"/>
      </xdr:nvSpPr>
      <xdr:spPr>
        <a:xfrm>
          <a:off x="16370300" y="131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97991</xdr:rowOff>
    </xdr:from>
    <xdr:to>
      <xdr:col>81</xdr:col>
      <xdr:colOff>101600</xdr:colOff>
      <xdr:row>77</xdr:row>
      <xdr:rowOff>28141</xdr:rowOff>
    </xdr:to>
    <xdr:sp macro="" textlink="">
      <xdr:nvSpPr>
        <xdr:cNvPr id="651" name="楕円 650"/>
        <xdr:cNvSpPr/>
      </xdr:nvSpPr>
      <xdr:spPr>
        <a:xfrm>
          <a:off x="154305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19268</xdr:rowOff>
    </xdr:from>
    <xdr:ext cx="534377" cy="259045"/>
    <xdr:sp macro="" textlink="">
      <xdr:nvSpPr>
        <xdr:cNvPr id="652" name="テキスト ボックス 651"/>
        <xdr:cNvSpPr txBox="1"/>
      </xdr:nvSpPr>
      <xdr:spPr>
        <a:xfrm>
          <a:off x="15214111" y="132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98830</xdr:rowOff>
    </xdr:from>
    <xdr:to>
      <xdr:col>76</xdr:col>
      <xdr:colOff>165100</xdr:colOff>
      <xdr:row>77</xdr:row>
      <xdr:rowOff>28980</xdr:rowOff>
    </xdr:to>
    <xdr:sp macro="" textlink="">
      <xdr:nvSpPr>
        <xdr:cNvPr id="653" name="楕円 652"/>
        <xdr:cNvSpPr/>
      </xdr:nvSpPr>
      <xdr:spPr>
        <a:xfrm>
          <a:off x="145415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20107</xdr:rowOff>
    </xdr:from>
    <xdr:ext cx="534377" cy="259045"/>
    <xdr:sp macro="" textlink="">
      <xdr:nvSpPr>
        <xdr:cNvPr id="654" name="テキスト ボックス 653"/>
        <xdr:cNvSpPr txBox="1"/>
      </xdr:nvSpPr>
      <xdr:spPr>
        <a:xfrm>
          <a:off x="14325111" y="132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100992</xdr:rowOff>
    </xdr:from>
    <xdr:to>
      <xdr:col>72</xdr:col>
      <xdr:colOff>38100</xdr:colOff>
      <xdr:row>77</xdr:row>
      <xdr:rowOff>31142</xdr:rowOff>
    </xdr:to>
    <xdr:sp macro="" textlink="">
      <xdr:nvSpPr>
        <xdr:cNvPr id="655" name="楕円 654"/>
        <xdr:cNvSpPr/>
      </xdr:nvSpPr>
      <xdr:spPr>
        <a:xfrm>
          <a:off x="13652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22269</xdr:rowOff>
    </xdr:from>
    <xdr:ext cx="534377" cy="259045"/>
    <xdr:sp macro="" textlink="">
      <xdr:nvSpPr>
        <xdr:cNvPr id="656" name="テキスト ボックス 655"/>
        <xdr:cNvSpPr txBox="1"/>
      </xdr:nvSpPr>
      <xdr:spPr>
        <a:xfrm>
          <a:off x="13436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95262</xdr:rowOff>
    </xdr:from>
    <xdr:to>
      <xdr:col>67</xdr:col>
      <xdr:colOff>101600</xdr:colOff>
      <xdr:row>77</xdr:row>
      <xdr:rowOff>25412</xdr:rowOff>
    </xdr:to>
    <xdr:sp macro="" textlink="">
      <xdr:nvSpPr>
        <xdr:cNvPr id="657" name="楕円 656"/>
        <xdr:cNvSpPr/>
      </xdr:nvSpPr>
      <xdr:spPr>
        <a:xfrm>
          <a:off x="12763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16539</xdr:rowOff>
    </xdr:from>
    <xdr:ext cx="534377" cy="259045"/>
    <xdr:sp macro="" textlink="">
      <xdr:nvSpPr>
        <xdr:cNvPr id="658" name="テキスト ボックス 657"/>
        <xdr:cNvSpPr txBox="1"/>
      </xdr:nvSpPr>
      <xdr:spPr>
        <a:xfrm>
          <a:off x="12547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43002</xdr:rowOff>
    </xdr:from>
    <xdr:to>
      <xdr:col>85</xdr:col>
      <xdr:colOff>127000</xdr:colOff>
      <xdr:row>99</xdr:row>
      <xdr:rowOff>43238</xdr:rowOff>
    </xdr:to>
    <xdr:cxnSp macro="">
      <xdr:nvCxnSpPr>
        <xdr:cNvPr id="687" name="直線コネクタ 686"/>
        <xdr:cNvCxnSpPr/>
      </xdr:nvCxnSpPr>
      <xdr:spPr>
        <a:xfrm>
          <a:off x="15481300" y="1701655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40746</xdr:rowOff>
    </xdr:from>
    <xdr:to>
      <xdr:col>81</xdr:col>
      <xdr:colOff>50800</xdr:colOff>
      <xdr:row>99</xdr:row>
      <xdr:rowOff>43002</xdr:rowOff>
    </xdr:to>
    <xdr:cxnSp macro="">
      <xdr:nvCxnSpPr>
        <xdr:cNvPr id="690" name="直線コネクタ 689"/>
        <xdr:cNvCxnSpPr/>
      </xdr:nvCxnSpPr>
      <xdr:spPr>
        <a:xfrm>
          <a:off x="14592300" y="17014296"/>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40746</xdr:rowOff>
    </xdr:from>
    <xdr:to>
      <xdr:col>76</xdr:col>
      <xdr:colOff>114300</xdr:colOff>
      <xdr:row>99</xdr:row>
      <xdr:rowOff>43062</xdr:rowOff>
    </xdr:to>
    <xdr:cxnSp macro="">
      <xdr:nvCxnSpPr>
        <xdr:cNvPr id="693" name="直線コネクタ 692"/>
        <xdr:cNvCxnSpPr/>
      </xdr:nvCxnSpPr>
      <xdr:spPr>
        <a:xfrm flipV="1">
          <a:off x="13703300" y="17014296"/>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42675</xdr:rowOff>
    </xdr:from>
    <xdr:to>
      <xdr:col>71</xdr:col>
      <xdr:colOff>177800</xdr:colOff>
      <xdr:row>99</xdr:row>
      <xdr:rowOff>43062</xdr:rowOff>
    </xdr:to>
    <xdr:cxnSp macro="">
      <xdr:nvCxnSpPr>
        <xdr:cNvPr id="696" name="直線コネクタ 695"/>
        <xdr:cNvCxnSpPr/>
      </xdr:nvCxnSpPr>
      <xdr:spPr>
        <a:xfrm>
          <a:off x="12814300" y="17016225"/>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163888</xdr:rowOff>
    </xdr:from>
    <xdr:to>
      <xdr:col>85</xdr:col>
      <xdr:colOff>177800</xdr:colOff>
      <xdr:row>99</xdr:row>
      <xdr:rowOff>94038</xdr:rowOff>
    </xdr:to>
    <xdr:sp macro="" textlink="">
      <xdr:nvSpPr>
        <xdr:cNvPr id="706" name="楕円 705"/>
        <xdr:cNvSpPr/>
      </xdr:nvSpPr>
      <xdr:spPr>
        <a:xfrm>
          <a:off x="16268700" y="169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78815</xdr:rowOff>
    </xdr:from>
    <xdr:ext cx="378565" cy="259045"/>
    <xdr:sp macro="" textlink="">
      <xdr:nvSpPr>
        <xdr:cNvPr id="707" name="積立金該当値テキスト"/>
        <xdr:cNvSpPr txBox="1"/>
      </xdr:nvSpPr>
      <xdr:spPr>
        <a:xfrm>
          <a:off x="16370300" y="1688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163652</xdr:rowOff>
    </xdr:from>
    <xdr:to>
      <xdr:col>81</xdr:col>
      <xdr:colOff>101600</xdr:colOff>
      <xdr:row>99</xdr:row>
      <xdr:rowOff>93802</xdr:rowOff>
    </xdr:to>
    <xdr:sp macro="" textlink="">
      <xdr:nvSpPr>
        <xdr:cNvPr id="708" name="楕円 707"/>
        <xdr:cNvSpPr/>
      </xdr:nvSpPr>
      <xdr:spPr>
        <a:xfrm>
          <a:off x="154305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84929</xdr:rowOff>
    </xdr:from>
    <xdr:ext cx="378565" cy="259045"/>
    <xdr:sp macro="" textlink="">
      <xdr:nvSpPr>
        <xdr:cNvPr id="709" name="テキスト ボックス 708"/>
        <xdr:cNvSpPr txBox="1"/>
      </xdr:nvSpPr>
      <xdr:spPr>
        <a:xfrm>
          <a:off x="15292017" y="170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161396</xdr:rowOff>
    </xdr:from>
    <xdr:to>
      <xdr:col>76</xdr:col>
      <xdr:colOff>165100</xdr:colOff>
      <xdr:row>99</xdr:row>
      <xdr:rowOff>91546</xdr:rowOff>
    </xdr:to>
    <xdr:sp macro="" textlink="">
      <xdr:nvSpPr>
        <xdr:cNvPr id="710" name="楕円 709"/>
        <xdr:cNvSpPr/>
      </xdr:nvSpPr>
      <xdr:spPr>
        <a:xfrm>
          <a:off x="14541500" y="169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82673</xdr:rowOff>
    </xdr:from>
    <xdr:ext cx="378565" cy="259045"/>
    <xdr:sp macro="" textlink="">
      <xdr:nvSpPr>
        <xdr:cNvPr id="711" name="テキスト ボックス 710"/>
        <xdr:cNvSpPr txBox="1"/>
      </xdr:nvSpPr>
      <xdr:spPr>
        <a:xfrm>
          <a:off x="14403017" y="1705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163712</xdr:rowOff>
    </xdr:from>
    <xdr:to>
      <xdr:col>72</xdr:col>
      <xdr:colOff>38100</xdr:colOff>
      <xdr:row>99</xdr:row>
      <xdr:rowOff>93862</xdr:rowOff>
    </xdr:to>
    <xdr:sp macro="" textlink="">
      <xdr:nvSpPr>
        <xdr:cNvPr id="712" name="楕円 711"/>
        <xdr:cNvSpPr/>
      </xdr:nvSpPr>
      <xdr:spPr>
        <a:xfrm>
          <a:off x="13652500" y="169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84989</xdr:rowOff>
    </xdr:from>
    <xdr:ext cx="378565" cy="259045"/>
    <xdr:sp macro="" textlink="">
      <xdr:nvSpPr>
        <xdr:cNvPr id="713" name="テキスト ボックス 712"/>
        <xdr:cNvSpPr txBox="1"/>
      </xdr:nvSpPr>
      <xdr:spPr>
        <a:xfrm>
          <a:off x="13514017" y="1705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163325</xdr:rowOff>
    </xdr:from>
    <xdr:to>
      <xdr:col>67</xdr:col>
      <xdr:colOff>101600</xdr:colOff>
      <xdr:row>99</xdr:row>
      <xdr:rowOff>93475</xdr:rowOff>
    </xdr:to>
    <xdr:sp macro="" textlink="">
      <xdr:nvSpPr>
        <xdr:cNvPr id="714" name="楕円 713"/>
        <xdr:cNvSpPr/>
      </xdr:nvSpPr>
      <xdr:spPr>
        <a:xfrm>
          <a:off x="12763500" y="16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84602</xdr:rowOff>
    </xdr:from>
    <xdr:ext cx="378565" cy="259045"/>
    <xdr:sp macro="" textlink="">
      <xdr:nvSpPr>
        <xdr:cNvPr id="715" name="テキスト ボックス 714"/>
        <xdr:cNvSpPr txBox="1"/>
      </xdr:nvSpPr>
      <xdr:spPr>
        <a:xfrm>
          <a:off x="12625017" y="170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9417</xdr:rowOff>
    </xdr:from>
    <xdr:to>
      <xdr:col>116</xdr:col>
      <xdr:colOff>63500</xdr:colOff>
      <xdr:row>39</xdr:row>
      <xdr:rowOff>10464</xdr:rowOff>
    </xdr:to>
    <xdr:cxnSp macro="">
      <xdr:nvCxnSpPr>
        <xdr:cNvPr id="744" name="直線コネクタ 743"/>
        <xdr:cNvCxnSpPr/>
      </xdr:nvCxnSpPr>
      <xdr:spPr>
        <a:xfrm flipV="1">
          <a:off x="21323300" y="6695967"/>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10464</xdr:rowOff>
    </xdr:from>
    <xdr:to>
      <xdr:col>111</xdr:col>
      <xdr:colOff>177800</xdr:colOff>
      <xdr:row>39</xdr:row>
      <xdr:rowOff>10713</xdr:rowOff>
    </xdr:to>
    <xdr:cxnSp macro="">
      <xdr:nvCxnSpPr>
        <xdr:cNvPr id="747" name="直線コネクタ 746"/>
        <xdr:cNvCxnSpPr/>
      </xdr:nvCxnSpPr>
      <xdr:spPr>
        <a:xfrm flipV="1">
          <a:off x="20434300" y="669701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10713</xdr:rowOff>
    </xdr:from>
    <xdr:to>
      <xdr:col>107</xdr:col>
      <xdr:colOff>50800</xdr:colOff>
      <xdr:row>39</xdr:row>
      <xdr:rowOff>12141</xdr:rowOff>
    </xdr:to>
    <xdr:cxnSp macro="">
      <xdr:nvCxnSpPr>
        <xdr:cNvPr id="750" name="直線コネクタ 749"/>
        <xdr:cNvCxnSpPr/>
      </xdr:nvCxnSpPr>
      <xdr:spPr>
        <a:xfrm flipV="1">
          <a:off x="19545300" y="669726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12141</xdr:rowOff>
    </xdr:from>
    <xdr:to>
      <xdr:col>102</xdr:col>
      <xdr:colOff>114300</xdr:colOff>
      <xdr:row>39</xdr:row>
      <xdr:rowOff>19438</xdr:rowOff>
    </xdr:to>
    <xdr:cxnSp macro="">
      <xdr:nvCxnSpPr>
        <xdr:cNvPr id="753" name="直線コネクタ 752"/>
        <xdr:cNvCxnSpPr/>
      </xdr:nvCxnSpPr>
      <xdr:spPr>
        <a:xfrm flipV="1">
          <a:off x="18656300" y="6698691"/>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67365</xdr:rowOff>
    </xdr:from>
    <xdr:ext cx="378565" cy="259045"/>
    <xdr:sp macro="" textlink="">
      <xdr:nvSpPr>
        <xdr:cNvPr id="757" name="テキスト ボックス 756"/>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130067</xdr:rowOff>
    </xdr:from>
    <xdr:to>
      <xdr:col>116</xdr:col>
      <xdr:colOff>114300</xdr:colOff>
      <xdr:row>39</xdr:row>
      <xdr:rowOff>60217</xdr:rowOff>
    </xdr:to>
    <xdr:sp macro="" textlink="">
      <xdr:nvSpPr>
        <xdr:cNvPr id="763" name="楕円 762"/>
        <xdr:cNvSpPr/>
      </xdr:nvSpPr>
      <xdr:spPr>
        <a:xfrm>
          <a:off x="221107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64" name="投資及び出資金該当値テキスト"/>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131114</xdr:rowOff>
    </xdr:from>
    <xdr:to>
      <xdr:col>112</xdr:col>
      <xdr:colOff>38100</xdr:colOff>
      <xdr:row>39</xdr:row>
      <xdr:rowOff>61264</xdr:rowOff>
    </xdr:to>
    <xdr:sp macro="" textlink="">
      <xdr:nvSpPr>
        <xdr:cNvPr id="765" name="楕円 764"/>
        <xdr:cNvSpPr/>
      </xdr:nvSpPr>
      <xdr:spPr>
        <a:xfrm>
          <a:off x="21272500" y="66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52391</xdr:rowOff>
    </xdr:from>
    <xdr:ext cx="469744" cy="259045"/>
    <xdr:sp macro="" textlink="">
      <xdr:nvSpPr>
        <xdr:cNvPr id="766" name="テキスト ボックス 765"/>
        <xdr:cNvSpPr txBox="1"/>
      </xdr:nvSpPr>
      <xdr:spPr>
        <a:xfrm>
          <a:off x="21088428" y="673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131363</xdr:rowOff>
    </xdr:from>
    <xdr:to>
      <xdr:col>107</xdr:col>
      <xdr:colOff>101600</xdr:colOff>
      <xdr:row>39</xdr:row>
      <xdr:rowOff>61513</xdr:rowOff>
    </xdr:to>
    <xdr:sp macro="" textlink="">
      <xdr:nvSpPr>
        <xdr:cNvPr id="767" name="楕円 766"/>
        <xdr:cNvSpPr/>
      </xdr:nvSpPr>
      <xdr:spPr>
        <a:xfrm>
          <a:off x="20383500" y="66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52640</xdr:rowOff>
    </xdr:from>
    <xdr:ext cx="469744" cy="259045"/>
    <xdr:sp macro="" textlink="">
      <xdr:nvSpPr>
        <xdr:cNvPr id="768" name="テキスト ボックス 767"/>
        <xdr:cNvSpPr txBox="1"/>
      </xdr:nvSpPr>
      <xdr:spPr>
        <a:xfrm>
          <a:off x="20199428" y="67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132791</xdr:rowOff>
    </xdr:from>
    <xdr:to>
      <xdr:col>102</xdr:col>
      <xdr:colOff>165100</xdr:colOff>
      <xdr:row>39</xdr:row>
      <xdr:rowOff>62941</xdr:rowOff>
    </xdr:to>
    <xdr:sp macro="" textlink="">
      <xdr:nvSpPr>
        <xdr:cNvPr id="769" name="楕円 768"/>
        <xdr:cNvSpPr/>
      </xdr:nvSpPr>
      <xdr:spPr>
        <a:xfrm>
          <a:off x="19494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54068</xdr:rowOff>
    </xdr:from>
    <xdr:ext cx="469744" cy="259045"/>
    <xdr:sp macro="" textlink="">
      <xdr:nvSpPr>
        <xdr:cNvPr id="770" name="テキスト ボックス 769"/>
        <xdr:cNvSpPr txBox="1"/>
      </xdr:nvSpPr>
      <xdr:spPr>
        <a:xfrm>
          <a:off x="19310428"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140088</xdr:rowOff>
    </xdr:from>
    <xdr:to>
      <xdr:col>98</xdr:col>
      <xdr:colOff>38100</xdr:colOff>
      <xdr:row>39</xdr:row>
      <xdr:rowOff>70238</xdr:rowOff>
    </xdr:to>
    <xdr:sp macro="" textlink="">
      <xdr:nvSpPr>
        <xdr:cNvPr id="771" name="楕円 770"/>
        <xdr:cNvSpPr/>
      </xdr:nvSpPr>
      <xdr:spPr>
        <a:xfrm>
          <a:off x="18605500" y="66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86764</xdr:rowOff>
    </xdr:from>
    <xdr:ext cx="469744" cy="259045"/>
    <xdr:sp macro="" textlink="">
      <xdr:nvSpPr>
        <xdr:cNvPr id="772" name="テキスト ボックス 771"/>
        <xdr:cNvSpPr txBox="1"/>
      </xdr:nvSpPr>
      <xdr:spPr>
        <a:xfrm>
          <a:off x="18421428" y="64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139220</xdr:rowOff>
    </xdr:from>
    <xdr:to>
      <xdr:col>116</xdr:col>
      <xdr:colOff>63500</xdr:colOff>
      <xdr:row>58</xdr:row>
      <xdr:rowOff>139700</xdr:rowOff>
    </xdr:to>
    <xdr:cxnSp macro="">
      <xdr:nvCxnSpPr>
        <xdr:cNvPr id="799" name="直線コネクタ 798"/>
        <xdr:cNvCxnSpPr/>
      </xdr:nvCxnSpPr>
      <xdr:spPr>
        <a:xfrm flipV="1">
          <a:off x="21323300" y="10083320"/>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88420</xdr:rowOff>
    </xdr:from>
    <xdr:to>
      <xdr:col>116</xdr:col>
      <xdr:colOff>114300</xdr:colOff>
      <xdr:row>59</xdr:row>
      <xdr:rowOff>18570</xdr:rowOff>
    </xdr:to>
    <xdr:sp macro="" textlink="">
      <xdr:nvSpPr>
        <xdr:cNvPr id="818" name="楕円 817"/>
        <xdr:cNvSpPr/>
      </xdr:nvSpPr>
      <xdr:spPr>
        <a:xfrm>
          <a:off x="221107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3347</xdr:rowOff>
    </xdr:from>
    <xdr:ext cx="313932" cy="259045"/>
    <xdr:sp macro="" textlink="">
      <xdr:nvSpPr>
        <xdr:cNvPr id="819" name="貸付金該当値テキスト"/>
        <xdr:cNvSpPr txBox="1"/>
      </xdr:nvSpPr>
      <xdr:spPr>
        <a:xfrm>
          <a:off x="22212300" y="9947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143955</xdr:rowOff>
    </xdr:from>
    <xdr:to>
      <xdr:col>116</xdr:col>
      <xdr:colOff>63500</xdr:colOff>
      <xdr:row>73</xdr:row>
      <xdr:rowOff>20421</xdr:rowOff>
    </xdr:to>
    <xdr:cxnSp macro="">
      <xdr:nvCxnSpPr>
        <xdr:cNvPr id="857" name="直線コネクタ 856"/>
        <xdr:cNvCxnSpPr/>
      </xdr:nvCxnSpPr>
      <xdr:spPr>
        <a:xfrm>
          <a:off x="21323300" y="12488355"/>
          <a:ext cx="838200" cy="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8"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143955</xdr:rowOff>
    </xdr:from>
    <xdr:to>
      <xdr:col>111</xdr:col>
      <xdr:colOff>177800</xdr:colOff>
      <xdr:row>72</xdr:row>
      <xdr:rowOff>160477</xdr:rowOff>
    </xdr:to>
    <xdr:cxnSp macro="">
      <xdr:nvCxnSpPr>
        <xdr:cNvPr id="860" name="直線コネクタ 859"/>
        <xdr:cNvCxnSpPr/>
      </xdr:nvCxnSpPr>
      <xdr:spPr>
        <a:xfrm flipV="1">
          <a:off x="20434300" y="12488355"/>
          <a:ext cx="8890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62" name="テキスト ボックス 861"/>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160477</xdr:rowOff>
    </xdr:from>
    <xdr:to>
      <xdr:col>107</xdr:col>
      <xdr:colOff>50800</xdr:colOff>
      <xdr:row>73</xdr:row>
      <xdr:rowOff>14262</xdr:rowOff>
    </xdr:to>
    <xdr:cxnSp macro="">
      <xdr:nvCxnSpPr>
        <xdr:cNvPr id="863" name="直線コネクタ 862"/>
        <xdr:cNvCxnSpPr/>
      </xdr:nvCxnSpPr>
      <xdr:spPr>
        <a:xfrm flipV="1">
          <a:off x="19545300" y="12504877"/>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65" name="テキスト ボックス 864"/>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14262</xdr:rowOff>
    </xdr:from>
    <xdr:to>
      <xdr:col>102</xdr:col>
      <xdr:colOff>114300</xdr:colOff>
      <xdr:row>73</xdr:row>
      <xdr:rowOff>81509</xdr:rowOff>
    </xdr:to>
    <xdr:cxnSp macro="">
      <xdr:nvCxnSpPr>
        <xdr:cNvPr id="866" name="直線コネクタ 865"/>
        <xdr:cNvCxnSpPr/>
      </xdr:nvCxnSpPr>
      <xdr:spPr>
        <a:xfrm flipV="1">
          <a:off x="18656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8" name="テキスト ボックス 867"/>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86237</xdr:rowOff>
    </xdr:from>
    <xdr:ext cx="534377" cy="259045"/>
    <xdr:sp macro="" textlink="">
      <xdr:nvSpPr>
        <xdr:cNvPr id="870" name="テキスト ボックス 869"/>
        <xdr:cNvSpPr txBox="1"/>
      </xdr:nvSpPr>
      <xdr:spPr>
        <a:xfrm>
          <a:off x="18389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141071</xdr:rowOff>
    </xdr:from>
    <xdr:to>
      <xdr:col>116</xdr:col>
      <xdr:colOff>114300</xdr:colOff>
      <xdr:row>73</xdr:row>
      <xdr:rowOff>71221</xdr:rowOff>
    </xdr:to>
    <xdr:sp macro="" textlink="">
      <xdr:nvSpPr>
        <xdr:cNvPr id="876" name="楕円 875"/>
        <xdr:cNvSpPr/>
      </xdr:nvSpPr>
      <xdr:spPr>
        <a:xfrm>
          <a:off x="22110700" y="12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163948</xdr:rowOff>
    </xdr:from>
    <xdr:ext cx="599010" cy="259045"/>
    <xdr:sp macro="" textlink="">
      <xdr:nvSpPr>
        <xdr:cNvPr id="877" name="繰出金該当値テキスト"/>
        <xdr:cNvSpPr txBox="1"/>
      </xdr:nvSpPr>
      <xdr:spPr>
        <a:xfrm>
          <a:off x="22212300" y="1233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93155</xdr:rowOff>
    </xdr:from>
    <xdr:to>
      <xdr:col>112</xdr:col>
      <xdr:colOff>38100</xdr:colOff>
      <xdr:row>73</xdr:row>
      <xdr:rowOff>23305</xdr:rowOff>
    </xdr:to>
    <xdr:sp macro="" textlink="">
      <xdr:nvSpPr>
        <xdr:cNvPr id="878" name="楕円 877"/>
        <xdr:cNvSpPr/>
      </xdr:nvSpPr>
      <xdr:spPr>
        <a:xfrm>
          <a:off x="21272500" y="12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39832</xdr:rowOff>
    </xdr:from>
    <xdr:ext cx="599010" cy="259045"/>
    <xdr:sp macro="" textlink="">
      <xdr:nvSpPr>
        <xdr:cNvPr id="879" name="テキスト ボックス 878"/>
        <xdr:cNvSpPr txBox="1"/>
      </xdr:nvSpPr>
      <xdr:spPr>
        <a:xfrm>
          <a:off x="21023795" y="122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109677</xdr:rowOff>
    </xdr:from>
    <xdr:to>
      <xdr:col>107</xdr:col>
      <xdr:colOff>101600</xdr:colOff>
      <xdr:row>73</xdr:row>
      <xdr:rowOff>39827</xdr:rowOff>
    </xdr:to>
    <xdr:sp macro="" textlink="">
      <xdr:nvSpPr>
        <xdr:cNvPr id="880" name="楕円 879"/>
        <xdr:cNvSpPr/>
      </xdr:nvSpPr>
      <xdr:spPr>
        <a:xfrm>
          <a:off x="203835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56354</xdr:rowOff>
    </xdr:from>
    <xdr:ext cx="599010" cy="259045"/>
    <xdr:sp macro="" textlink="">
      <xdr:nvSpPr>
        <xdr:cNvPr id="881" name="テキスト ボックス 880"/>
        <xdr:cNvSpPr txBox="1"/>
      </xdr:nvSpPr>
      <xdr:spPr>
        <a:xfrm>
          <a:off x="20134795" y="1222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134912</xdr:rowOff>
    </xdr:from>
    <xdr:to>
      <xdr:col>102</xdr:col>
      <xdr:colOff>165100</xdr:colOff>
      <xdr:row>73</xdr:row>
      <xdr:rowOff>65062</xdr:rowOff>
    </xdr:to>
    <xdr:sp macro="" textlink="">
      <xdr:nvSpPr>
        <xdr:cNvPr id="882" name="楕円 881"/>
        <xdr:cNvSpPr/>
      </xdr:nvSpPr>
      <xdr:spPr>
        <a:xfrm>
          <a:off x="19494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81589</xdr:rowOff>
    </xdr:from>
    <xdr:ext cx="599010" cy="259045"/>
    <xdr:sp macro="" textlink="">
      <xdr:nvSpPr>
        <xdr:cNvPr id="883" name="テキスト ボックス 882"/>
        <xdr:cNvSpPr txBox="1"/>
      </xdr:nvSpPr>
      <xdr:spPr>
        <a:xfrm>
          <a:off x="19245795"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30709</xdr:rowOff>
    </xdr:from>
    <xdr:to>
      <xdr:col>98</xdr:col>
      <xdr:colOff>38100</xdr:colOff>
      <xdr:row>73</xdr:row>
      <xdr:rowOff>132309</xdr:rowOff>
    </xdr:to>
    <xdr:sp macro="" textlink="">
      <xdr:nvSpPr>
        <xdr:cNvPr id="884" name="楕円 883"/>
        <xdr:cNvSpPr/>
      </xdr:nvSpPr>
      <xdr:spPr>
        <a:xfrm>
          <a:off x="18605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148836</xdr:rowOff>
    </xdr:from>
    <xdr:ext cx="599010" cy="259045"/>
    <xdr:sp macro="" textlink="">
      <xdr:nvSpPr>
        <xdr:cNvPr id="885" name="テキスト ボックス 884"/>
        <xdr:cNvSpPr txBox="1"/>
      </xdr:nvSpPr>
      <xdr:spPr>
        <a:xfrm>
          <a:off x="18356795"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額となった。住人一人あたりのコストを性質別で見た場合、類似団体との比較ではいずれもほぼ同水準を保っているが、扶助費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補助費等において若干下回り、繰出金において大きく上回っている。（各要因は前シートのとおり）また前年度との比較では、物件費、扶助費の伸びが大きくなっている。普通建設事業費（うち更新設備）については、</a:t>
          </a:r>
          <a:r>
            <a:rPr kumimoji="1" lang="ja-JP" altLang="en-US" sz="1100">
              <a:solidFill>
                <a:schemeClr val="dk1"/>
              </a:solidFill>
              <a:effectLst/>
              <a:latin typeface="+mn-lt"/>
              <a:ea typeface="+mn-ea"/>
              <a:cs typeface="+mn-cs"/>
            </a:rPr>
            <a:t>昨年度に</a:t>
          </a:r>
          <a:r>
            <a:rPr kumimoji="1" lang="ja-JP" altLang="ja-JP" sz="1100">
              <a:solidFill>
                <a:schemeClr val="dk1"/>
              </a:solidFill>
              <a:effectLst/>
              <a:latin typeface="+mn-lt"/>
              <a:ea typeface="+mn-ea"/>
              <a:cs typeface="+mn-cs"/>
            </a:rPr>
            <a:t>ごみ処理施設整備事業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したものが減</a:t>
          </a:r>
          <a:r>
            <a:rPr kumimoji="1" lang="ja-JP" altLang="ja-JP" sz="1100">
              <a:solidFill>
                <a:schemeClr val="dk1"/>
              </a:solidFill>
              <a:effectLst/>
              <a:latin typeface="+mn-lt"/>
              <a:ea typeface="+mn-ea"/>
              <a:cs typeface="+mn-cs"/>
            </a:rPr>
            <a:t>額となったものである。繰出金は、下水道事業債の償還に充てるための下水道事業会計への繰出金が大きいことに加え、後期高齢者医療、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2866</xdr:rowOff>
    </xdr:from>
    <xdr:to>
      <xdr:col>24</xdr:col>
      <xdr:colOff>63500</xdr:colOff>
      <xdr:row>38</xdr:row>
      <xdr:rowOff>33238</xdr:rowOff>
    </xdr:to>
    <xdr:cxnSp macro="">
      <xdr:nvCxnSpPr>
        <xdr:cNvPr id="63" name="直線コネクタ 62"/>
        <xdr:cNvCxnSpPr/>
      </xdr:nvCxnSpPr>
      <xdr:spPr>
        <a:xfrm flipV="1">
          <a:off x="3797300" y="6517966"/>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96919</xdr:rowOff>
    </xdr:from>
    <xdr:to>
      <xdr:col>19</xdr:col>
      <xdr:colOff>177800</xdr:colOff>
      <xdr:row>38</xdr:row>
      <xdr:rowOff>33238</xdr:rowOff>
    </xdr:to>
    <xdr:cxnSp macro="">
      <xdr:nvCxnSpPr>
        <xdr:cNvPr id="66" name="直線コネクタ 65"/>
        <xdr:cNvCxnSpPr/>
      </xdr:nvCxnSpPr>
      <xdr:spPr>
        <a:xfrm>
          <a:off x="2908300" y="644056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96919</xdr:rowOff>
    </xdr:from>
    <xdr:to>
      <xdr:col>15</xdr:col>
      <xdr:colOff>50800</xdr:colOff>
      <xdr:row>37</xdr:row>
      <xdr:rowOff>110635</xdr:rowOff>
    </xdr:to>
    <xdr:cxnSp macro="">
      <xdr:nvCxnSpPr>
        <xdr:cNvPr id="69" name="直線コネクタ 68"/>
        <xdr:cNvCxnSpPr/>
      </xdr:nvCxnSpPr>
      <xdr:spPr>
        <a:xfrm flipV="1">
          <a:off x="2019300" y="64405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95286</xdr:rowOff>
    </xdr:from>
    <xdr:to>
      <xdr:col>10</xdr:col>
      <xdr:colOff>114300</xdr:colOff>
      <xdr:row>37</xdr:row>
      <xdr:rowOff>110635</xdr:rowOff>
    </xdr:to>
    <xdr:cxnSp macro="">
      <xdr:nvCxnSpPr>
        <xdr:cNvPr id="72" name="直線コネクタ 71"/>
        <xdr:cNvCxnSpPr/>
      </xdr:nvCxnSpPr>
      <xdr:spPr>
        <a:xfrm>
          <a:off x="1130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123516</xdr:rowOff>
    </xdr:from>
    <xdr:to>
      <xdr:col>24</xdr:col>
      <xdr:colOff>114300</xdr:colOff>
      <xdr:row>38</xdr:row>
      <xdr:rowOff>53666</xdr:rowOff>
    </xdr:to>
    <xdr:sp macro="" textlink="">
      <xdr:nvSpPr>
        <xdr:cNvPr id="82" name="楕円 81"/>
        <xdr:cNvSpPr/>
      </xdr:nvSpPr>
      <xdr:spPr>
        <a:xfrm>
          <a:off x="45847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101943</xdr:rowOff>
    </xdr:from>
    <xdr:ext cx="469744" cy="259045"/>
    <xdr:sp macro="" textlink="">
      <xdr:nvSpPr>
        <xdr:cNvPr id="83" name="議会費該当値テキスト"/>
        <xdr:cNvSpPr txBox="1"/>
      </xdr:nvSpPr>
      <xdr:spPr>
        <a:xfrm>
          <a:off x="4686300" y="644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153888</xdr:rowOff>
    </xdr:from>
    <xdr:to>
      <xdr:col>20</xdr:col>
      <xdr:colOff>38100</xdr:colOff>
      <xdr:row>38</xdr:row>
      <xdr:rowOff>84038</xdr:rowOff>
    </xdr:to>
    <xdr:sp macro="" textlink="">
      <xdr:nvSpPr>
        <xdr:cNvPr id="84" name="楕円 83"/>
        <xdr:cNvSpPr/>
      </xdr:nvSpPr>
      <xdr:spPr>
        <a:xfrm>
          <a:off x="3746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75165</xdr:rowOff>
    </xdr:from>
    <xdr:ext cx="469744" cy="259045"/>
    <xdr:sp macro="" textlink="">
      <xdr:nvSpPr>
        <xdr:cNvPr id="85" name="テキスト ボックス 84"/>
        <xdr:cNvSpPr txBox="1"/>
      </xdr:nvSpPr>
      <xdr:spPr>
        <a:xfrm>
          <a:off x="3562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46119</xdr:rowOff>
    </xdr:from>
    <xdr:to>
      <xdr:col>15</xdr:col>
      <xdr:colOff>101600</xdr:colOff>
      <xdr:row>37</xdr:row>
      <xdr:rowOff>147719</xdr:rowOff>
    </xdr:to>
    <xdr:sp macro="" textlink="">
      <xdr:nvSpPr>
        <xdr:cNvPr id="86" name="楕円 85"/>
        <xdr:cNvSpPr/>
      </xdr:nvSpPr>
      <xdr:spPr>
        <a:xfrm>
          <a:off x="2857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138846</xdr:rowOff>
    </xdr:from>
    <xdr:ext cx="469744" cy="259045"/>
    <xdr:sp macro="" textlink="">
      <xdr:nvSpPr>
        <xdr:cNvPr id="87" name="テキスト ボックス 86"/>
        <xdr:cNvSpPr txBox="1"/>
      </xdr:nvSpPr>
      <xdr:spPr>
        <a:xfrm>
          <a:off x="2673428"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59835</xdr:rowOff>
    </xdr:from>
    <xdr:to>
      <xdr:col>10</xdr:col>
      <xdr:colOff>165100</xdr:colOff>
      <xdr:row>37</xdr:row>
      <xdr:rowOff>161435</xdr:rowOff>
    </xdr:to>
    <xdr:sp macro="" textlink="">
      <xdr:nvSpPr>
        <xdr:cNvPr id="88" name="楕円 87"/>
        <xdr:cNvSpPr/>
      </xdr:nvSpPr>
      <xdr:spPr>
        <a:xfrm>
          <a:off x="1968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152562</xdr:rowOff>
    </xdr:from>
    <xdr:ext cx="469744" cy="259045"/>
    <xdr:sp macro="" textlink="">
      <xdr:nvSpPr>
        <xdr:cNvPr id="89" name="テキスト ボックス 88"/>
        <xdr:cNvSpPr txBox="1"/>
      </xdr:nvSpPr>
      <xdr:spPr>
        <a:xfrm>
          <a:off x="1784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44486</xdr:rowOff>
    </xdr:from>
    <xdr:to>
      <xdr:col>6</xdr:col>
      <xdr:colOff>38100</xdr:colOff>
      <xdr:row>36</xdr:row>
      <xdr:rowOff>146086</xdr:rowOff>
    </xdr:to>
    <xdr:sp macro="" textlink="">
      <xdr:nvSpPr>
        <xdr:cNvPr id="90" name="楕円 89"/>
        <xdr:cNvSpPr/>
      </xdr:nvSpPr>
      <xdr:spPr>
        <a:xfrm>
          <a:off x="1079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162613</xdr:rowOff>
    </xdr:from>
    <xdr:ext cx="469744" cy="259045"/>
    <xdr:sp macro="" textlink="">
      <xdr:nvSpPr>
        <xdr:cNvPr id="91" name="テキスト ボックス 90"/>
        <xdr:cNvSpPr txBox="1"/>
      </xdr:nvSpPr>
      <xdr:spPr>
        <a:xfrm>
          <a:off x="895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149765</xdr:rowOff>
    </xdr:from>
    <xdr:to>
      <xdr:col>24</xdr:col>
      <xdr:colOff>63500</xdr:colOff>
      <xdr:row>57</xdr:row>
      <xdr:rowOff>158667</xdr:rowOff>
    </xdr:to>
    <xdr:cxnSp macro="">
      <xdr:nvCxnSpPr>
        <xdr:cNvPr id="118" name="直線コネクタ 117"/>
        <xdr:cNvCxnSpPr/>
      </xdr:nvCxnSpPr>
      <xdr:spPr>
        <a:xfrm>
          <a:off x="3797300" y="9922415"/>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149765</xdr:rowOff>
    </xdr:from>
    <xdr:to>
      <xdr:col>19</xdr:col>
      <xdr:colOff>177800</xdr:colOff>
      <xdr:row>57</xdr:row>
      <xdr:rowOff>151894</xdr:rowOff>
    </xdr:to>
    <xdr:cxnSp macro="">
      <xdr:nvCxnSpPr>
        <xdr:cNvPr id="121" name="直線コネクタ 120"/>
        <xdr:cNvCxnSpPr/>
      </xdr:nvCxnSpPr>
      <xdr:spPr>
        <a:xfrm flipV="1">
          <a:off x="2908300" y="9922415"/>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87071</xdr:rowOff>
    </xdr:from>
    <xdr:to>
      <xdr:col>15</xdr:col>
      <xdr:colOff>50800</xdr:colOff>
      <xdr:row>57</xdr:row>
      <xdr:rowOff>151894</xdr:rowOff>
    </xdr:to>
    <xdr:cxnSp macro="">
      <xdr:nvCxnSpPr>
        <xdr:cNvPr id="124" name="直線コネクタ 123"/>
        <xdr:cNvCxnSpPr/>
      </xdr:nvCxnSpPr>
      <xdr:spPr>
        <a:xfrm>
          <a:off x="2019300" y="9859721"/>
          <a:ext cx="889000" cy="6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87071</xdr:rowOff>
    </xdr:from>
    <xdr:to>
      <xdr:col>10</xdr:col>
      <xdr:colOff>114300</xdr:colOff>
      <xdr:row>58</xdr:row>
      <xdr:rowOff>8022</xdr:rowOff>
    </xdr:to>
    <xdr:cxnSp macro="">
      <xdr:nvCxnSpPr>
        <xdr:cNvPr id="127" name="直線コネクタ 126"/>
        <xdr:cNvCxnSpPr/>
      </xdr:nvCxnSpPr>
      <xdr:spPr>
        <a:xfrm flipV="1">
          <a:off x="1130300" y="9859721"/>
          <a:ext cx="8890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107867</xdr:rowOff>
    </xdr:from>
    <xdr:to>
      <xdr:col>24</xdr:col>
      <xdr:colOff>114300</xdr:colOff>
      <xdr:row>58</xdr:row>
      <xdr:rowOff>38017</xdr:rowOff>
    </xdr:to>
    <xdr:sp macro="" textlink="">
      <xdr:nvSpPr>
        <xdr:cNvPr id="137" name="楕円 136"/>
        <xdr:cNvSpPr/>
      </xdr:nvSpPr>
      <xdr:spPr>
        <a:xfrm>
          <a:off x="4584700" y="98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22794</xdr:rowOff>
    </xdr:from>
    <xdr:ext cx="534377" cy="259045"/>
    <xdr:sp macro="" textlink="">
      <xdr:nvSpPr>
        <xdr:cNvPr id="138" name="総務費該当値テキスト"/>
        <xdr:cNvSpPr txBox="1"/>
      </xdr:nvSpPr>
      <xdr:spPr>
        <a:xfrm>
          <a:off x="4686300" y="97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98965</xdr:rowOff>
    </xdr:from>
    <xdr:to>
      <xdr:col>20</xdr:col>
      <xdr:colOff>38100</xdr:colOff>
      <xdr:row>58</xdr:row>
      <xdr:rowOff>29115</xdr:rowOff>
    </xdr:to>
    <xdr:sp macro="" textlink="">
      <xdr:nvSpPr>
        <xdr:cNvPr id="139" name="楕円 138"/>
        <xdr:cNvSpPr/>
      </xdr:nvSpPr>
      <xdr:spPr>
        <a:xfrm>
          <a:off x="3746500" y="98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20242</xdr:rowOff>
    </xdr:from>
    <xdr:ext cx="534377" cy="259045"/>
    <xdr:sp macro="" textlink="">
      <xdr:nvSpPr>
        <xdr:cNvPr id="140" name="テキスト ボックス 139"/>
        <xdr:cNvSpPr txBox="1"/>
      </xdr:nvSpPr>
      <xdr:spPr>
        <a:xfrm>
          <a:off x="3530111" y="99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101094</xdr:rowOff>
    </xdr:from>
    <xdr:to>
      <xdr:col>15</xdr:col>
      <xdr:colOff>101600</xdr:colOff>
      <xdr:row>58</xdr:row>
      <xdr:rowOff>31244</xdr:rowOff>
    </xdr:to>
    <xdr:sp macro="" textlink="">
      <xdr:nvSpPr>
        <xdr:cNvPr id="141" name="楕円 140"/>
        <xdr:cNvSpPr/>
      </xdr:nvSpPr>
      <xdr:spPr>
        <a:xfrm>
          <a:off x="2857500" y="98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22371</xdr:rowOff>
    </xdr:from>
    <xdr:ext cx="534377" cy="259045"/>
    <xdr:sp macro="" textlink="">
      <xdr:nvSpPr>
        <xdr:cNvPr id="142" name="テキスト ボックス 141"/>
        <xdr:cNvSpPr txBox="1"/>
      </xdr:nvSpPr>
      <xdr:spPr>
        <a:xfrm>
          <a:off x="2641111" y="99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36271</xdr:rowOff>
    </xdr:from>
    <xdr:to>
      <xdr:col>10</xdr:col>
      <xdr:colOff>165100</xdr:colOff>
      <xdr:row>57</xdr:row>
      <xdr:rowOff>137871</xdr:rowOff>
    </xdr:to>
    <xdr:sp macro="" textlink="">
      <xdr:nvSpPr>
        <xdr:cNvPr id="143" name="楕円 142"/>
        <xdr:cNvSpPr/>
      </xdr:nvSpPr>
      <xdr:spPr>
        <a:xfrm>
          <a:off x="1968500" y="9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128998</xdr:rowOff>
    </xdr:from>
    <xdr:ext cx="534377" cy="259045"/>
    <xdr:sp macro="" textlink="">
      <xdr:nvSpPr>
        <xdr:cNvPr id="144" name="テキスト ボックス 143"/>
        <xdr:cNvSpPr txBox="1"/>
      </xdr:nvSpPr>
      <xdr:spPr>
        <a:xfrm>
          <a:off x="1752111" y="99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128672</xdr:rowOff>
    </xdr:from>
    <xdr:to>
      <xdr:col>6</xdr:col>
      <xdr:colOff>38100</xdr:colOff>
      <xdr:row>58</xdr:row>
      <xdr:rowOff>58822</xdr:rowOff>
    </xdr:to>
    <xdr:sp macro="" textlink="">
      <xdr:nvSpPr>
        <xdr:cNvPr id="145" name="楕円 144"/>
        <xdr:cNvSpPr/>
      </xdr:nvSpPr>
      <xdr:spPr>
        <a:xfrm>
          <a:off x="1079500" y="99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49949</xdr:rowOff>
    </xdr:from>
    <xdr:ext cx="534377" cy="259045"/>
    <xdr:sp macro="" textlink="">
      <xdr:nvSpPr>
        <xdr:cNvPr id="146" name="テキスト ボックス 145"/>
        <xdr:cNvSpPr txBox="1"/>
      </xdr:nvSpPr>
      <xdr:spPr>
        <a:xfrm>
          <a:off x="863111" y="99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164554</xdr:rowOff>
    </xdr:from>
    <xdr:to>
      <xdr:col>24</xdr:col>
      <xdr:colOff>63500</xdr:colOff>
      <xdr:row>77</xdr:row>
      <xdr:rowOff>6049</xdr:rowOff>
    </xdr:to>
    <xdr:cxnSp macro="">
      <xdr:nvCxnSpPr>
        <xdr:cNvPr id="172" name="直線コネクタ 171"/>
        <xdr:cNvCxnSpPr/>
      </xdr:nvCxnSpPr>
      <xdr:spPr>
        <a:xfrm>
          <a:off x="3797300" y="13194754"/>
          <a:ext cx="8382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164554</xdr:rowOff>
    </xdr:from>
    <xdr:to>
      <xdr:col>19</xdr:col>
      <xdr:colOff>177800</xdr:colOff>
      <xdr:row>77</xdr:row>
      <xdr:rowOff>23309</xdr:rowOff>
    </xdr:to>
    <xdr:cxnSp macro="">
      <xdr:nvCxnSpPr>
        <xdr:cNvPr id="175" name="直線コネクタ 174"/>
        <xdr:cNvCxnSpPr/>
      </xdr:nvCxnSpPr>
      <xdr:spPr>
        <a:xfrm flipV="1">
          <a:off x="2908300" y="13194754"/>
          <a:ext cx="889000" cy="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23309</xdr:rowOff>
    </xdr:from>
    <xdr:to>
      <xdr:col>15</xdr:col>
      <xdr:colOff>50800</xdr:colOff>
      <xdr:row>77</xdr:row>
      <xdr:rowOff>70331</xdr:rowOff>
    </xdr:to>
    <xdr:cxnSp macro="">
      <xdr:nvCxnSpPr>
        <xdr:cNvPr id="178" name="直線コネクタ 177"/>
        <xdr:cNvCxnSpPr/>
      </xdr:nvCxnSpPr>
      <xdr:spPr>
        <a:xfrm flipV="1">
          <a:off x="2019300" y="13224959"/>
          <a:ext cx="8890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70331</xdr:rowOff>
    </xdr:from>
    <xdr:to>
      <xdr:col>10</xdr:col>
      <xdr:colOff>114300</xdr:colOff>
      <xdr:row>77</xdr:row>
      <xdr:rowOff>87854</xdr:rowOff>
    </xdr:to>
    <xdr:cxnSp macro="">
      <xdr:nvCxnSpPr>
        <xdr:cNvPr id="181" name="直線コネクタ 180"/>
        <xdr:cNvCxnSpPr/>
      </xdr:nvCxnSpPr>
      <xdr:spPr>
        <a:xfrm flipV="1">
          <a:off x="1130300" y="13271981"/>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126699</xdr:rowOff>
    </xdr:from>
    <xdr:to>
      <xdr:col>24</xdr:col>
      <xdr:colOff>114300</xdr:colOff>
      <xdr:row>77</xdr:row>
      <xdr:rowOff>56849</xdr:rowOff>
    </xdr:to>
    <xdr:sp macro="" textlink="">
      <xdr:nvSpPr>
        <xdr:cNvPr id="191" name="楕円 190"/>
        <xdr:cNvSpPr/>
      </xdr:nvSpPr>
      <xdr:spPr>
        <a:xfrm>
          <a:off x="4584700" y="131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105126</xdr:rowOff>
    </xdr:from>
    <xdr:ext cx="599010" cy="259045"/>
    <xdr:sp macro="" textlink="">
      <xdr:nvSpPr>
        <xdr:cNvPr id="192" name="民生費該当値テキスト"/>
        <xdr:cNvSpPr txBox="1"/>
      </xdr:nvSpPr>
      <xdr:spPr>
        <a:xfrm>
          <a:off x="4686300" y="1313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113754</xdr:rowOff>
    </xdr:from>
    <xdr:to>
      <xdr:col>20</xdr:col>
      <xdr:colOff>38100</xdr:colOff>
      <xdr:row>77</xdr:row>
      <xdr:rowOff>43904</xdr:rowOff>
    </xdr:to>
    <xdr:sp macro="" textlink="">
      <xdr:nvSpPr>
        <xdr:cNvPr id="193" name="楕円 192"/>
        <xdr:cNvSpPr/>
      </xdr:nvSpPr>
      <xdr:spPr>
        <a:xfrm>
          <a:off x="3746500" y="13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35031</xdr:rowOff>
    </xdr:from>
    <xdr:ext cx="599010" cy="259045"/>
    <xdr:sp macro="" textlink="">
      <xdr:nvSpPr>
        <xdr:cNvPr id="194" name="テキスト ボックス 193"/>
        <xdr:cNvSpPr txBox="1"/>
      </xdr:nvSpPr>
      <xdr:spPr>
        <a:xfrm>
          <a:off x="3497795" y="132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143959</xdr:rowOff>
    </xdr:from>
    <xdr:to>
      <xdr:col>15</xdr:col>
      <xdr:colOff>101600</xdr:colOff>
      <xdr:row>77</xdr:row>
      <xdr:rowOff>74109</xdr:rowOff>
    </xdr:to>
    <xdr:sp macro="" textlink="">
      <xdr:nvSpPr>
        <xdr:cNvPr id="195" name="楕円 194"/>
        <xdr:cNvSpPr/>
      </xdr:nvSpPr>
      <xdr:spPr>
        <a:xfrm>
          <a:off x="2857500" y="131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65236</xdr:rowOff>
    </xdr:from>
    <xdr:ext cx="599010" cy="259045"/>
    <xdr:sp macro="" textlink="">
      <xdr:nvSpPr>
        <xdr:cNvPr id="196" name="テキスト ボックス 195"/>
        <xdr:cNvSpPr txBox="1"/>
      </xdr:nvSpPr>
      <xdr:spPr>
        <a:xfrm>
          <a:off x="2608795" y="132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19531</xdr:rowOff>
    </xdr:from>
    <xdr:to>
      <xdr:col>10</xdr:col>
      <xdr:colOff>165100</xdr:colOff>
      <xdr:row>77</xdr:row>
      <xdr:rowOff>121131</xdr:rowOff>
    </xdr:to>
    <xdr:sp macro="" textlink="">
      <xdr:nvSpPr>
        <xdr:cNvPr id="197" name="楕円 196"/>
        <xdr:cNvSpPr/>
      </xdr:nvSpPr>
      <xdr:spPr>
        <a:xfrm>
          <a:off x="1968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112258</xdr:rowOff>
    </xdr:from>
    <xdr:ext cx="599010" cy="259045"/>
    <xdr:sp macro="" textlink="">
      <xdr:nvSpPr>
        <xdr:cNvPr id="198" name="テキスト ボックス 197"/>
        <xdr:cNvSpPr txBox="1"/>
      </xdr:nvSpPr>
      <xdr:spPr>
        <a:xfrm>
          <a:off x="1719795"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37054</xdr:rowOff>
    </xdr:from>
    <xdr:to>
      <xdr:col>6</xdr:col>
      <xdr:colOff>38100</xdr:colOff>
      <xdr:row>77</xdr:row>
      <xdr:rowOff>138654</xdr:rowOff>
    </xdr:to>
    <xdr:sp macro="" textlink="">
      <xdr:nvSpPr>
        <xdr:cNvPr id="199" name="楕円 198"/>
        <xdr:cNvSpPr/>
      </xdr:nvSpPr>
      <xdr:spPr>
        <a:xfrm>
          <a:off x="1079500" y="132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129781</xdr:rowOff>
    </xdr:from>
    <xdr:ext cx="599010" cy="259045"/>
    <xdr:sp macro="" textlink="">
      <xdr:nvSpPr>
        <xdr:cNvPr id="200" name="テキスト ボックス 199"/>
        <xdr:cNvSpPr txBox="1"/>
      </xdr:nvSpPr>
      <xdr:spPr>
        <a:xfrm>
          <a:off x="830795" y="1333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73330</xdr:rowOff>
    </xdr:from>
    <xdr:to>
      <xdr:col>24</xdr:col>
      <xdr:colOff>62865</xdr:colOff>
      <xdr:row>97</xdr:row>
      <xdr:rowOff>127597</xdr:rowOff>
    </xdr:to>
    <xdr:cxnSp macro="">
      <xdr:nvCxnSpPr>
        <xdr:cNvPr id="224" name="直線コネクタ 223"/>
        <xdr:cNvCxnSpPr/>
      </xdr:nvCxnSpPr>
      <xdr:spPr>
        <a:xfrm flipV="1">
          <a:off x="4633595" y="15503830"/>
          <a:ext cx="1270" cy="125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131424</xdr:rowOff>
    </xdr:from>
    <xdr:ext cx="534377" cy="259045"/>
    <xdr:sp macro="" textlink="">
      <xdr:nvSpPr>
        <xdr:cNvPr id="225" name="衛生費最小値テキスト"/>
        <xdr:cNvSpPr txBox="1"/>
      </xdr:nvSpPr>
      <xdr:spPr>
        <a:xfrm>
          <a:off x="4686300" y="167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127597</xdr:rowOff>
    </xdr:from>
    <xdr:to>
      <xdr:col>24</xdr:col>
      <xdr:colOff>152400</xdr:colOff>
      <xdr:row>97</xdr:row>
      <xdr:rowOff>127597</xdr:rowOff>
    </xdr:to>
    <xdr:cxnSp macro="">
      <xdr:nvCxnSpPr>
        <xdr:cNvPr id="226" name="直線コネクタ 225"/>
        <xdr:cNvCxnSpPr/>
      </xdr:nvCxnSpPr>
      <xdr:spPr>
        <a:xfrm>
          <a:off x="4546600" y="167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20007</xdr:rowOff>
    </xdr:from>
    <xdr:ext cx="599010" cy="259045"/>
    <xdr:sp macro="" textlink="">
      <xdr:nvSpPr>
        <xdr:cNvPr id="227" name="衛生費最大値テキスト"/>
        <xdr:cNvSpPr txBox="1"/>
      </xdr:nvSpPr>
      <xdr:spPr>
        <a:xfrm>
          <a:off x="4686300" y="152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73330</xdr:rowOff>
    </xdr:from>
    <xdr:to>
      <xdr:col>24</xdr:col>
      <xdr:colOff>152400</xdr:colOff>
      <xdr:row>90</xdr:row>
      <xdr:rowOff>73330</xdr:rowOff>
    </xdr:to>
    <xdr:cxnSp macro="">
      <xdr:nvCxnSpPr>
        <xdr:cNvPr id="228" name="直線コネクタ 227"/>
        <xdr:cNvCxnSpPr/>
      </xdr:nvCxnSpPr>
      <xdr:spPr>
        <a:xfrm>
          <a:off x="4546600" y="155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3087</xdr:rowOff>
    </xdr:from>
    <xdr:to>
      <xdr:col>24</xdr:col>
      <xdr:colOff>63500</xdr:colOff>
      <xdr:row>96</xdr:row>
      <xdr:rowOff>54229</xdr:rowOff>
    </xdr:to>
    <xdr:cxnSp macro="">
      <xdr:nvCxnSpPr>
        <xdr:cNvPr id="229" name="直線コネクタ 228"/>
        <xdr:cNvCxnSpPr/>
      </xdr:nvCxnSpPr>
      <xdr:spPr>
        <a:xfrm>
          <a:off x="3797300" y="15433587"/>
          <a:ext cx="838200" cy="10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107777</xdr:rowOff>
    </xdr:from>
    <xdr:ext cx="534377" cy="259045"/>
    <xdr:sp macro="" textlink="">
      <xdr:nvSpPr>
        <xdr:cNvPr id="230" name="衛生費平均値テキスト"/>
        <xdr:cNvSpPr txBox="1"/>
      </xdr:nvSpPr>
      <xdr:spPr>
        <a:xfrm>
          <a:off x="4686300" y="16224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84900</xdr:rowOff>
    </xdr:from>
    <xdr:to>
      <xdr:col>24</xdr:col>
      <xdr:colOff>114300</xdr:colOff>
      <xdr:row>96</xdr:row>
      <xdr:rowOff>15050</xdr:rowOff>
    </xdr:to>
    <xdr:sp macro="" textlink="">
      <xdr:nvSpPr>
        <xdr:cNvPr id="231" name="フローチャート: 判断 230"/>
        <xdr:cNvSpPr/>
      </xdr:nvSpPr>
      <xdr:spPr>
        <a:xfrm>
          <a:off x="4584700" y="163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3087</xdr:rowOff>
    </xdr:from>
    <xdr:to>
      <xdr:col>19</xdr:col>
      <xdr:colOff>177800</xdr:colOff>
      <xdr:row>95</xdr:row>
      <xdr:rowOff>93599</xdr:rowOff>
    </xdr:to>
    <xdr:cxnSp macro="">
      <xdr:nvCxnSpPr>
        <xdr:cNvPr id="232" name="直線コネクタ 231"/>
        <xdr:cNvCxnSpPr/>
      </xdr:nvCxnSpPr>
      <xdr:spPr>
        <a:xfrm flipV="1">
          <a:off x="2908300" y="15433587"/>
          <a:ext cx="889000" cy="9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87325</xdr:rowOff>
    </xdr:from>
    <xdr:to>
      <xdr:col>20</xdr:col>
      <xdr:colOff>38100</xdr:colOff>
      <xdr:row>96</xdr:row>
      <xdr:rowOff>17475</xdr:rowOff>
    </xdr:to>
    <xdr:sp macro="" textlink="">
      <xdr:nvSpPr>
        <xdr:cNvPr id="233" name="フローチャート: 判断 232"/>
        <xdr:cNvSpPr/>
      </xdr:nvSpPr>
      <xdr:spPr>
        <a:xfrm>
          <a:off x="3746500" y="163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8602</xdr:rowOff>
    </xdr:from>
    <xdr:ext cx="534377" cy="259045"/>
    <xdr:sp macro="" textlink="">
      <xdr:nvSpPr>
        <xdr:cNvPr id="234" name="テキスト ボックス 233"/>
        <xdr:cNvSpPr txBox="1"/>
      </xdr:nvSpPr>
      <xdr:spPr>
        <a:xfrm>
          <a:off x="3530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93599</xdr:rowOff>
    </xdr:from>
    <xdr:to>
      <xdr:col>15</xdr:col>
      <xdr:colOff>50800</xdr:colOff>
      <xdr:row>95</xdr:row>
      <xdr:rowOff>115748</xdr:rowOff>
    </xdr:to>
    <xdr:cxnSp macro="">
      <xdr:nvCxnSpPr>
        <xdr:cNvPr id="235" name="直線コネクタ 234"/>
        <xdr:cNvCxnSpPr/>
      </xdr:nvCxnSpPr>
      <xdr:spPr>
        <a:xfrm flipV="1">
          <a:off x="2019300" y="16381349"/>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75361</xdr:rowOff>
    </xdr:from>
    <xdr:to>
      <xdr:col>15</xdr:col>
      <xdr:colOff>101600</xdr:colOff>
      <xdr:row>96</xdr:row>
      <xdr:rowOff>5511</xdr:rowOff>
    </xdr:to>
    <xdr:sp macro="" textlink="">
      <xdr:nvSpPr>
        <xdr:cNvPr id="236" name="フローチャート: 判断 235"/>
        <xdr:cNvSpPr/>
      </xdr:nvSpPr>
      <xdr:spPr>
        <a:xfrm>
          <a:off x="2857500" y="163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168088</xdr:rowOff>
    </xdr:from>
    <xdr:ext cx="534377" cy="259045"/>
    <xdr:sp macro="" textlink="">
      <xdr:nvSpPr>
        <xdr:cNvPr id="237" name="テキスト ボックス 236"/>
        <xdr:cNvSpPr txBox="1"/>
      </xdr:nvSpPr>
      <xdr:spPr>
        <a:xfrm>
          <a:off x="2641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115748</xdr:rowOff>
    </xdr:from>
    <xdr:to>
      <xdr:col>10</xdr:col>
      <xdr:colOff>114300</xdr:colOff>
      <xdr:row>95</xdr:row>
      <xdr:rowOff>116839</xdr:rowOff>
    </xdr:to>
    <xdr:cxnSp macro="">
      <xdr:nvCxnSpPr>
        <xdr:cNvPr id="238" name="直線コネクタ 237"/>
        <xdr:cNvCxnSpPr/>
      </xdr:nvCxnSpPr>
      <xdr:spPr>
        <a:xfrm flipV="1">
          <a:off x="1130300" y="16403498"/>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99721</xdr:rowOff>
    </xdr:from>
    <xdr:to>
      <xdr:col>10</xdr:col>
      <xdr:colOff>165100</xdr:colOff>
      <xdr:row>96</xdr:row>
      <xdr:rowOff>29871</xdr:rowOff>
    </xdr:to>
    <xdr:sp macro="" textlink="">
      <xdr:nvSpPr>
        <xdr:cNvPr id="239" name="フローチャート: 判断 238"/>
        <xdr:cNvSpPr/>
      </xdr:nvSpPr>
      <xdr:spPr>
        <a:xfrm>
          <a:off x="1968500" y="163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20998</xdr:rowOff>
    </xdr:from>
    <xdr:ext cx="534377" cy="259045"/>
    <xdr:sp macro="" textlink="">
      <xdr:nvSpPr>
        <xdr:cNvPr id="240" name="テキスト ボックス 239"/>
        <xdr:cNvSpPr txBox="1"/>
      </xdr:nvSpPr>
      <xdr:spPr>
        <a:xfrm>
          <a:off x="1752111" y="164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152045</xdr:rowOff>
    </xdr:from>
    <xdr:to>
      <xdr:col>6</xdr:col>
      <xdr:colOff>38100</xdr:colOff>
      <xdr:row>96</xdr:row>
      <xdr:rowOff>82195</xdr:rowOff>
    </xdr:to>
    <xdr:sp macro="" textlink="">
      <xdr:nvSpPr>
        <xdr:cNvPr id="241" name="フローチャート: 判断 240"/>
        <xdr:cNvSpPr/>
      </xdr:nvSpPr>
      <xdr:spPr>
        <a:xfrm>
          <a:off x="1079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73322</xdr:rowOff>
    </xdr:from>
    <xdr:ext cx="534377" cy="259045"/>
    <xdr:sp macro="" textlink="">
      <xdr:nvSpPr>
        <xdr:cNvPr id="242" name="テキスト ボックス 241"/>
        <xdr:cNvSpPr txBox="1"/>
      </xdr:nvSpPr>
      <xdr:spPr>
        <a:xfrm>
          <a:off x="863111"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3429</xdr:rowOff>
    </xdr:from>
    <xdr:to>
      <xdr:col>24</xdr:col>
      <xdr:colOff>114300</xdr:colOff>
      <xdr:row>96</xdr:row>
      <xdr:rowOff>105029</xdr:rowOff>
    </xdr:to>
    <xdr:sp macro="" textlink="">
      <xdr:nvSpPr>
        <xdr:cNvPr id="248" name="楕円 247"/>
        <xdr:cNvSpPr/>
      </xdr:nvSpPr>
      <xdr:spPr>
        <a:xfrm>
          <a:off x="4584700" y="1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153306</xdr:rowOff>
    </xdr:from>
    <xdr:ext cx="534377" cy="259045"/>
    <xdr:sp macro="" textlink="">
      <xdr:nvSpPr>
        <xdr:cNvPr id="249" name="衛生費該当値テキスト"/>
        <xdr:cNvSpPr txBox="1"/>
      </xdr:nvSpPr>
      <xdr:spPr>
        <a:xfrm>
          <a:off x="4686300" y="164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123737</xdr:rowOff>
    </xdr:from>
    <xdr:to>
      <xdr:col>20</xdr:col>
      <xdr:colOff>38100</xdr:colOff>
      <xdr:row>90</xdr:row>
      <xdr:rowOff>53887</xdr:rowOff>
    </xdr:to>
    <xdr:sp macro="" textlink="">
      <xdr:nvSpPr>
        <xdr:cNvPr id="250" name="楕円 249"/>
        <xdr:cNvSpPr/>
      </xdr:nvSpPr>
      <xdr:spPr>
        <a:xfrm>
          <a:off x="3746500" y="153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70414</xdr:rowOff>
    </xdr:from>
    <xdr:ext cx="599010" cy="259045"/>
    <xdr:sp macro="" textlink="">
      <xdr:nvSpPr>
        <xdr:cNvPr id="251" name="テキスト ボックス 250"/>
        <xdr:cNvSpPr txBox="1"/>
      </xdr:nvSpPr>
      <xdr:spPr>
        <a:xfrm>
          <a:off x="3497795" y="1515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42799</xdr:rowOff>
    </xdr:from>
    <xdr:to>
      <xdr:col>15</xdr:col>
      <xdr:colOff>101600</xdr:colOff>
      <xdr:row>95</xdr:row>
      <xdr:rowOff>144399</xdr:rowOff>
    </xdr:to>
    <xdr:sp macro="" textlink="">
      <xdr:nvSpPr>
        <xdr:cNvPr id="252" name="楕円 251"/>
        <xdr:cNvSpPr/>
      </xdr:nvSpPr>
      <xdr:spPr>
        <a:xfrm>
          <a:off x="2857500" y="1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160926</xdr:rowOff>
    </xdr:from>
    <xdr:ext cx="534377" cy="259045"/>
    <xdr:sp macro="" textlink="">
      <xdr:nvSpPr>
        <xdr:cNvPr id="253" name="テキスト ボックス 252"/>
        <xdr:cNvSpPr txBox="1"/>
      </xdr:nvSpPr>
      <xdr:spPr>
        <a:xfrm>
          <a:off x="2641111" y="1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64948</xdr:rowOff>
    </xdr:from>
    <xdr:to>
      <xdr:col>10</xdr:col>
      <xdr:colOff>165100</xdr:colOff>
      <xdr:row>95</xdr:row>
      <xdr:rowOff>166548</xdr:rowOff>
    </xdr:to>
    <xdr:sp macro="" textlink="">
      <xdr:nvSpPr>
        <xdr:cNvPr id="254" name="楕円 253"/>
        <xdr:cNvSpPr/>
      </xdr:nvSpPr>
      <xdr:spPr>
        <a:xfrm>
          <a:off x="1968500" y="163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11625</xdr:rowOff>
    </xdr:from>
    <xdr:ext cx="534377" cy="259045"/>
    <xdr:sp macro="" textlink="">
      <xdr:nvSpPr>
        <xdr:cNvPr id="255" name="テキスト ボックス 254"/>
        <xdr:cNvSpPr txBox="1"/>
      </xdr:nvSpPr>
      <xdr:spPr>
        <a:xfrm>
          <a:off x="1752111" y="161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66039</xdr:rowOff>
    </xdr:from>
    <xdr:to>
      <xdr:col>6</xdr:col>
      <xdr:colOff>38100</xdr:colOff>
      <xdr:row>95</xdr:row>
      <xdr:rowOff>167639</xdr:rowOff>
    </xdr:to>
    <xdr:sp macro="" textlink="">
      <xdr:nvSpPr>
        <xdr:cNvPr id="256" name="楕円 255"/>
        <xdr:cNvSpPr/>
      </xdr:nvSpPr>
      <xdr:spPr>
        <a:xfrm>
          <a:off x="1079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12716</xdr:rowOff>
    </xdr:from>
    <xdr:ext cx="534377" cy="259045"/>
    <xdr:sp macro="" textlink="">
      <xdr:nvSpPr>
        <xdr:cNvPr id="257" name="テキスト ボックス 256"/>
        <xdr:cNvSpPr txBox="1"/>
      </xdr:nvSpPr>
      <xdr:spPr>
        <a:xfrm>
          <a:off x="863111" y="161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1" name="直線コネクタ 280"/>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4"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5" name="直線コネクタ 284"/>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87"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88" name="フローチャート: 判断 287"/>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0" name="フローチャート: 判断 289"/>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1" name="テキスト ボックス 290"/>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3" name="フローチャート: 判断 292"/>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4" name="テキスト ボックス 293"/>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6" name="フローチャート: 判断 295"/>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297" name="テキスト ボックス 296"/>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298" name="フローチャート: 判断 297"/>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299" name="テキスト ボックス 298"/>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38" name="直線コネクタ 337"/>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39"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0" name="直線コネクタ 339"/>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1"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2" name="直線コネクタ 341"/>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120795</xdr:rowOff>
    </xdr:from>
    <xdr:to>
      <xdr:col>55</xdr:col>
      <xdr:colOff>0</xdr:colOff>
      <xdr:row>57</xdr:row>
      <xdr:rowOff>141361</xdr:rowOff>
    </xdr:to>
    <xdr:cxnSp macro="">
      <xdr:nvCxnSpPr>
        <xdr:cNvPr id="343" name="直線コネクタ 342"/>
        <xdr:cNvCxnSpPr/>
      </xdr:nvCxnSpPr>
      <xdr:spPr>
        <a:xfrm flipV="1">
          <a:off x="9639300" y="9893445"/>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4"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5" name="フローチャート: 判断 344"/>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141361</xdr:rowOff>
    </xdr:from>
    <xdr:to>
      <xdr:col>50</xdr:col>
      <xdr:colOff>114300</xdr:colOff>
      <xdr:row>57</xdr:row>
      <xdr:rowOff>159649</xdr:rowOff>
    </xdr:to>
    <xdr:cxnSp macro="">
      <xdr:nvCxnSpPr>
        <xdr:cNvPr id="346" name="直線コネクタ 345"/>
        <xdr:cNvCxnSpPr/>
      </xdr:nvCxnSpPr>
      <xdr:spPr>
        <a:xfrm flipV="1">
          <a:off x="8750300" y="99140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47" name="フローチャート: 判断 346"/>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48" name="テキスト ボックス 347"/>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133368</xdr:rowOff>
    </xdr:from>
    <xdr:to>
      <xdr:col>45</xdr:col>
      <xdr:colOff>177800</xdr:colOff>
      <xdr:row>57</xdr:row>
      <xdr:rowOff>159649</xdr:rowOff>
    </xdr:to>
    <xdr:cxnSp macro="">
      <xdr:nvCxnSpPr>
        <xdr:cNvPr id="349" name="直線コネクタ 348"/>
        <xdr:cNvCxnSpPr/>
      </xdr:nvCxnSpPr>
      <xdr:spPr>
        <a:xfrm>
          <a:off x="7861300" y="9906018"/>
          <a:ext cx="889000" cy="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0" name="フローチャート: 判断 349"/>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1" name="テキスト ボックス 350"/>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110196</xdr:rowOff>
    </xdr:from>
    <xdr:to>
      <xdr:col>41</xdr:col>
      <xdr:colOff>50800</xdr:colOff>
      <xdr:row>57</xdr:row>
      <xdr:rowOff>133368</xdr:rowOff>
    </xdr:to>
    <xdr:cxnSp macro="">
      <xdr:nvCxnSpPr>
        <xdr:cNvPr id="352" name="直線コネクタ 351"/>
        <xdr:cNvCxnSpPr/>
      </xdr:nvCxnSpPr>
      <xdr:spPr>
        <a:xfrm>
          <a:off x="6972300" y="9882846"/>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3" name="フローチャート: 判断 352"/>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4" name="テキスト ボックス 353"/>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5" name="フローチャート: 判断 354"/>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6" name="テキスト ボックス 355"/>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69995</xdr:rowOff>
    </xdr:from>
    <xdr:to>
      <xdr:col>55</xdr:col>
      <xdr:colOff>50800</xdr:colOff>
      <xdr:row>58</xdr:row>
      <xdr:rowOff>145</xdr:rowOff>
    </xdr:to>
    <xdr:sp macro="" textlink="">
      <xdr:nvSpPr>
        <xdr:cNvPr id="362" name="楕円 361"/>
        <xdr:cNvSpPr/>
      </xdr:nvSpPr>
      <xdr:spPr>
        <a:xfrm>
          <a:off x="104267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48422</xdr:rowOff>
    </xdr:from>
    <xdr:ext cx="534377" cy="259045"/>
    <xdr:sp macro="" textlink="">
      <xdr:nvSpPr>
        <xdr:cNvPr id="363" name="農林水産業費該当値テキスト"/>
        <xdr:cNvSpPr txBox="1"/>
      </xdr:nvSpPr>
      <xdr:spPr>
        <a:xfrm>
          <a:off x="10528300" y="98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90561</xdr:rowOff>
    </xdr:from>
    <xdr:to>
      <xdr:col>50</xdr:col>
      <xdr:colOff>165100</xdr:colOff>
      <xdr:row>58</xdr:row>
      <xdr:rowOff>20711</xdr:rowOff>
    </xdr:to>
    <xdr:sp macro="" textlink="">
      <xdr:nvSpPr>
        <xdr:cNvPr id="364" name="楕円 363"/>
        <xdr:cNvSpPr/>
      </xdr:nvSpPr>
      <xdr:spPr>
        <a:xfrm>
          <a:off x="9588500" y="98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11838</xdr:rowOff>
    </xdr:from>
    <xdr:ext cx="534377" cy="259045"/>
    <xdr:sp macro="" textlink="">
      <xdr:nvSpPr>
        <xdr:cNvPr id="365" name="テキスト ボックス 364"/>
        <xdr:cNvSpPr txBox="1"/>
      </xdr:nvSpPr>
      <xdr:spPr>
        <a:xfrm>
          <a:off x="9372111" y="99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108849</xdr:rowOff>
    </xdr:from>
    <xdr:to>
      <xdr:col>46</xdr:col>
      <xdr:colOff>38100</xdr:colOff>
      <xdr:row>58</xdr:row>
      <xdr:rowOff>38999</xdr:rowOff>
    </xdr:to>
    <xdr:sp macro="" textlink="">
      <xdr:nvSpPr>
        <xdr:cNvPr id="366" name="楕円 365"/>
        <xdr:cNvSpPr/>
      </xdr:nvSpPr>
      <xdr:spPr>
        <a:xfrm>
          <a:off x="8699500" y="98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30126</xdr:rowOff>
    </xdr:from>
    <xdr:ext cx="534377" cy="259045"/>
    <xdr:sp macro="" textlink="">
      <xdr:nvSpPr>
        <xdr:cNvPr id="367" name="テキスト ボックス 366"/>
        <xdr:cNvSpPr txBox="1"/>
      </xdr:nvSpPr>
      <xdr:spPr>
        <a:xfrm>
          <a:off x="8483111" y="99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82568</xdr:rowOff>
    </xdr:from>
    <xdr:to>
      <xdr:col>41</xdr:col>
      <xdr:colOff>101600</xdr:colOff>
      <xdr:row>58</xdr:row>
      <xdr:rowOff>12718</xdr:rowOff>
    </xdr:to>
    <xdr:sp macro="" textlink="">
      <xdr:nvSpPr>
        <xdr:cNvPr id="368" name="楕円 367"/>
        <xdr:cNvSpPr/>
      </xdr:nvSpPr>
      <xdr:spPr>
        <a:xfrm>
          <a:off x="7810500" y="9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3845</xdr:rowOff>
    </xdr:from>
    <xdr:ext cx="534377" cy="259045"/>
    <xdr:sp macro="" textlink="">
      <xdr:nvSpPr>
        <xdr:cNvPr id="369" name="テキスト ボックス 368"/>
        <xdr:cNvSpPr txBox="1"/>
      </xdr:nvSpPr>
      <xdr:spPr>
        <a:xfrm>
          <a:off x="7594111" y="99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59396</xdr:rowOff>
    </xdr:from>
    <xdr:to>
      <xdr:col>36</xdr:col>
      <xdr:colOff>165100</xdr:colOff>
      <xdr:row>57</xdr:row>
      <xdr:rowOff>160996</xdr:rowOff>
    </xdr:to>
    <xdr:sp macro="" textlink="">
      <xdr:nvSpPr>
        <xdr:cNvPr id="370" name="楕円 369"/>
        <xdr:cNvSpPr/>
      </xdr:nvSpPr>
      <xdr:spPr>
        <a:xfrm>
          <a:off x="6921500" y="98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6073</xdr:rowOff>
    </xdr:from>
    <xdr:ext cx="534377" cy="259045"/>
    <xdr:sp macro="" textlink="">
      <xdr:nvSpPr>
        <xdr:cNvPr id="371" name="テキスト ボックス 370"/>
        <xdr:cNvSpPr txBox="1"/>
      </xdr:nvSpPr>
      <xdr:spPr>
        <a:xfrm>
          <a:off x="6705111" y="96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3" name="直線コネクタ 392"/>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4"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5" name="直線コネクタ 394"/>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6"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397" name="直線コネクタ 396"/>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152411</xdr:rowOff>
    </xdr:from>
    <xdr:to>
      <xdr:col>55</xdr:col>
      <xdr:colOff>0</xdr:colOff>
      <xdr:row>78</xdr:row>
      <xdr:rowOff>3386</xdr:rowOff>
    </xdr:to>
    <xdr:cxnSp macro="">
      <xdr:nvCxnSpPr>
        <xdr:cNvPr id="398" name="直線コネクタ 397"/>
        <xdr:cNvCxnSpPr/>
      </xdr:nvCxnSpPr>
      <xdr:spPr>
        <a:xfrm>
          <a:off x="9639300" y="13354061"/>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399"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0" name="フローチャート: 判断 399"/>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80629</xdr:rowOff>
    </xdr:from>
    <xdr:to>
      <xdr:col>50</xdr:col>
      <xdr:colOff>114300</xdr:colOff>
      <xdr:row>77</xdr:row>
      <xdr:rowOff>152411</xdr:rowOff>
    </xdr:to>
    <xdr:cxnSp macro="">
      <xdr:nvCxnSpPr>
        <xdr:cNvPr id="401" name="直線コネクタ 400"/>
        <xdr:cNvCxnSpPr/>
      </xdr:nvCxnSpPr>
      <xdr:spPr>
        <a:xfrm>
          <a:off x="8750300" y="13282279"/>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2" name="フローチャート: 判断 401"/>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3" name="テキスト ボックス 402"/>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49884</xdr:rowOff>
    </xdr:from>
    <xdr:to>
      <xdr:col>45</xdr:col>
      <xdr:colOff>177800</xdr:colOff>
      <xdr:row>77</xdr:row>
      <xdr:rowOff>80629</xdr:rowOff>
    </xdr:to>
    <xdr:cxnSp macro="">
      <xdr:nvCxnSpPr>
        <xdr:cNvPr id="404" name="直線コネクタ 403"/>
        <xdr:cNvCxnSpPr/>
      </xdr:nvCxnSpPr>
      <xdr:spPr>
        <a:xfrm>
          <a:off x="7861300" y="13251534"/>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5" name="フローチャート: 判断 404"/>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6" name="テキスト ボックス 405"/>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49884</xdr:rowOff>
    </xdr:from>
    <xdr:to>
      <xdr:col>41</xdr:col>
      <xdr:colOff>50800</xdr:colOff>
      <xdr:row>78</xdr:row>
      <xdr:rowOff>4803</xdr:rowOff>
    </xdr:to>
    <xdr:cxnSp macro="">
      <xdr:nvCxnSpPr>
        <xdr:cNvPr id="407" name="直線コネクタ 406"/>
        <xdr:cNvCxnSpPr/>
      </xdr:nvCxnSpPr>
      <xdr:spPr>
        <a:xfrm flipV="1">
          <a:off x="6972300" y="13251534"/>
          <a:ext cx="8890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08" name="フローチャート: 判断 407"/>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09" name="テキスト ボックス 408"/>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0" name="フローチャート: 判断 409"/>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166885</xdr:rowOff>
    </xdr:from>
    <xdr:ext cx="469744" cy="259045"/>
    <xdr:sp macro="" textlink="">
      <xdr:nvSpPr>
        <xdr:cNvPr id="411" name="テキスト ボックス 410"/>
        <xdr:cNvSpPr txBox="1"/>
      </xdr:nvSpPr>
      <xdr:spPr>
        <a:xfrm>
          <a:off x="6737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124036</xdr:rowOff>
    </xdr:from>
    <xdr:to>
      <xdr:col>55</xdr:col>
      <xdr:colOff>50800</xdr:colOff>
      <xdr:row>78</xdr:row>
      <xdr:rowOff>54186</xdr:rowOff>
    </xdr:to>
    <xdr:sp macro="" textlink="">
      <xdr:nvSpPr>
        <xdr:cNvPr id="417" name="楕円 416"/>
        <xdr:cNvSpPr/>
      </xdr:nvSpPr>
      <xdr:spPr>
        <a:xfrm>
          <a:off x="10426700" y="133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38963</xdr:rowOff>
    </xdr:from>
    <xdr:ext cx="469744" cy="259045"/>
    <xdr:sp macro="" textlink="">
      <xdr:nvSpPr>
        <xdr:cNvPr id="418" name="商工費該当値テキスト"/>
        <xdr:cNvSpPr txBox="1"/>
      </xdr:nvSpPr>
      <xdr:spPr>
        <a:xfrm>
          <a:off x="10528300" y="1324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101611</xdr:rowOff>
    </xdr:from>
    <xdr:to>
      <xdr:col>50</xdr:col>
      <xdr:colOff>165100</xdr:colOff>
      <xdr:row>78</xdr:row>
      <xdr:rowOff>31761</xdr:rowOff>
    </xdr:to>
    <xdr:sp macro="" textlink="">
      <xdr:nvSpPr>
        <xdr:cNvPr id="419" name="楕円 418"/>
        <xdr:cNvSpPr/>
      </xdr:nvSpPr>
      <xdr:spPr>
        <a:xfrm>
          <a:off x="95885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22888</xdr:rowOff>
    </xdr:from>
    <xdr:ext cx="469744" cy="259045"/>
    <xdr:sp macro="" textlink="">
      <xdr:nvSpPr>
        <xdr:cNvPr id="420" name="テキスト ボックス 419"/>
        <xdr:cNvSpPr txBox="1"/>
      </xdr:nvSpPr>
      <xdr:spPr>
        <a:xfrm>
          <a:off x="9404428" y="133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29829</xdr:rowOff>
    </xdr:from>
    <xdr:to>
      <xdr:col>46</xdr:col>
      <xdr:colOff>38100</xdr:colOff>
      <xdr:row>77</xdr:row>
      <xdr:rowOff>131429</xdr:rowOff>
    </xdr:to>
    <xdr:sp macro="" textlink="">
      <xdr:nvSpPr>
        <xdr:cNvPr id="421" name="楕円 420"/>
        <xdr:cNvSpPr/>
      </xdr:nvSpPr>
      <xdr:spPr>
        <a:xfrm>
          <a:off x="8699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122556</xdr:rowOff>
    </xdr:from>
    <xdr:ext cx="534377" cy="259045"/>
    <xdr:sp macro="" textlink="">
      <xdr:nvSpPr>
        <xdr:cNvPr id="422" name="テキスト ボックス 421"/>
        <xdr:cNvSpPr txBox="1"/>
      </xdr:nvSpPr>
      <xdr:spPr>
        <a:xfrm>
          <a:off x="8483111" y="133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170534</xdr:rowOff>
    </xdr:from>
    <xdr:to>
      <xdr:col>41</xdr:col>
      <xdr:colOff>101600</xdr:colOff>
      <xdr:row>77</xdr:row>
      <xdr:rowOff>100684</xdr:rowOff>
    </xdr:to>
    <xdr:sp macro="" textlink="">
      <xdr:nvSpPr>
        <xdr:cNvPr id="423" name="楕円 422"/>
        <xdr:cNvSpPr/>
      </xdr:nvSpPr>
      <xdr:spPr>
        <a:xfrm>
          <a:off x="7810500" y="132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91811</xdr:rowOff>
    </xdr:from>
    <xdr:ext cx="534377" cy="259045"/>
    <xdr:sp macro="" textlink="">
      <xdr:nvSpPr>
        <xdr:cNvPr id="424" name="テキスト ボックス 423"/>
        <xdr:cNvSpPr txBox="1"/>
      </xdr:nvSpPr>
      <xdr:spPr>
        <a:xfrm>
          <a:off x="7594111" y="132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125453</xdr:rowOff>
    </xdr:from>
    <xdr:to>
      <xdr:col>36</xdr:col>
      <xdr:colOff>165100</xdr:colOff>
      <xdr:row>78</xdr:row>
      <xdr:rowOff>55603</xdr:rowOff>
    </xdr:to>
    <xdr:sp macro="" textlink="">
      <xdr:nvSpPr>
        <xdr:cNvPr id="425" name="楕円 424"/>
        <xdr:cNvSpPr/>
      </xdr:nvSpPr>
      <xdr:spPr>
        <a:xfrm>
          <a:off x="6921500" y="133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46730</xdr:rowOff>
    </xdr:from>
    <xdr:ext cx="469744" cy="259045"/>
    <xdr:sp macro="" textlink="">
      <xdr:nvSpPr>
        <xdr:cNvPr id="426" name="テキスト ボックス 425"/>
        <xdr:cNvSpPr txBox="1"/>
      </xdr:nvSpPr>
      <xdr:spPr>
        <a:xfrm>
          <a:off x="6737428" y="134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0" name="直線コネクタ 449"/>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1"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2" name="直線コネクタ 451"/>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3"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4" name="直線コネクタ 453"/>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103003</xdr:rowOff>
    </xdr:from>
    <xdr:to>
      <xdr:col>55</xdr:col>
      <xdr:colOff>0</xdr:colOff>
      <xdr:row>98</xdr:row>
      <xdr:rowOff>109268</xdr:rowOff>
    </xdr:to>
    <xdr:cxnSp macro="">
      <xdr:nvCxnSpPr>
        <xdr:cNvPr id="455" name="直線コネクタ 454"/>
        <xdr:cNvCxnSpPr/>
      </xdr:nvCxnSpPr>
      <xdr:spPr>
        <a:xfrm>
          <a:off x="9639300" y="16905103"/>
          <a:ext cx="8382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6"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57" name="フローチャート: 判断 456"/>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88295</xdr:rowOff>
    </xdr:from>
    <xdr:to>
      <xdr:col>50</xdr:col>
      <xdr:colOff>114300</xdr:colOff>
      <xdr:row>98</xdr:row>
      <xdr:rowOff>103003</xdr:rowOff>
    </xdr:to>
    <xdr:cxnSp macro="">
      <xdr:nvCxnSpPr>
        <xdr:cNvPr id="458" name="直線コネクタ 457"/>
        <xdr:cNvCxnSpPr/>
      </xdr:nvCxnSpPr>
      <xdr:spPr>
        <a:xfrm>
          <a:off x="8750300" y="1689039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59" name="フローチャート: 判断 458"/>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0" name="テキスト ボックス 459"/>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83431</xdr:rowOff>
    </xdr:from>
    <xdr:to>
      <xdr:col>45</xdr:col>
      <xdr:colOff>177800</xdr:colOff>
      <xdr:row>98</xdr:row>
      <xdr:rowOff>88295</xdr:rowOff>
    </xdr:to>
    <xdr:cxnSp macro="">
      <xdr:nvCxnSpPr>
        <xdr:cNvPr id="461" name="直線コネクタ 460"/>
        <xdr:cNvCxnSpPr/>
      </xdr:nvCxnSpPr>
      <xdr:spPr>
        <a:xfrm>
          <a:off x="7861300" y="1688553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2" name="フローチャート: 判断 461"/>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3" name="テキスト ボックス 462"/>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83431</xdr:rowOff>
    </xdr:from>
    <xdr:to>
      <xdr:col>41</xdr:col>
      <xdr:colOff>50800</xdr:colOff>
      <xdr:row>98</xdr:row>
      <xdr:rowOff>108443</xdr:rowOff>
    </xdr:to>
    <xdr:cxnSp macro="">
      <xdr:nvCxnSpPr>
        <xdr:cNvPr id="464" name="直線コネクタ 463"/>
        <xdr:cNvCxnSpPr/>
      </xdr:nvCxnSpPr>
      <xdr:spPr>
        <a:xfrm flipV="1">
          <a:off x="6972300" y="16885531"/>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5" name="フローチャート: 判断 464"/>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6" name="テキスト ボックス 465"/>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67" name="フローチャート: 判断 466"/>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68" name="テキスト ボックス 467"/>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58468</xdr:rowOff>
    </xdr:from>
    <xdr:to>
      <xdr:col>55</xdr:col>
      <xdr:colOff>50800</xdr:colOff>
      <xdr:row>98</xdr:row>
      <xdr:rowOff>160068</xdr:rowOff>
    </xdr:to>
    <xdr:sp macro="" textlink="">
      <xdr:nvSpPr>
        <xdr:cNvPr id="474" name="楕円 473"/>
        <xdr:cNvSpPr/>
      </xdr:nvSpPr>
      <xdr:spPr>
        <a:xfrm>
          <a:off x="10426700" y="168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5"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52203</xdr:rowOff>
    </xdr:from>
    <xdr:to>
      <xdr:col>50</xdr:col>
      <xdr:colOff>165100</xdr:colOff>
      <xdr:row>98</xdr:row>
      <xdr:rowOff>153803</xdr:rowOff>
    </xdr:to>
    <xdr:sp macro="" textlink="">
      <xdr:nvSpPr>
        <xdr:cNvPr id="476" name="楕円 475"/>
        <xdr:cNvSpPr/>
      </xdr:nvSpPr>
      <xdr:spPr>
        <a:xfrm>
          <a:off x="9588500" y="168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170330</xdr:rowOff>
    </xdr:from>
    <xdr:ext cx="534377" cy="259045"/>
    <xdr:sp macro="" textlink="">
      <xdr:nvSpPr>
        <xdr:cNvPr id="477" name="テキスト ボックス 476"/>
        <xdr:cNvSpPr txBox="1"/>
      </xdr:nvSpPr>
      <xdr:spPr>
        <a:xfrm>
          <a:off x="9372111" y="166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37495</xdr:rowOff>
    </xdr:from>
    <xdr:to>
      <xdr:col>46</xdr:col>
      <xdr:colOff>38100</xdr:colOff>
      <xdr:row>98</xdr:row>
      <xdr:rowOff>139095</xdr:rowOff>
    </xdr:to>
    <xdr:sp macro="" textlink="">
      <xdr:nvSpPr>
        <xdr:cNvPr id="478" name="楕円 477"/>
        <xdr:cNvSpPr/>
      </xdr:nvSpPr>
      <xdr:spPr>
        <a:xfrm>
          <a:off x="8699500" y="168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155622</xdr:rowOff>
    </xdr:from>
    <xdr:ext cx="599010" cy="259045"/>
    <xdr:sp macro="" textlink="">
      <xdr:nvSpPr>
        <xdr:cNvPr id="479" name="テキスト ボックス 478"/>
        <xdr:cNvSpPr txBox="1"/>
      </xdr:nvSpPr>
      <xdr:spPr>
        <a:xfrm>
          <a:off x="8450795" y="166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32631</xdr:rowOff>
    </xdr:from>
    <xdr:to>
      <xdr:col>41</xdr:col>
      <xdr:colOff>101600</xdr:colOff>
      <xdr:row>98</xdr:row>
      <xdr:rowOff>134231</xdr:rowOff>
    </xdr:to>
    <xdr:sp macro="" textlink="">
      <xdr:nvSpPr>
        <xdr:cNvPr id="480" name="楕円 479"/>
        <xdr:cNvSpPr/>
      </xdr:nvSpPr>
      <xdr:spPr>
        <a:xfrm>
          <a:off x="7810500" y="16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150758</xdr:rowOff>
    </xdr:from>
    <xdr:ext cx="599010" cy="259045"/>
    <xdr:sp macro="" textlink="">
      <xdr:nvSpPr>
        <xdr:cNvPr id="481" name="テキスト ボックス 480"/>
        <xdr:cNvSpPr txBox="1"/>
      </xdr:nvSpPr>
      <xdr:spPr>
        <a:xfrm>
          <a:off x="7561795" y="16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57643</xdr:rowOff>
    </xdr:from>
    <xdr:to>
      <xdr:col>36</xdr:col>
      <xdr:colOff>165100</xdr:colOff>
      <xdr:row>98</xdr:row>
      <xdr:rowOff>159243</xdr:rowOff>
    </xdr:to>
    <xdr:sp macro="" textlink="">
      <xdr:nvSpPr>
        <xdr:cNvPr id="482" name="楕円 481"/>
        <xdr:cNvSpPr/>
      </xdr:nvSpPr>
      <xdr:spPr>
        <a:xfrm>
          <a:off x="6921500" y="168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4320</xdr:rowOff>
    </xdr:from>
    <xdr:ext cx="534377" cy="259045"/>
    <xdr:sp macro="" textlink="">
      <xdr:nvSpPr>
        <xdr:cNvPr id="483" name="テキスト ボックス 482"/>
        <xdr:cNvSpPr txBox="1"/>
      </xdr:nvSpPr>
      <xdr:spPr>
        <a:xfrm>
          <a:off x="6705111" y="166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07" name="直線コネクタ 506"/>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08"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09" name="直線コネクタ 508"/>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0"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1" name="直線コネクタ 510"/>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61957</xdr:rowOff>
    </xdr:from>
    <xdr:to>
      <xdr:col>85</xdr:col>
      <xdr:colOff>127000</xdr:colOff>
      <xdr:row>36</xdr:row>
      <xdr:rowOff>86589</xdr:rowOff>
    </xdr:to>
    <xdr:cxnSp macro="">
      <xdr:nvCxnSpPr>
        <xdr:cNvPr id="512" name="直線コネクタ 511"/>
        <xdr:cNvCxnSpPr/>
      </xdr:nvCxnSpPr>
      <xdr:spPr>
        <a:xfrm>
          <a:off x="15481300" y="6234157"/>
          <a:ext cx="8382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3"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4" name="フローチャート: 判断 513"/>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61957</xdr:rowOff>
    </xdr:from>
    <xdr:to>
      <xdr:col>81</xdr:col>
      <xdr:colOff>50800</xdr:colOff>
      <xdr:row>36</xdr:row>
      <xdr:rowOff>73463</xdr:rowOff>
    </xdr:to>
    <xdr:cxnSp macro="">
      <xdr:nvCxnSpPr>
        <xdr:cNvPr id="515" name="直線コネクタ 514"/>
        <xdr:cNvCxnSpPr/>
      </xdr:nvCxnSpPr>
      <xdr:spPr>
        <a:xfrm flipV="1">
          <a:off x="14592300" y="623415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6" name="フローチャート: 判断 515"/>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17" name="テキスト ボックス 516"/>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64586</xdr:rowOff>
    </xdr:from>
    <xdr:to>
      <xdr:col>76</xdr:col>
      <xdr:colOff>114300</xdr:colOff>
      <xdr:row>36</xdr:row>
      <xdr:rowOff>73463</xdr:rowOff>
    </xdr:to>
    <xdr:cxnSp macro="">
      <xdr:nvCxnSpPr>
        <xdr:cNvPr id="518" name="直線コネクタ 517"/>
        <xdr:cNvCxnSpPr/>
      </xdr:nvCxnSpPr>
      <xdr:spPr>
        <a:xfrm>
          <a:off x="13703300" y="623678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19" name="フローチャート: 判断 518"/>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0" name="テキスト ボックス 519"/>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122441</xdr:rowOff>
    </xdr:from>
    <xdr:to>
      <xdr:col>71</xdr:col>
      <xdr:colOff>177800</xdr:colOff>
      <xdr:row>36</xdr:row>
      <xdr:rowOff>64586</xdr:rowOff>
    </xdr:to>
    <xdr:cxnSp macro="">
      <xdr:nvCxnSpPr>
        <xdr:cNvPr id="521" name="直線コネクタ 520"/>
        <xdr:cNvCxnSpPr/>
      </xdr:nvCxnSpPr>
      <xdr:spPr>
        <a:xfrm>
          <a:off x="12814300" y="6123191"/>
          <a:ext cx="889000" cy="1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2" name="フローチャート: 判断 521"/>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3" name="テキスト ボックス 522"/>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4" name="フローチャート: 判断 523"/>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5" name="テキスト ボックス 524"/>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35789</xdr:rowOff>
    </xdr:from>
    <xdr:to>
      <xdr:col>85</xdr:col>
      <xdr:colOff>177800</xdr:colOff>
      <xdr:row>36</xdr:row>
      <xdr:rowOff>137389</xdr:rowOff>
    </xdr:to>
    <xdr:sp macro="" textlink="">
      <xdr:nvSpPr>
        <xdr:cNvPr id="531" name="楕円 530"/>
        <xdr:cNvSpPr/>
      </xdr:nvSpPr>
      <xdr:spPr>
        <a:xfrm>
          <a:off x="16268700" y="6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14216</xdr:rowOff>
    </xdr:from>
    <xdr:ext cx="534377" cy="259045"/>
    <xdr:sp macro="" textlink="">
      <xdr:nvSpPr>
        <xdr:cNvPr id="532" name="消防費該当値テキスト"/>
        <xdr:cNvSpPr txBox="1"/>
      </xdr:nvSpPr>
      <xdr:spPr>
        <a:xfrm>
          <a:off x="16370300" y="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11157</xdr:rowOff>
    </xdr:from>
    <xdr:to>
      <xdr:col>81</xdr:col>
      <xdr:colOff>101600</xdr:colOff>
      <xdr:row>36</xdr:row>
      <xdr:rowOff>112757</xdr:rowOff>
    </xdr:to>
    <xdr:sp macro="" textlink="">
      <xdr:nvSpPr>
        <xdr:cNvPr id="533" name="楕円 532"/>
        <xdr:cNvSpPr/>
      </xdr:nvSpPr>
      <xdr:spPr>
        <a:xfrm>
          <a:off x="15430500" y="61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103884</xdr:rowOff>
    </xdr:from>
    <xdr:ext cx="534377" cy="259045"/>
    <xdr:sp macro="" textlink="">
      <xdr:nvSpPr>
        <xdr:cNvPr id="534" name="テキスト ボックス 533"/>
        <xdr:cNvSpPr txBox="1"/>
      </xdr:nvSpPr>
      <xdr:spPr>
        <a:xfrm>
          <a:off x="15214111" y="62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22663</xdr:rowOff>
    </xdr:from>
    <xdr:to>
      <xdr:col>76</xdr:col>
      <xdr:colOff>165100</xdr:colOff>
      <xdr:row>36</xdr:row>
      <xdr:rowOff>124263</xdr:rowOff>
    </xdr:to>
    <xdr:sp macro="" textlink="">
      <xdr:nvSpPr>
        <xdr:cNvPr id="535" name="楕円 534"/>
        <xdr:cNvSpPr/>
      </xdr:nvSpPr>
      <xdr:spPr>
        <a:xfrm>
          <a:off x="14541500" y="61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115390</xdr:rowOff>
    </xdr:from>
    <xdr:ext cx="534377" cy="259045"/>
    <xdr:sp macro="" textlink="">
      <xdr:nvSpPr>
        <xdr:cNvPr id="536" name="テキスト ボックス 535"/>
        <xdr:cNvSpPr txBox="1"/>
      </xdr:nvSpPr>
      <xdr:spPr>
        <a:xfrm>
          <a:off x="14325111" y="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13786</xdr:rowOff>
    </xdr:from>
    <xdr:to>
      <xdr:col>72</xdr:col>
      <xdr:colOff>38100</xdr:colOff>
      <xdr:row>36</xdr:row>
      <xdr:rowOff>115386</xdr:rowOff>
    </xdr:to>
    <xdr:sp macro="" textlink="">
      <xdr:nvSpPr>
        <xdr:cNvPr id="537" name="楕円 536"/>
        <xdr:cNvSpPr/>
      </xdr:nvSpPr>
      <xdr:spPr>
        <a:xfrm>
          <a:off x="13652500" y="61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131913</xdr:rowOff>
    </xdr:from>
    <xdr:ext cx="534377" cy="259045"/>
    <xdr:sp macro="" textlink="">
      <xdr:nvSpPr>
        <xdr:cNvPr id="538" name="テキスト ボックス 537"/>
        <xdr:cNvSpPr txBox="1"/>
      </xdr:nvSpPr>
      <xdr:spPr>
        <a:xfrm>
          <a:off x="13436111" y="59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71641</xdr:rowOff>
    </xdr:from>
    <xdr:to>
      <xdr:col>67</xdr:col>
      <xdr:colOff>101600</xdr:colOff>
      <xdr:row>36</xdr:row>
      <xdr:rowOff>1791</xdr:rowOff>
    </xdr:to>
    <xdr:sp macro="" textlink="">
      <xdr:nvSpPr>
        <xdr:cNvPr id="539" name="楕円 538"/>
        <xdr:cNvSpPr/>
      </xdr:nvSpPr>
      <xdr:spPr>
        <a:xfrm>
          <a:off x="12763500" y="60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18318</xdr:rowOff>
    </xdr:from>
    <xdr:ext cx="534377" cy="259045"/>
    <xdr:sp macro="" textlink="">
      <xdr:nvSpPr>
        <xdr:cNvPr id="540" name="テキスト ボックス 539"/>
        <xdr:cNvSpPr txBox="1"/>
      </xdr:nvSpPr>
      <xdr:spPr>
        <a:xfrm>
          <a:off x="12547111" y="5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5" name="直線コネクタ 564"/>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6"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67" name="直線コネクタ 566"/>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68"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69" name="直線コネクタ 568"/>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155549</xdr:rowOff>
    </xdr:from>
    <xdr:to>
      <xdr:col>85</xdr:col>
      <xdr:colOff>127000</xdr:colOff>
      <xdr:row>56</xdr:row>
      <xdr:rowOff>31458</xdr:rowOff>
    </xdr:to>
    <xdr:cxnSp macro="">
      <xdr:nvCxnSpPr>
        <xdr:cNvPr id="570" name="直線コネクタ 569"/>
        <xdr:cNvCxnSpPr/>
      </xdr:nvCxnSpPr>
      <xdr:spPr>
        <a:xfrm>
          <a:off x="15481300" y="9585299"/>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1"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2" name="フローチャート: 判断 571"/>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106375</xdr:rowOff>
    </xdr:from>
    <xdr:to>
      <xdr:col>81</xdr:col>
      <xdr:colOff>50800</xdr:colOff>
      <xdr:row>55</xdr:row>
      <xdr:rowOff>155549</xdr:rowOff>
    </xdr:to>
    <xdr:cxnSp macro="">
      <xdr:nvCxnSpPr>
        <xdr:cNvPr id="573" name="直線コネクタ 572"/>
        <xdr:cNvCxnSpPr/>
      </xdr:nvCxnSpPr>
      <xdr:spPr>
        <a:xfrm>
          <a:off x="14592300" y="8850325"/>
          <a:ext cx="889000" cy="7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4" name="フローチャート: 判断 573"/>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5" name="テキスト ボックス 574"/>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106375</xdr:rowOff>
    </xdr:from>
    <xdr:to>
      <xdr:col>76</xdr:col>
      <xdr:colOff>114300</xdr:colOff>
      <xdr:row>57</xdr:row>
      <xdr:rowOff>48234</xdr:rowOff>
    </xdr:to>
    <xdr:cxnSp macro="">
      <xdr:nvCxnSpPr>
        <xdr:cNvPr id="576" name="直線コネクタ 575"/>
        <xdr:cNvCxnSpPr/>
      </xdr:nvCxnSpPr>
      <xdr:spPr>
        <a:xfrm flipV="1">
          <a:off x="13703300" y="8850325"/>
          <a:ext cx="889000" cy="9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77" name="フローチャート: 判断 576"/>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78" name="テキスト ボックス 577"/>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48234</xdr:rowOff>
    </xdr:from>
    <xdr:to>
      <xdr:col>71</xdr:col>
      <xdr:colOff>177800</xdr:colOff>
      <xdr:row>57</xdr:row>
      <xdr:rowOff>97079</xdr:rowOff>
    </xdr:to>
    <xdr:cxnSp macro="">
      <xdr:nvCxnSpPr>
        <xdr:cNvPr id="579" name="直線コネクタ 578"/>
        <xdr:cNvCxnSpPr/>
      </xdr:nvCxnSpPr>
      <xdr:spPr>
        <a:xfrm flipV="1">
          <a:off x="12814300" y="982088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0" name="フローチャート: 判断 579"/>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1" name="テキスト ボックス 580"/>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2" name="フローチャート: 判断 581"/>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3" name="テキスト ボックス 582"/>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152108</xdr:rowOff>
    </xdr:from>
    <xdr:to>
      <xdr:col>85</xdr:col>
      <xdr:colOff>177800</xdr:colOff>
      <xdr:row>56</xdr:row>
      <xdr:rowOff>82258</xdr:rowOff>
    </xdr:to>
    <xdr:sp macro="" textlink="">
      <xdr:nvSpPr>
        <xdr:cNvPr id="589" name="楕円 588"/>
        <xdr:cNvSpPr/>
      </xdr:nvSpPr>
      <xdr:spPr>
        <a:xfrm>
          <a:off x="162687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3535</xdr:rowOff>
    </xdr:from>
    <xdr:ext cx="534377" cy="259045"/>
    <xdr:sp macro="" textlink="">
      <xdr:nvSpPr>
        <xdr:cNvPr id="590" name="教育費該当値テキスト"/>
        <xdr:cNvSpPr txBox="1"/>
      </xdr:nvSpPr>
      <xdr:spPr>
        <a:xfrm>
          <a:off x="16370300" y="94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104749</xdr:rowOff>
    </xdr:from>
    <xdr:to>
      <xdr:col>81</xdr:col>
      <xdr:colOff>101600</xdr:colOff>
      <xdr:row>56</xdr:row>
      <xdr:rowOff>34899</xdr:rowOff>
    </xdr:to>
    <xdr:sp macro="" textlink="">
      <xdr:nvSpPr>
        <xdr:cNvPr id="591" name="楕円 590"/>
        <xdr:cNvSpPr/>
      </xdr:nvSpPr>
      <xdr:spPr>
        <a:xfrm>
          <a:off x="154305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51426</xdr:rowOff>
    </xdr:from>
    <xdr:ext cx="534377" cy="259045"/>
    <xdr:sp macro="" textlink="">
      <xdr:nvSpPr>
        <xdr:cNvPr id="592" name="テキスト ボックス 591"/>
        <xdr:cNvSpPr txBox="1"/>
      </xdr:nvSpPr>
      <xdr:spPr>
        <a:xfrm>
          <a:off x="15214111" y="9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55575</xdr:rowOff>
    </xdr:from>
    <xdr:to>
      <xdr:col>76</xdr:col>
      <xdr:colOff>165100</xdr:colOff>
      <xdr:row>51</xdr:row>
      <xdr:rowOff>157175</xdr:rowOff>
    </xdr:to>
    <xdr:sp macro="" textlink="">
      <xdr:nvSpPr>
        <xdr:cNvPr id="593" name="楕円 592"/>
        <xdr:cNvSpPr/>
      </xdr:nvSpPr>
      <xdr:spPr>
        <a:xfrm>
          <a:off x="14541500" y="87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2252</xdr:rowOff>
    </xdr:from>
    <xdr:ext cx="599010" cy="259045"/>
    <xdr:sp macro="" textlink="">
      <xdr:nvSpPr>
        <xdr:cNvPr id="594" name="テキスト ボックス 593"/>
        <xdr:cNvSpPr txBox="1"/>
      </xdr:nvSpPr>
      <xdr:spPr>
        <a:xfrm>
          <a:off x="14292795" y="857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168884</xdr:rowOff>
    </xdr:from>
    <xdr:to>
      <xdr:col>72</xdr:col>
      <xdr:colOff>38100</xdr:colOff>
      <xdr:row>57</xdr:row>
      <xdr:rowOff>99034</xdr:rowOff>
    </xdr:to>
    <xdr:sp macro="" textlink="">
      <xdr:nvSpPr>
        <xdr:cNvPr id="595" name="楕円 594"/>
        <xdr:cNvSpPr/>
      </xdr:nvSpPr>
      <xdr:spPr>
        <a:xfrm>
          <a:off x="13652500" y="97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90161</xdr:rowOff>
    </xdr:from>
    <xdr:ext cx="534377" cy="259045"/>
    <xdr:sp macro="" textlink="">
      <xdr:nvSpPr>
        <xdr:cNvPr id="596" name="テキスト ボックス 595"/>
        <xdr:cNvSpPr txBox="1"/>
      </xdr:nvSpPr>
      <xdr:spPr>
        <a:xfrm>
          <a:off x="13436111" y="98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46279</xdr:rowOff>
    </xdr:from>
    <xdr:to>
      <xdr:col>67</xdr:col>
      <xdr:colOff>101600</xdr:colOff>
      <xdr:row>57</xdr:row>
      <xdr:rowOff>147879</xdr:rowOff>
    </xdr:to>
    <xdr:sp macro="" textlink="">
      <xdr:nvSpPr>
        <xdr:cNvPr id="597" name="楕円 596"/>
        <xdr:cNvSpPr/>
      </xdr:nvSpPr>
      <xdr:spPr>
        <a:xfrm>
          <a:off x="12763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139006</xdr:rowOff>
    </xdr:from>
    <xdr:ext cx="534377" cy="259045"/>
    <xdr:sp macro="" textlink="">
      <xdr:nvSpPr>
        <xdr:cNvPr id="598" name="テキスト ボックス 597"/>
        <xdr:cNvSpPr txBox="1"/>
      </xdr:nvSpPr>
      <xdr:spPr>
        <a:xfrm>
          <a:off x="12547111" y="99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4" name="直線コネクタ 623"/>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7"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28" name="直線コネクタ 627"/>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47530</xdr:rowOff>
    </xdr:from>
    <xdr:to>
      <xdr:col>85</xdr:col>
      <xdr:colOff>127000</xdr:colOff>
      <xdr:row>79</xdr:row>
      <xdr:rowOff>26358</xdr:rowOff>
    </xdr:to>
    <xdr:cxnSp macro="">
      <xdr:nvCxnSpPr>
        <xdr:cNvPr id="629" name="直線コネクタ 628"/>
        <xdr:cNvCxnSpPr/>
      </xdr:nvCxnSpPr>
      <xdr:spPr>
        <a:xfrm flipV="1">
          <a:off x="15481300" y="13420630"/>
          <a:ext cx="838200" cy="1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0"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1" name="フローチャート: 判断 630"/>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26358</xdr:rowOff>
    </xdr:from>
    <xdr:to>
      <xdr:col>81</xdr:col>
      <xdr:colOff>50800</xdr:colOff>
      <xdr:row>79</xdr:row>
      <xdr:rowOff>40891</xdr:rowOff>
    </xdr:to>
    <xdr:cxnSp macro="">
      <xdr:nvCxnSpPr>
        <xdr:cNvPr id="632" name="直線コネクタ 631"/>
        <xdr:cNvCxnSpPr/>
      </xdr:nvCxnSpPr>
      <xdr:spPr>
        <a:xfrm flipV="1">
          <a:off x="14592300" y="13570908"/>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3" name="フローチャート: 判断 632"/>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4" name="テキスト ボックス 633"/>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40891</xdr:rowOff>
    </xdr:from>
    <xdr:to>
      <xdr:col>76</xdr:col>
      <xdr:colOff>114300</xdr:colOff>
      <xdr:row>79</xdr:row>
      <xdr:rowOff>79480</xdr:rowOff>
    </xdr:to>
    <xdr:cxnSp macro="">
      <xdr:nvCxnSpPr>
        <xdr:cNvPr id="635" name="直線コネクタ 634"/>
        <xdr:cNvCxnSpPr/>
      </xdr:nvCxnSpPr>
      <xdr:spPr>
        <a:xfrm flipV="1">
          <a:off x="13703300" y="13585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6" name="フローチャート: 判断 635"/>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37" name="テキスト ボックス 636"/>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73482</xdr:rowOff>
    </xdr:from>
    <xdr:to>
      <xdr:col>71</xdr:col>
      <xdr:colOff>177800</xdr:colOff>
      <xdr:row>79</xdr:row>
      <xdr:rowOff>79480</xdr:rowOff>
    </xdr:to>
    <xdr:cxnSp macro="">
      <xdr:nvCxnSpPr>
        <xdr:cNvPr id="638" name="直線コネクタ 637"/>
        <xdr:cNvCxnSpPr/>
      </xdr:nvCxnSpPr>
      <xdr:spPr>
        <a:xfrm>
          <a:off x="12814300" y="13618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39" name="フローチャート: 判断 638"/>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0" name="テキスト ボックス 639"/>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1" name="フローチャート: 判断 640"/>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2" name="テキスト ボックス 641"/>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168180</xdr:rowOff>
    </xdr:from>
    <xdr:to>
      <xdr:col>85</xdr:col>
      <xdr:colOff>177800</xdr:colOff>
      <xdr:row>78</xdr:row>
      <xdr:rowOff>98330</xdr:rowOff>
    </xdr:to>
    <xdr:sp macro="" textlink="">
      <xdr:nvSpPr>
        <xdr:cNvPr id="648" name="楕円 647"/>
        <xdr:cNvSpPr/>
      </xdr:nvSpPr>
      <xdr:spPr>
        <a:xfrm>
          <a:off x="16268700" y="133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19607</xdr:rowOff>
    </xdr:from>
    <xdr:ext cx="534377" cy="259045"/>
    <xdr:sp macro="" textlink="">
      <xdr:nvSpPr>
        <xdr:cNvPr id="649" name="災害復旧費該当値テキスト"/>
        <xdr:cNvSpPr txBox="1"/>
      </xdr:nvSpPr>
      <xdr:spPr>
        <a:xfrm>
          <a:off x="16370300" y="13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147008</xdr:rowOff>
    </xdr:from>
    <xdr:to>
      <xdr:col>81</xdr:col>
      <xdr:colOff>101600</xdr:colOff>
      <xdr:row>79</xdr:row>
      <xdr:rowOff>77158</xdr:rowOff>
    </xdr:to>
    <xdr:sp macro="" textlink="">
      <xdr:nvSpPr>
        <xdr:cNvPr id="650" name="楕円 649"/>
        <xdr:cNvSpPr/>
      </xdr:nvSpPr>
      <xdr:spPr>
        <a:xfrm>
          <a:off x="15430500" y="135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93685</xdr:rowOff>
    </xdr:from>
    <xdr:ext cx="469744" cy="259045"/>
    <xdr:sp macro="" textlink="">
      <xdr:nvSpPr>
        <xdr:cNvPr id="651" name="テキスト ボックス 650"/>
        <xdr:cNvSpPr txBox="1"/>
      </xdr:nvSpPr>
      <xdr:spPr>
        <a:xfrm>
          <a:off x="15246428" y="132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161541</xdr:rowOff>
    </xdr:from>
    <xdr:to>
      <xdr:col>76</xdr:col>
      <xdr:colOff>165100</xdr:colOff>
      <xdr:row>79</xdr:row>
      <xdr:rowOff>91691</xdr:rowOff>
    </xdr:to>
    <xdr:sp macro="" textlink="">
      <xdr:nvSpPr>
        <xdr:cNvPr id="652" name="楕円 651"/>
        <xdr:cNvSpPr/>
      </xdr:nvSpPr>
      <xdr:spPr>
        <a:xfrm>
          <a:off x="14541500" y="135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82818</xdr:rowOff>
    </xdr:from>
    <xdr:ext cx="469744" cy="259045"/>
    <xdr:sp macro="" textlink="">
      <xdr:nvSpPr>
        <xdr:cNvPr id="653" name="テキスト ボックス 652"/>
        <xdr:cNvSpPr txBox="1"/>
      </xdr:nvSpPr>
      <xdr:spPr>
        <a:xfrm>
          <a:off x="14357428" y="136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28680</xdr:rowOff>
    </xdr:from>
    <xdr:to>
      <xdr:col>72</xdr:col>
      <xdr:colOff>38100</xdr:colOff>
      <xdr:row>79</xdr:row>
      <xdr:rowOff>130280</xdr:rowOff>
    </xdr:to>
    <xdr:sp macro="" textlink="">
      <xdr:nvSpPr>
        <xdr:cNvPr id="654" name="楕円 653"/>
        <xdr:cNvSpPr/>
      </xdr:nvSpPr>
      <xdr:spPr>
        <a:xfrm>
          <a:off x="13652500" y="135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121407</xdr:rowOff>
    </xdr:from>
    <xdr:ext cx="469744" cy="259045"/>
    <xdr:sp macro="" textlink="">
      <xdr:nvSpPr>
        <xdr:cNvPr id="655" name="テキスト ボックス 654"/>
        <xdr:cNvSpPr txBox="1"/>
      </xdr:nvSpPr>
      <xdr:spPr>
        <a:xfrm>
          <a:off x="13468428" y="136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22682</xdr:rowOff>
    </xdr:from>
    <xdr:to>
      <xdr:col>67</xdr:col>
      <xdr:colOff>101600</xdr:colOff>
      <xdr:row>79</xdr:row>
      <xdr:rowOff>124282</xdr:rowOff>
    </xdr:to>
    <xdr:sp macro="" textlink="">
      <xdr:nvSpPr>
        <xdr:cNvPr id="656" name="楕円 655"/>
        <xdr:cNvSpPr/>
      </xdr:nvSpPr>
      <xdr:spPr>
        <a:xfrm>
          <a:off x="12763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115409</xdr:rowOff>
    </xdr:from>
    <xdr:ext cx="469744" cy="259045"/>
    <xdr:sp macro="" textlink="">
      <xdr:nvSpPr>
        <xdr:cNvPr id="657" name="テキスト ボックス 656"/>
        <xdr:cNvSpPr txBox="1"/>
      </xdr:nvSpPr>
      <xdr:spPr>
        <a:xfrm>
          <a:off x="12579428" y="136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1" name="直線コネクタ 680"/>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2"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3" name="直線コネクタ 682"/>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4"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5" name="直線コネクタ 684"/>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148791</xdr:rowOff>
    </xdr:from>
    <xdr:to>
      <xdr:col>85</xdr:col>
      <xdr:colOff>127000</xdr:colOff>
      <xdr:row>96</xdr:row>
      <xdr:rowOff>158659</xdr:rowOff>
    </xdr:to>
    <xdr:cxnSp macro="">
      <xdr:nvCxnSpPr>
        <xdr:cNvPr id="686" name="直線コネクタ 685"/>
        <xdr:cNvCxnSpPr/>
      </xdr:nvCxnSpPr>
      <xdr:spPr>
        <a:xfrm>
          <a:off x="15481300" y="16607991"/>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87"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88" name="フローチャート: 判断 687"/>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148791</xdr:rowOff>
    </xdr:from>
    <xdr:to>
      <xdr:col>81</xdr:col>
      <xdr:colOff>50800</xdr:colOff>
      <xdr:row>96</xdr:row>
      <xdr:rowOff>149630</xdr:rowOff>
    </xdr:to>
    <xdr:cxnSp macro="">
      <xdr:nvCxnSpPr>
        <xdr:cNvPr id="689" name="直線コネクタ 688"/>
        <xdr:cNvCxnSpPr/>
      </xdr:nvCxnSpPr>
      <xdr:spPr>
        <a:xfrm flipV="1">
          <a:off x="14592300" y="16607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0" name="フローチャート: 判断 689"/>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1" name="テキスト ボックス 690"/>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149630</xdr:rowOff>
    </xdr:from>
    <xdr:to>
      <xdr:col>76</xdr:col>
      <xdr:colOff>114300</xdr:colOff>
      <xdr:row>96</xdr:row>
      <xdr:rowOff>151792</xdr:rowOff>
    </xdr:to>
    <xdr:cxnSp macro="">
      <xdr:nvCxnSpPr>
        <xdr:cNvPr id="692" name="直線コネクタ 691"/>
        <xdr:cNvCxnSpPr/>
      </xdr:nvCxnSpPr>
      <xdr:spPr>
        <a:xfrm flipV="1">
          <a:off x="13703300" y="16608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3" name="フローチャート: 判断 692"/>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4" name="テキスト ボックス 693"/>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146062</xdr:rowOff>
    </xdr:from>
    <xdr:to>
      <xdr:col>71</xdr:col>
      <xdr:colOff>177800</xdr:colOff>
      <xdr:row>96</xdr:row>
      <xdr:rowOff>151792</xdr:rowOff>
    </xdr:to>
    <xdr:cxnSp macro="">
      <xdr:nvCxnSpPr>
        <xdr:cNvPr id="695" name="直線コネクタ 694"/>
        <xdr:cNvCxnSpPr/>
      </xdr:nvCxnSpPr>
      <xdr:spPr>
        <a:xfrm>
          <a:off x="12814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6" name="フローチャート: 判断 695"/>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7" name="テキスト ボックス 696"/>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8" name="フローチャート: 判断 697"/>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9" name="テキスト ボックス 698"/>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107859</xdr:rowOff>
    </xdr:from>
    <xdr:to>
      <xdr:col>85</xdr:col>
      <xdr:colOff>177800</xdr:colOff>
      <xdr:row>97</xdr:row>
      <xdr:rowOff>38009</xdr:rowOff>
    </xdr:to>
    <xdr:sp macro="" textlink="">
      <xdr:nvSpPr>
        <xdr:cNvPr id="705" name="楕円 704"/>
        <xdr:cNvSpPr/>
      </xdr:nvSpPr>
      <xdr:spPr>
        <a:xfrm>
          <a:off x="16268700" y="16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86286</xdr:rowOff>
    </xdr:from>
    <xdr:ext cx="534377" cy="259045"/>
    <xdr:sp macro="" textlink="">
      <xdr:nvSpPr>
        <xdr:cNvPr id="706" name="公債費該当値テキスト"/>
        <xdr:cNvSpPr txBox="1"/>
      </xdr:nvSpPr>
      <xdr:spPr>
        <a:xfrm>
          <a:off x="16370300" y="165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97991</xdr:rowOff>
    </xdr:from>
    <xdr:to>
      <xdr:col>81</xdr:col>
      <xdr:colOff>101600</xdr:colOff>
      <xdr:row>97</xdr:row>
      <xdr:rowOff>28141</xdr:rowOff>
    </xdr:to>
    <xdr:sp macro="" textlink="">
      <xdr:nvSpPr>
        <xdr:cNvPr id="707" name="楕円 706"/>
        <xdr:cNvSpPr/>
      </xdr:nvSpPr>
      <xdr:spPr>
        <a:xfrm>
          <a:off x="15430500" y="1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19268</xdr:rowOff>
    </xdr:from>
    <xdr:ext cx="534377" cy="259045"/>
    <xdr:sp macro="" textlink="">
      <xdr:nvSpPr>
        <xdr:cNvPr id="708" name="テキスト ボックス 707"/>
        <xdr:cNvSpPr txBox="1"/>
      </xdr:nvSpPr>
      <xdr:spPr>
        <a:xfrm>
          <a:off x="15214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98830</xdr:rowOff>
    </xdr:from>
    <xdr:to>
      <xdr:col>76</xdr:col>
      <xdr:colOff>165100</xdr:colOff>
      <xdr:row>97</xdr:row>
      <xdr:rowOff>28980</xdr:rowOff>
    </xdr:to>
    <xdr:sp macro="" textlink="">
      <xdr:nvSpPr>
        <xdr:cNvPr id="709" name="楕円 708"/>
        <xdr:cNvSpPr/>
      </xdr:nvSpPr>
      <xdr:spPr>
        <a:xfrm>
          <a:off x="145415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20107</xdr:rowOff>
    </xdr:from>
    <xdr:ext cx="534377" cy="259045"/>
    <xdr:sp macro="" textlink="">
      <xdr:nvSpPr>
        <xdr:cNvPr id="710" name="テキスト ボックス 709"/>
        <xdr:cNvSpPr txBox="1"/>
      </xdr:nvSpPr>
      <xdr:spPr>
        <a:xfrm>
          <a:off x="14325111" y="1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100992</xdr:rowOff>
    </xdr:from>
    <xdr:to>
      <xdr:col>72</xdr:col>
      <xdr:colOff>38100</xdr:colOff>
      <xdr:row>97</xdr:row>
      <xdr:rowOff>31142</xdr:rowOff>
    </xdr:to>
    <xdr:sp macro="" textlink="">
      <xdr:nvSpPr>
        <xdr:cNvPr id="711" name="楕円 710"/>
        <xdr:cNvSpPr/>
      </xdr:nvSpPr>
      <xdr:spPr>
        <a:xfrm>
          <a:off x="13652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22269</xdr:rowOff>
    </xdr:from>
    <xdr:ext cx="534377" cy="259045"/>
    <xdr:sp macro="" textlink="">
      <xdr:nvSpPr>
        <xdr:cNvPr id="712" name="テキスト ボックス 711"/>
        <xdr:cNvSpPr txBox="1"/>
      </xdr:nvSpPr>
      <xdr:spPr>
        <a:xfrm>
          <a:off x="13436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95262</xdr:rowOff>
    </xdr:from>
    <xdr:to>
      <xdr:col>67</xdr:col>
      <xdr:colOff>101600</xdr:colOff>
      <xdr:row>97</xdr:row>
      <xdr:rowOff>25412</xdr:rowOff>
    </xdr:to>
    <xdr:sp macro="" textlink="">
      <xdr:nvSpPr>
        <xdr:cNvPr id="713" name="楕円 712"/>
        <xdr:cNvSpPr/>
      </xdr:nvSpPr>
      <xdr:spPr>
        <a:xfrm>
          <a:off x="12763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16539</xdr:rowOff>
    </xdr:from>
    <xdr:ext cx="534377" cy="259045"/>
    <xdr:sp macro="" textlink="">
      <xdr:nvSpPr>
        <xdr:cNvPr id="714" name="テキスト ボックス 713"/>
        <xdr:cNvSpPr txBox="1"/>
      </xdr:nvSpPr>
      <xdr:spPr>
        <a:xfrm>
          <a:off x="12547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8" name="テキスト ボックス 72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0" name="テキスト ボックス 729"/>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2" name="テキスト ボックス 73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4" name="直線コネクタ 733"/>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5" name="諸支出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37" name="諸支出金最大値テキスト"/>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38" name="直線コネクタ 737"/>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0" name="諸支出金平均値テキスト"/>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1" name="フローチャート: 判断 740"/>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3" name="フローチャート: 判断 742"/>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4" name="テキスト ボックス 743"/>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6" name="フローチャート: 判断 745"/>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47" name="テキスト ボックス 746"/>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49" name="フローチャート: 判断 748"/>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0" name="テキスト ボックス 749"/>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1" name="フローチャート: 判断 750"/>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2" name="テキスト ボックス 751"/>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9"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歳出を目的別で見た場合、昨年度比較で農林水産費、災害復旧費が増額している。それぞれの要因は、農林水産業費については広域農道整備事業による農地費の増、災害復旧費については</a:t>
          </a:r>
          <a:r>
            <a:rPr kumimoji="1" lang="ja-JP" altLang="en-US" sz="1100">
              <a:solidFill>
                <a:schemeClr val="dk1"/>
              </a:solidFill>
              <a:effectLst/>
              <a:latin typeface="+mn-lt"/>
              <a:ea typeface="+mn-ea"/>
              <a:cs typeface="+mn-cs"/>
            </a:rPr>
            <a:t>平成３０年７月豪雨関係</a:t>
          </a:r>
          <a:r>
            <a:rPr kumimoji="1" lang="ja-JP" altLang="ja-JP" sz="1100">
              <a:solidFill>
                <a:schemeClr val="dk1"/>
              </a:solidFill>
              <a:effectLst/>
              <a:latin typeface="+mn-lt"/>
              <a:ea typeface="+mn-ea"/>
              <a:cs typeface="+mn-cs"/>
            </a:rPr>
            <a:t>災害復旧費の増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一般財源ベースで削減目標を設定するなど予算シーリングに取り組んだが、普通交付税等収入額の減により財源不足となり、</a:t>
          </a:r>
          <a:r>
            <a:rPr kumimoji="1" lang="ja-JP" altLang="en-US" sz="1100">
              <a:solidFill>
                <a:schemeClr val="dk1"/>
              </a:solidFill>
              <a:effectLst/>
              <a:latin typeface="+mn-lt"/>
              <a:ea typeface="+mn-ea"/>
              <a:cs typeface="+mn-cs"/>
            </a:rPr>
            <a:t>昨年度から引き続き</a:t>
          </a:r>
          <a:r>
            <a:rPr kumimoji="1" lang="ja-JP" altLang="ja-JP" sz="1100">
              <a:solidFill>
                <a:schemeClr val="dk1"/>
              </a:solidFill>
              <a:effectLst/>
              <a:latin typeface="+mn-lt"/>
              <a:ea typeface="+mn-ea"/>
              <a:cs typeface="+mn-cs"/>
            </a:rPr>
            <a:t>基金取り崩しとなった。取崩額は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その他特目基金▲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百万円となっている。財政調整基金に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百万円、利子積立を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一般会計においては黒字を維持しているが、実質収支が減となっているため、標準財政規模比も昨年度と比べて</a:t>
          </a:r>
          <a:r>
            <a:rPr kumimoji="1" lang="en-US" altLang="ja-JP" sz="1100">
              <a:solidFill>
                <a:schemeClr val="dk1"/>
              </a:solidFill>
              <a:effectLst/>
              <a:latin typeface="+mn-lt"/>
              <a:ea typeface="+mn-ea"/>
              <a:cs typeface="+mn-cs"/>
            </a:rPr>
            <a:t>0.39</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年々減少しているが、近年積極的に活用している合併特例事業債の元金償還が今後順次始まっていくことから、償還額の増加が見込まれる。計画的な地方債の借入を行い、元利償還金等の抑制に努める。</a:t>
          </a:r>
          <a:r>
            <a:rPr kumimoji="1" lang="ja-JP" altLang="en-US" sz="1100">
              <a:solidFill>
                <a:schemeClr val="dk1"/>
              </a:solidFill>
              <a:effectLst/>
              <a:latin typeface="+mn-lt"/>
              <a:ea typeface="+mn-ea"/>
              <a:cs typeface="+mn-cs"/>
            </a:rPr>
            <a:t>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地方債現在高と債務負担行為について、</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処理施設整備事業を実施し、園・小学校統廃合事業の一環として小学校プール建設事業等を実施したことにより、地方債現在高は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百万円増加した。債務負担行為、公営企業債等繰入見込額は毎年減額していくが、交付税算入率の高い有利な地方債の借入を行い、将来負担比率の抑制を図る。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普通交付税等収入額の減により財源不足となり、</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基金取り崩しとなった。財政調整基金の取崩額は▲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、その他特目基金▲</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となっている。財政調整基金に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百万円、利子積立を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和気町地域振興基金</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千円の増、和気町地域福祉基金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千円の増、和気町文化体育施設建設基金</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千円の増、和気町まちづくり基金</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千円の増、和気町ふるさとづくり基金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いずれも基金利子積み立て分の増。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今後の災害への備え等のため、過去の実績等をふまえ積み立てを行いたい。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百万円積み立てたことで、</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基金取り崩し（▲</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百万円）を行ったものの、前年度から約▲</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百万円の減に抑えることができた。　　</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58.2</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57.6</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139428</xdr:rowOff>
    </xdr:from>
    <xdr:to>
      <xdr:col>15</xdr:col>
      <xdr:colOff>187325</xdr:colOff>
      <xdr:row>30</xdr:row>
      <xdr:rowOff>69578</xdr:rowOff>
    </xdr:to>
    <xdr:sp macro="" textlink="">
      <xdr:nvSpPr>
        <xdr:cNvPr id="81" name="楕円 80"/>
        <xdr:cNvSpPr/>
      </xdr:nvSpPr>
      <xdr:spPr>
        <a:xfrm>
          <a:off x="3238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64515</xdr:rowOff>
    </xdr:from>
    <xdr:ext cx="405111" cy="259045"/>
    <xdr:sp macro="" textlink="">
      <xdr:nvSpPr>
        <xdr:cNvPr id="82"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3"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4"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86105</xdr:rowOff>
    </xdr:from>
    <xdr:ext cx="405111" cy="259045"/>
    <xdr:sp macro="" textlink="">
      <xdr:nvSpPr>
        <xdr:cNvPr id="85" name="n_2mainValue有形固定資産減価償却率"/>
        <xdr:cNvSpPr txBox="1"/>
      </xdr:nvSpPr>
      <xdr:spPr>
        <a:xfrm>
          <a:off x="3086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債務償還比率</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803.8</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519.5</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上回っている。</a:t>
          </a:r>
          <a:endParaRPr lang="ja-JP" altLang="ja-JP">
            <a:effectLst/>
          </a:endParaRPr>
        </a:p>
        <a:p>
          <a:r>
            <a:rPr kumimoji="1" lang="ja-JP" altLang="ja-JP" sz="1100">
              <a:solidFill>
                <a:schemeClr val="dk1"/>
              </a:solidFill>
              <a:effectLst/>
              <a:latin typeface="+mn-lt"/>
              <a:ea typeface="+mn-ea"/>
              <a:cs typeface="+mn-cs"/>
            </a:rPr>
            <a:t>これは、将来負担比率が高いことなどが主な原因と考えられる。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4" name="直線コネクタ 113"/>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17"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18" name="直線コネクタ 117"/>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19"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0" name="フローチャート: 判断 119"/>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1" name="フローチャート: 判断 120"/>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165128</xdr:rowOff>
    </xdr:from>
    <xdr:to>
      <xdr:col>76</xdr:col>
      <xdr:colOff>73025</xdr:colOff>
      <xdr:row>29</xdr:row>
      <xdr:rowOff>95278</xdr:rowOff>
    </xdr:to>
    <xdr:sp macro="" textlink="">
      <xdr:nvSpPr>
        <xdr:cNvPr id="127" name="楕円 126"/>
        <xdr:cNvSpPr/>
      </xdr:nvSpPr>
      <xdr:spPr>
        <a:xfrm>
          <a:off x="14744700" y="57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16555</xdr:rowOff>
    </xdr:from>
    <xdr:ext cx="469744" cy="259045"/>
    <xdr:sp macro="" textlink="">
      <xdr:nvSpPr>
        <xdr:cNvPr id="128" name="債務償還比率該当値テキスト"/>
        <xdr:cNvSpPr txBox="1"/>
      </xdr:nvSpPr>
      <xdr:spPr>
        <a:xfrm>
          <a:off x="14846300" y="5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36499</xdr:rowOff>
    </xdr:from>
    <xdr:to>
      <xdr:col>72</xdr:col>
      <xdr:colOff>123825</xdr:colOff>
      <xdr:row>29</xdr:row>
      <xdr:rowOff>138099</xdr:rowOff>
    </xdr:to>
    <xdr:sp macro="" textlink="">
      <xdr:nvSpPr>
        <xdr:cNvPr id="129" name="楕円 128"/>
        <xdr:cNvSpPr/>
      </xdr:nvSpPr>
      <xdr:spPr>
        <a:xfrm>
          <a:off x="14033500" y="57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44478</xdr:rowOff>
    </xdr:from>
    <xdr:to>
      <xdr:col>76</xdr:col>
      <xdr:colOff>22225</xdr:colOff>
      <xdr:row>29</xdr:row>
      <xdr:rowOff>87299</xdr:rowOff>
    </xdr:to>
    <xdr:cxnSp macro="">
      <xdr:nvCxnSpPr>
        <xdr:cNvPr id="130" name="直線コネクタ 129"/>
        <xdr:cNvCxnSpPr/>
      </xdr:nvCxnSpPr>
      <xdr:spPr>
        <a:xfrm flipV="1">
          <a:off x="14084300" y="5788053"/>
          <a:ext cx="7112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1"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154626</xdr:rowOff>
    </xdr:from>
    <xdr:ext cx="469744" cy="259045"/>
    <xdr:sp macro="" textlink="">
      <xdr:nvSpPr>
        <xdr:cNvPr id="132" name="n_1mainValue債務償還比率"/>
        <xdr:cNvSpPr txBox="1"/>
      </xdr:nvSpPr>
      <xdr:spPr>
        <a:xfrm>
          <a:off x="13836727" y="55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71" name="楕円 70"/>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111142</xdr:rowOff>
    </xdr:from>
    <xdr:ext cx="405111" cy="259045"/>
    <xdr:sp macro="" textlink="">
      <xdr:nvSpPr>
        <xdr:cNvPr id="72"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3"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4"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5"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99" name="直線コネクタ 98"/>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0"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1" name="直線コネクタ 100"/>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2"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3" name="直線コネクタ 102"/>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4"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5" name="フローチャート: 判断 104"/>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6" name="フローチャート: 判断 105"/>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07" name="フローチャート: 判断 106"/>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08" name="フローチャート: 判断 107"/>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22523</xdr:rowOff>
    </xdr:from>
    <xdr:to>
      <xdr:col>46</xdr:col>
      <xdr:colOff>38100</xdr:colOff>
      <xdr:row>39</xdr:row>
      <xdr:rowOff>124123</xdr:rowOff>
    </xdr:to>
    <xdr:sp macro="" textlink="">
      <xdr:nvSpPr>
        <xdr:cNvPr id="114" name="楕円 113"/>
        <xdr:cNvSpPr/>
      </xdr:nvSpPr>
      <xdr:spPr>
        <a:xfrm>
          <a:off x="8699500" y="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73556</xdr:rowOff>
    </xdr:from>
    <xdr:ext cx="534377" cy="259045"/>
    <xdr:sp macro="" textlink="">
      <xdr:nvSpPr>
        <xdr:cNvPr id="115"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16"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17"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115250</xdr:rowOff>
    </xdr:from>
    <xdr:ext cx="534377" cy="259045"/>
    <xdr:sp macro="" textlink="">
      <xdr:nvSpPr>
        <xdr:cNvPr id="118" name="n_2mainValue【道路】&#10;一人当たり延長"/>
        <xdr:cNvSpPr txBox="1"/>
      </xdr:nvSpPr>
      <xdr:spPr>
        <a:xfrm>
          <a:off x="8483111" y="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44" name="直線コネクタ 143"/>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5"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6" name="直線コネクタ 145"/>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8" name="直線コネクタ 14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49"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0" name="フローチャート: 判断 149"/>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1" name="フローチャート: 判断 150"/>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2" name="フローチャート: 判断 15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3" name="フローチャート: 判断 152"/>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102688</xdr:rowOff>
    </xdr:from>
    <xdr:to>
      <xdr:col>15</xdr:col>
      <xdr:colOff>101600</xdr:colOff>
      <xdr:row>60</xdr:row>
      <xdr:rowOff>32838</xdr:rowOff>
    </xdr:to>
    <xdr:sp macro="" textlink="">
      <xdr:nvSpPr>
        <xdr:cNvPr id="159" name="楕円 158"/>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122844</xdr:rowOff>
    </xdr:from>
    <xdr:ext cx="405111" cy="259045"/>
    <xdr:sp macro="" textlink="">
      <xdr:nvSpPr>
        <xdr:cNvPr id="160"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62"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23965</xdr:rowOff>
    </xdr:from>
    <xdr:ext cx="405111" cy="259045"/>
    <xdr:sp macro="" textlink="">
      <xdr:nvSpPr>
        <xdr:cNvPr id="163" name="n_2mainValue【橋りょう・トンネル】&#10;有形固定資産減価償却率"/>
        <xdr:cNvSpPr txBox="1"/>
      </xdr:nvSpPr>
      <xdr:spPr>
        <a:xfrm>
          <a:off x="2705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87" name="直線コネクタ 186"/>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88"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89" name="直線コネクタ 188"/>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0"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191" name="直線コネクタ 190"/>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192"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193" name="フローチャート: 判断 192"/>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194" name="フローチャート: 判断 193"/>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195" name="フローチャート: 判断 194"/>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196" name="フローチャート: 判断 195"/>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143926</xdr:rowOff>
    </xdr:from>
    <xdr:to>
      <xdr:col>46</xdr:col>
      <xdr:colOff>38100</xdr:colOff>
      <xdr:row>63</xdr:row>
      <xdr:rowOff>74076</xdr:rowOff>
    </xdr:to>
    <xdr:sp macro="" textlink="">
      <xdr:nvSpPr>
        <xdr:cNvPr id="202" name="楕円 201"/>
        <xdr:cNvSpPr/>
      </xdr:nvSpPr>
      <xdr:spPr>
        <a:xfrm>
          <a:off x="8699500" y="107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37151</xdr:rowOff>
    </xdr:from>
    <xdr:ext cx="599010" cy="259045"/>
    <xdr:sp macro="" textlink="">
      <xdr:nvSpPr>
        <xdr:cNvPr id="203"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04"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05"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65203</xdr:rowOff>
    </xdr:from>
    <xdr:ext cx="599010" cy="259045"/>
    <xdr:sp macro="" textlink="">
      <xdr:nvSpPr>
        <xdr:cNvPr id="206" name="n_2mainValue【橋りょう・トンネル】&#10;一人当たり有形固定資産（償却資産）額"/>
        <xdr:cNvSpPr txBox="1"/>
      </xdr:nvSpPr>
      <xdr:spPr>
        <a:xfrm>
          <a:off x="8450795" y="108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31" name="直線コネクタ 230"/>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32"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33" name="直線コネクタ 232"/>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3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37" name="フローチャート: 判断 23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38" name="フローチャート: 判断 237"/>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39" name="フローチャート: 判断 238"/>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40" name="フローチャート: 判断 239"/>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23495</xdr:rowOff>
    </xdr:from>
    <xdr:to>
      <xdr:col>15</xdr:col>
      <xdr:colOff>101600</xdr:colOff>
      <xdr:row>81</xdr:row>
      <xdr:rowOff>125095</xdr:rowOff>
    </xdr:to>
    <xdr:sp macro="" textlink="">
      <xdr:nvSpPr>
        <xdr:cNvPr id="246" name="楕円 245"/>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247"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48"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49"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50" name="n_2mainValue【公営住宅】&#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74" name="直線コネクタ 273"/>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7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76" name="直線コネクタ 27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77"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78" name="直線コネクタ 277"/>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79"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80" name="フローチャート: 判断 279"/>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81" name="フローチャート: 判断 280"/>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82" name="フローチャート: 判断 281"/>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83" name="フローチャート: 判断 282"/>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88264</xdr:rowOff>
    </xdr:from>
    <xdr:to>
      <xdr:col>46</xdr:col>
      <xdr:colOff>38100</xdr:colOff>
      <xdr:row>85</xdr:row>
      <xdr:rowOff>18414</xdr:rowOff>
    </xdr:to>
    <xdr:sp macro="" textlink="">
      <xdr:nvSpPr>
        <xdr:cNvPr id="289" name="楕円 288"/>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49801</xdr:rowOff>
    </xdr:from>
    <xdr:ext cx="469744" cy="259045"/>
    <xdr:sp macro="" textlink="">
      <xdr:nvSpPr>
        <xdr:cNvPr id="290"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291"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292"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34941</xdr:rowOff>
    </xdr:from>
    <xdr:ext cx="469744" cy="259045"/>
    <xdr:sp macro="" textlink="">
      <xdr:nvSpPr>
        <xdr:cNvPr id="293" name="n_2mainValue【公営住宅】&#10;一人当たり面積"/>
        <xdr:cNvSpPr txBox="1"/>
      </xdr:nvSpPr>
      <xdr:spPr>
        <a:xfrm>
          <a:off x="8515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35" name="直線コネクタ 334"/>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36"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37" name="直線コネクタ 336"/>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9" name="直線コネクタ 33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40"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41" name="フローチャート: 判断 340"/>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42" name="フローチャート: 判断 341"/>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43" name="フローチャート: 判断 342"/>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44" name="フローチャート: 判断 343"/>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15603</xdr:rowOff>
    </xdr:from>
    <xdr:to>
      <xdr:col>76</xdr:col>
      <xdr:colOff>165100</xdr:colOff>
      <xdr:row>39</xdr:row>
      <xdr:rowOff>117203</xdr:rowOff>
    </xdr:to>
    <xdr:sp macro="" textlink="">
      <xdr:nvSpPr>
        <xdr:cNvPr id="350" name="楕円 349"/>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83111</xdr:rowOff>
    </xdr:from>
    <xdr:ext cx="405111" cy="259045"/>
    <xdr:sp macro="" textlink="">
      <xdr:nvSpPr>
        <xdr:cNvPr id="351"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52"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53"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354" name="n_2mainValue【認定こども園・幼稚園・保育所】&#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76" name="直線コネクタ 375"/>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7"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8" name="直線コネクタ 377"/>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79"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0" name="直線コネクタ 379"/>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81"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82" name="フローチャート: 判断 3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383" name="フローチャート: 判断 382"/>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384" name="フローチャート: 判断 383"/>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85" name="フローチャート: 判断 384"/>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59690</xdr:rowOff>
    </xdr:from>
    <xdr:to>
      <xdr:col>107</xdr:col>
      <xdr:colOff>101600</xdr:colOff>
      <xdr:row>35</xdr:row>
      <xdr:rowOff>161290</xdr:rowOff>
    </xdr:to>
    <xdr:sp macro="" textlink="">
      <xdr:nvSpPr>
        <xdr:cNvPr id="391" name="楕円 390"/>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58945</xdr:rowOff>
    </xdr:from>
    <xdr:ext cx="469744" cy="259045"/>
    <xdr:sp macro="" textlink="">
      <xdr:nvSpPr>
        <xdr:cNvPr id="39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39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394"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395" name="n_2mainValue【認定こども園・幼稚園・保育所】&#10;一人当たり面積"/>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21" name="直線コネクタ 420"/>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2"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3" name="直線コネクタ 4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24"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25" name="直線コネクタ 424"/>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7" name="フローチャート: 判断 42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28" name="フローチャート: 判断 42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29" name="フローチャート: 判断 428"/>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30" name="フローチャート: 判断 429"/>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94524</xdr:rowOff>
    </xdr:from>
    <xdr:to>
      <xdr:col>76</xdr:col>
      <xdr:colOff>165100</xdr:colOff>
      <xdr:row>59</xdr:row>
      <xdr:rowOff>24674</xdr:rowOff>
    </xdr:to>
    <xdr:sp macro="" textlink="">
      <xdr:nvSpPr>
        <xdr:cNvPr id="436" name="楕円 435"/>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147337</xdr:rowOff>
    </xdr:from>
    <xdr:ext cx="405111" cy="259045"/>
    <xdr:sp macro="" textlink="">
      <xdr:nvSpPr>
        <xdr:cNvPr id="437"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38"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39"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440" name="n_2mainValue【学校施設】&#10;有形固定資産減価償却率"/>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65" name="直線コネクタ 464"/>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66"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7" name="直線コネクタ 466"/>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8"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9" name="直線コネクタ 468"/>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70"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71" name="フローチャート: 判断 470"/>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72" name="フローチャート: 判断 471"/>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73" name="フローチャート: 判断 472"/>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74" name="フローチャート: 判断 473"/>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129032</xdr:rowOff>
    </xdr:from>
    <xdr:to>
      <xdr:col>107</xdr:col>
      <xdr:colOff>101600</xdr:colOff>
      <xdr:row>61</xdr:row>
      <xdr:rowOff>59182</xdr:rowOff>
    </xdr:to>
    <xdr:sp macro="" textlink="">
      <xdr:nvSpPr>
        <xdr:cNvPr id="480" name="楕円 479"/>
        <xdr:cNvSpPr/>
      </xdr:nvSpPr>
      <xdr:spPr>
        <a:xfrm>
          <a:off x="20383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39895</xdr:rowOff>
    </xdr:from>
    <xdr:ext cx="469744" cy="259045"/>
    <xdr:sp macro="" textlink="">
      <xdr:nvSpPr>
        <xdr:cNvPr id="481"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482"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75709</xdr:rowOff>
    </xdr:from>
    <xdr:ext cx="469744" cy="259045"/>
    <xdr:sp macro="" textlink="">
      <xdr:nvSpPr>
        <xdr:cNvPr id="484" name="n_2mainValue【学校施設】&#10;一人当たり面積"/>
        <xdr:cNvSpPr txBox="1"/>
      </xdr:nvSpPr>
      <xdr:spPr>
        <a:xfrm>
          <a:off x="20199427"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5" name="テキスト ボックス 49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7" name="テキスト ボックス 49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5" name="テキスト ボックス 50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09" name="直線コネクタ 50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1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11" name="直線コネクタ 51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3" name="直線コネクタ 51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514" name="【児童館】&#10;有形固定資産減価償却率平均値テキスト"/>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15" name="フローチャート: 判断 51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16" name="フローチャート: 判断 51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17" name="フローチャート: 判断 51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18" name="フローチャート: 判断 51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158750</xdr:rowOff>
    </xdr:from>
    <xdr:to>
      <xdr:col>76</xdr:col>
      <xdr:colOff>165100</xdr:colOff>
      <xdr:row>78</xdr:row>
      <xdr:rowOff>88900</xdr:rowOff>
    </xdr:to>
    <xdr:sp macro="" textlink="">
      <xdr:nvSpPr>
        <xdr:cNvPr id="524" name="楕円 523"/>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116857</xdr:rowOff>
    </xdr:from>
    <xdr:ext cx="405111" cy="259045"/>
    <xdr:sp macro="" textlink="">
      <xdr:nvSpPr>
        <xdr:cNvPr id="525" name="n_1ave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526"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27"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28"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552" name="直線コネクタ 551"/>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5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4" name="直線コネクタ 55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555"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556" name="直線コネクタ 555"/>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140988</xdr:rowOff>
    </xdr:from>
    <xdr:ext cx="469744" cy="259045"/>
    <xdr:sp macro="" textlink="">
      <xdr:nvSpPr>
        <xdr:cNvPr id="557" name="【児童館】&#10;一人当たり面積平均値テキスト"/>
        <xdr:cNvSpPr txBox="1"/>
      </xdr:nvSpPr>
      <xdr:spPr>
        <a:xfrm>
          <a:off x="22199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558" name="フローチャート: 判断 557"/>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559" name="フローチャート: 判断 558"/>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560" name="フローチャート: 判断 559"/>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561" name="フローチャート: 判断 560"/>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10161</xdr:rowOff>
    </xdr:from>
    <xdr:to>
      <xdr:col>107</xdr:col>
      <xdr:colOff>101600</xdr:colOff>
      <xdr:row>86</xdr:row>
      <xdr:rowOff>111761</xdr:rowOff>
    </xdr:to>
    <xdr:sp macro="" textlink="">
      <xdr:nvSpPr>
        <xdr:cNvPr id="567" name="楕円 566"/>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101616</xdr:rowOff>
    </xdr:from>
    <xdr:ext cx="469744" cy="259045"/>
    <xdr:sp macro="" textlink="">
      <xdr:nvSpPr>
        <xdr:cNvPr id="568"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569"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570"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71"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97" name="直線コネクタ 596"/>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98"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99" name="直線コネクタ 598"/>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02"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03" name="フローチャート: 判断 602"/>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04" name="フローチャート: 判断 603"/>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05" name="フローチャート: 判断 604"/>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06" name="フローチャート: 判断 605"/>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141332</xdr:rowOff>
    </xdr:from>
    <xdr:to>
      <xdr:col>76</xdr:col>
      <xdr:colOff>165100</xdr:colOff>
      <xdr:row>101</xdr:row>
      <xdr:rowOff>71482</xdr:rowOff>
    </xdr:to>
    <xdr:sp macro="" textlink="">
      <xdr:nvSpPr>
        <xdr:cNvPr id="612" name="楕円 611"/>
        <xdr:cNvSpPr/>
      </xdr:nvSpPr>
      <xdr:spPr>
        <a:xfrm>
          <a:off x="14541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24328</xdr:rowOff>
    </xdr:from>
    <xdr:ext cx="405111" cy="259045"/>
    <xdr:sp macro="" textlink="">
      <xdr:nvSpPr>
        <xdr:cNvPr id="613"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14"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15"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88009</xdr:rowOff>
    </xdr:from>
    <xdr:ext cx="405111" cy="259045"/>
    <xdr:sp macro="" textlink="">
      <xdr:nvSpPr>
        <xdr:cNvPr id="616" name="n_2mainValue【公民館】&#10;有形固定資産減価償却率"/>
        <xdr:cNvSpPr txBox="1"/>
      </xdr:nvSpPr>
      <xdr:spPr>
        <a:xfrm>
          <a:off x="14389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42" name="直線コネクタ 641"/>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4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44" name="直線コネクタ 64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45"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46" name="直線コネクタ 64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47"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48" name="フローチャート: 判断 647"/>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49" name="フローチャート: 判断 648"/>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50" name="フローチャート: 判断 649"/>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51" name="フローチャート: 判断 650"/>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25400</xdr:rowOff>
    </xdr:from>
    <xdr:to>
      <xdr:col>107</xdr:col>
      <xdr:colOff>101600</xdr:colOff>
      <xdr:row>107</xdr:row>
      <xdr:rowOff>127000</xdr:rowOff>
    </xdr:to>
    <xdr:sp macro="" textlink="">
      <xdr:nvSpPr>
        <xdr:cNvPr id="657" name="楕円 656"/>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658"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59"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60"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661"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償却率が類似団体に比べて高い。利用頻度に応じ、改良工事を行うが、山間の町道等かなり広範囲になることから、整備が後回しになっている部分も多々ある。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町営住宅の老朽化が進行している。入居者の住み替え等を行い、建て替えの準備をする必要がある。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稚園、保育所は、待機児童も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32493</xdr:rowOff>
    </xdr:from>
    <xdr:ext cx="405111" cy="259045"/>
    <xdr:sp macro="" textlink="">
      <xdr:nvSpPr>
        <xdr:cNvPr id="65"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164193</xdr:rowOff>
    </xdr:from>
    <xdr:to>
      <xdr:col>15</xdr:col>
      <xdr:colOff>101600</xdr:colOff>
      <xdr:row>37</xdr:row>
      <xdr:rowOff>94343</xdr:rowOff>
    </xdr:to>
    <xdr:sp macro="" textlink="">
      <xdr:nvSpPr>
        <xdr:cNvPr id="75" name="楕円 74"/>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110870</xdr:rowOff>
    </xdr:from>
    <xdr:ext cx="405111" cy="259045"/>
    <xdr:sp macro="" textlink="">
      <xdr:nvSpPr>
        <xdr:cNvPr id="76" name="n_2mainValue【図書館】&#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2" name="直線コネクタ 101"/>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3"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4" name="直線コネクタ 103"/>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5"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6" name="直線コネクタ 105"/>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07"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08" name="フローチャート: 判断 107"/>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09" name="フローチャート: 判断 108"/>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0"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1" name="フローチャート: 判断 110"/>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101799</xdr:rowOff>
    </xdr:from>
    <xdr:ext cx="469744" cy="259045"/>
    <xdr:sp macro="" textlink="">
      <xdr:nvSpPr>
        <xdr:cNvPr id="112"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3" name="フローチャート: 判断 112"/>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4"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95613</xdr:rowOff>
    </xdr:from>
    <xdr:to>
      <xdr:col>46</xdr:col>
      <xdr:colOff>38100</xdr:colOff>
      <xdr:row>40</xdr:row>
      <xdr:rowOff>25763</xdr:rowOff>
    </xdr:to>
    <xdr:sp macro="" textlink="">
      <xdr:nvSpPr>
        <xdr:cNvPr id="120" name="楕円 119"/>
        <xdr:cNvSpPr/>
      </xdr:nvSpPr>
      <xdr:spPr>
        <a:xfrm>
          <a:off x="869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42290</xdr:rowOff>
    </xdr:from>
    <xdr:ext cx="469744" cy="259045"/>
    <xdr:sp macro="" textlink="">
      <xdr:nvSpPr>
        <xdr:cNvPr id="121" name="n_2mainValue【図書館】&#10;一人当たり面積"/>
        <xdr:cNvSpPr txBox="1"/>
      </xdr:nvSpPr>
      <xdr:spPr>
        <a:xfrm>
          <a:off x="8515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46" name="直線コネクタ 145"/>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47"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48" name="直線コネクタ 147"/>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1"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2" name="フローチャート: 判断 151"/>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3" name="フローチャート: 判断 152"/>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54"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55" name="フローチャート: 判断 154"/>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56"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57" name="フローチャート: 判断 15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58"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130175</xdr:rowOff>
    </xdr:from>
    <xdr:to>
      <xdr:col>15</xdr:col>
      <xdr:colOff>101600</xdr:colOff>
      <xdr:row>62</xdr:row>
      <xdr:rowOff>60325</xdr:rowOff>
    </xdr:to>
    <xdr:sp macro="" textlink="">
      <xdr:nvSpPr>
        <xdr:cNvPr id="164" name="楕円 163"/>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51452</xdr:rowOff>
    </xdr:from>
    <xdr:ext cx="405111" cy="259045"/>
    <xdr:sp macro="" textlink="">
      <xdr:nvSpPr>
        <xdr:cNvPr id="165" name="n_2mainValue【体育館・プール】&#10;有形固定資産減価償却率"/>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91" name="直線コネクタ 190"/>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92"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93" name="直線コネクタ 192"/>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94"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95" name="直線コネクタ 194"/>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96"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97" name="フローチャート: 判断 196"/>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98" name="フローチャート: 判断 197"/>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99"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0" name="フローチャート: 判断 19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81115</xdr:rowOff>
    </xdr:from>
    <xdr:ext cx="469744" cy="259045"/>
    <xdr:sp macro="" textlink="">
      <xdr:nvSpPr>
        <xdr:cNvPr id="201"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02" name="フローチャート: 判断 201"/>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03"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79284</xdr:rowOff>
    </xdr:from>
    <xdr:to>
      <xdr:col>46</xdr:col>
      <xdr:colOff>38100</xdr:colOff>
      <xdr:row>60</xdr:row>
      <xdr:rowOff>9434</xdr:rowOff>
    </xdr:to>
    <xdr:sp macro="" textlink="">
      <xdr:nvSpPr>
        <xdr:cNvPr id="209" name="楕円 208"/>
        <xdr:cNvSpPr/>
      </xdr:nvSpPr>
      <xdr:spPr>
        <a:xfrm>
          <a:off x="8699500" y="101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25961</xdr:rowOff>
    </xdr:from>
    <xdr:ext cx="469744" cy="259045"/>
    <xdr:sp macro="" textlink="">
      <xdr:nvSpPr>
        <xdr:cNvPr id="210" name="n_2mainValue【体育館・プール】&#10;一人当たり面積"/>
        <xdr:cNvSpPr txBox="1"/>
      </xdr:nvSpPr>
      <xdr:spPr>
        <a:xfrm>
          <a:off x="8515427" y="99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2" name="テキスト ボックス 22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2" name="テキスト ボックス 23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36" name="直線コネクタ 235"/>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37"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38" name="直線コネクタ 237"/>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0" name="直線コネクタ 23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41"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42" name="フローチャート: 判断 241"/>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43" name="フローチャート: 判断 242"/>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244"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45" name="フローチャート: 判断 244"/>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246"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47" name="フローチャート: 判断 246"/>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248"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86905</xdr:rowOff>
    </xdr:from>
    <xdr:to>
      <xdr:col>15</xdr:col>
      <xdr:colOff>101600</xdr:colOff>
      <xdr:row>80</xdr:row>
      <xdr:rowOff>17055</xdr:rowOff>
    </xdr:to>
    <xdr:sp macro="" textlink="">
      <xdr:nvSpPr>
        <xdr:cNvPr id="254" name="楕円 253"/>
        <xdr:cNvSpPr/>
      </xdr:nvSpPr>
      <xdr:spPr>
        <a:xfrm>
          <a:off x="2857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33582</xdr:rowOff>
    </xdr:from>
    <xdr:ext cx="405111" cy="259045"/>
    <xdr:sp macro="" textlink="">
      <xdr:nvSpPr>
        <xdr:cNvPr id="255" name="n_2mainValue【福祉施設】&#10;有形固定資産減価償却率"/>
        <xdr:cNvSpPr txBox="1"/>
      </xdr:nvSpPr>
      <xdr:spPr>
        <a:xfrm>
          <a:off x="2705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79" name="直線コネクタ 278"/>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8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81" name="直線コネクタ 28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82"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83" name="直線コネクタ 282"/>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84"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85" name="フローチャート: 判断 28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86" name="フローチャート: 判断 28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87"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88" name="フローチャート: 判断 287"/>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89"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90" name="フローチャート: 判断 289"/>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91"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55880</xdr:rowOff>
    </xdr:from>
    <xdr:to>
      <xdr:col>46</xdr:col>
      <xdr:colOff>38100</xdr:colOff>
      <xdr:row>85</xdr:row>
      <xdr:rowOff>157480</xdr:rowOff>
    </xdr:to>
    <xdr:sp macro="" textlink="">
      <xdr:nvSpPr>
        <xdr:cNvPr id="297" name="楕円 296"/>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148607</xdr:rowOff>
    </xdr:from>
    <xdr:ext cx="469744" cy="259045"/>
    <xdr:sp macro="" textlink="">
      <xdr:nvSpPr>
        <xdr:cNvPr id="298" name="n_2mainValue【福祉施設】&#10;一人当たり面積"/>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23" name="直線コネクタ 322"/>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24"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25" name="直線コネクタ 324"/>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26"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27" name="直線コネクタ 326"/>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28"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29" name="フローチャート: 判断 328"/>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30" name="フローチャート: 判断 329"/>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31"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32" name="フローチャート: 判断 331"/>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33"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34" name="フローチャート: 判断 333"/>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335"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139700</xdr:rowOff>
    </xdr:from>
    <xdr:to>
      <xdr:col>15</xdr:col>
      <xdr:colOff>101600</xdr:colOff>
      <xdr:row>107</xdr:row>
      <xdr:rowOff>69850</xdr:rowOff>
    </xdr:to>
    <xdr:sp macro="" textlink="">
      <xdr:nvSpPr>
        <xdr:cNvPr id="341" name="楕円 340"/>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60977</xdr:rowOff>
    </xdr:from>
    <xdr:ext cx="405111" cy="259045"/>
    <xdr:sp macro="" textlink="">
      <xdr:nvSpPr>
        <xdr:cNvPr id="342"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68" name="直線コネクタ 367"/>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9"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70" name="直線コネクタ 369"/>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71"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72" name="直線コネクタ 371"/>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73"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74" name="フローチャート: 判断 373"/>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75" name="フローチャート: 判断 374"/>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76"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77" name="フローチャート: 判断 376"/>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78"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79" name="フローチャート: 判断 378"/>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380"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152763</xdr:rowOff>
    </xdr:from>
    <xdr:to>
      <xdr:col>46</xdr:col>
      <xdr:colOff>38100</xdr:colOff>
      <xdr:row>107</xdr:row>
      <xdr:rowOff>82913</xdr:rowOff>
    </xdr:to>
    <xdr:sp macro="" textlink="">
      <xdr:nvSpPr>
        <xdr:cNvPr id="386" name="楕円 385"/>
        <xdr:cNvSpPr/>
      </xdr:nvSpPr>
      <xdr:spPr>
        <a:xfrm>
          <a:off x="8699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74040</xdr:rowOff>
    </xdr:from>
    <xdr:ext cx="469744" cy="259045"/>
    <xdr:sp macro="" textlink="">
      <xdr:nvSpPr>
        <xdr:cNvPr id="387" name="n_2mainValue【市民会館】&#10;一人当たり面積"/>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9" name="テキスト ボックス 3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9" name="テキスト ボックス 4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13" name="直線コネクタ 412"/>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14"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15" name="直線コネクタ 414"/>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16"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17" name="直線コネクタ 416"/>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18"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19" name="フローチャート: 判断 418"/>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20" name="フローチャート: 判断 419"/>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421"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22" name="フローチャート: 判断 421"/>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23"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24" name="フローチャート: 判断 423"/>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25"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66222</xdr:rowOff>
    </xdr:from>
    <xdr:to>
      <xdr:col>76</xdr:col>
      <xdr:colOff>165100</xdr:colOff>
      <xdr:row>37</xdr:row>
      <xdr:rowOff>167822</xdr:rowOff>
    </xdr:to>
    <xdr:sp macro="" textlink="">
      <xdr:nvSpPr>
        <xdr:cNvPr id="431" name="楕円 430"/>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158949</xdr:rowOff>
    </xdr:from>
    <xdr:ext cx="405111" cy="259045"/>
    <xdr:sp macro="" textlink="">
      <xdr:nvSpPr>
        <xdr:cNvPr id="432" name="n_2mainValue【一般廃棄物処理施設】&#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54" name="直線コネクタ 453"/>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55"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56" name="直線コネクタ 455"/>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57"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58" name="直線コネクタ 457"/>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59"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60" name="フローチャート: 判断 459"/>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61" name="フローチャート: 判断 460"/>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462"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63" name="フローチャート: 判断 462"/>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64"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65" name="フローチャート: 判断 464"/>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66"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42934</xdr:rowOff>
    </xdr:from>
    <xdr:to>
      <xdr:col>107</xdr:col>
      <xdr:colOff>101600</xdr:colOff>
      <xdr:row>40</xdr:row>
      <xdr:rowOff>144534</xdr:rowOff>
    </xdr:to>
    <xdr:sp macro="" textlink="">
      <xdr:nvSpPr>
        <xdr:cNvPr id="472" name="楕円 471"/>
        <xdr:cNvSpPr/>
      </xdr:nvSpPr>
      <xdr:spPr>
        <a:xfrm>
          <a:off x="20383500" y="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135661</xdr:rowOff>
    </xdr:from>
    <xdr:ext cx="534377" cy="259045"/>
    <xdr:sp macro="" textlink="">
      <xdr:nvSpPr>
        <xdr:cNvPr id="473" name="n_2mainValue【一般廃棄物処理施設】&#10;一人当たり有形固定資産（償却資産）額"/>
        <xdr:cNvSpPr txBox="1"/>
      </xdr:nvSpPr>
      <xdr:spPr>
        <a:xfrm>
          <a:off x="20167111" y="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8" name="直線コネクタ 497"/>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9"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00" name="直線コネクタ 499"/>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2" name="直線コネクタ 50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03"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04" name="フローチャート: 判断 503"/>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05" name="フローチャート: 判断 504"/>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506" name="n_1aveValue【保健センター・保健所】&#10;有形固定資産減価償却率"/>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07" name="フローチャート: 判断 506"/>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508"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09" name="フローチャート: 判断 508"/>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510"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120650</xdr:rowOff>
    </xdr:from>
    <xdr:to>
      <xdr:col>76</xdr:col>
      <xdr:colOff>165100</xdr:colOff>
      <xdr:row>58</xdr:row>
      <xdr:rowOff>50800</xdr:rowOff>
    </xdr:to>
    <xdr:sp macro="" textlink="">
      <xdr:nvSpPr>
        <xdr:cNvPr id="516" name="楕円 515"/>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67327</xdr:rowOff>
    </xdr:from>
    <xdr:ext cx="405111" cy="259045"/>
    <xdr:sp macro="" textlink="">
      <xdr:nvSpPr>
        <xdr:cNvPr id="517" name="n_2mainValue【保健センター・保健所】&#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39" name="直線コネクタ 538"/>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1" name="直線コネクタ 54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2"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3" name="直線コネクタ 542"/>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544" name="【保健センター・保健所】&#10;一人当たり面積平均値テキスト"/>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5" name="フローチャート: 判断 544"/>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6" name="フローチャート: 判断 54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547"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548" name="フローチャート: 判断 547"/>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549"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550" name="フローチャート: 判断 549"/>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551"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7" name="楕円 556"/>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55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00" name="直線コネクタ 599"/>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0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02" name="直線コネクタ 60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05"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06" name="フローチャート: 判断 605"/>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07" name="フローチャート: 判断 60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08"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09" name="フローチャート: 判断 608"/>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610"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11" name="フローチャート: 判断 610"/>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12"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xdr:rowOff>
    </xdr:from>
    <xdr:to>
      <xdr:col>76</xdr:col>
      <xdr:colOff>165100</xdr:colOff>
      <xdr:row>104</xdr:row>
      <xdr:rowOff>117202</xdr:rowOff>
    </xdr:to>
    <xdr:sp macro="" textlink="">
      <xdr:nvSpPr>
        <xdr:cNvPr id="618" name="楕円 617"/>
        <xdr:cNvSpPr/>
      </xdr:nvSpPr>
      <xdr:spPr>
        <a:xfrm>
          <a:off x="14541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108329</xdr:rowOff>
    </xdr:from>
    <xdr:ext cx="405111" cy="259045"/>
    <xdr:sp macro="" textlink="">
      <xdr:nvSpPr>
        <xdr:cNvPr id="619" name="n_2main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0" name="直線コネクタ 6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1" name="テキスト ボックス 6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2" name="直線コネクタ 6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3" name="テキスト ボックス 6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6" name="直線コネクタ 6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7" name="テキスト ボックス 6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8" name="直線コネクタ 6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9" name="テキスト ボックス 6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43" name="直線コネクタ 642"/>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44"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45" name="直線コネクタ 644"/>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6"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47" name="直線コネクタ 646"/>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48"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49" name="フローチャート: 判断 648"/>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50" name="フローチャート: 判断 649"/>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51"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52" name="フローチャート: 判断 65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653"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54" name="フローチャート: 判断 653"/>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55"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100330</xdr:rowOff>
    </xdr:from>
    <xdr:to>
      <xdr:col>107</xdr:col>
      <xdr:colOff>101600</xdr:colOff>
      <xdr:row>104</xdr:row>
      <xdr:rowOff>30480</xdr:rowOff>
    </xdr:to>
    <xdr:sp macro="" textlink="">
      <xdr:nvSpPr>
        <xdr:cNvPr id="661" name="楕円 660"/>
        <xdr:cNvSpPr/>
      </xdr:nvSpPr>
      <xdr:spPr>
        <a:xfrm>
          <a:off x="20383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47007</xdr:rowOff>
    </xdr:from>
    <xdr:ext cx="469744" cy="259045"/>
    <xdr:sp macro="" textlink="">
      <xdr:nvSpPr>
        <xdr:cNvPr id="662" name="n_2mainValue【庁舎】&#10;一人当たり面積"/>
        <xdr:cNvSpPr txBox="1"/>
      </xdr:nvSpPr>
      <xdr:spPr>
        <a:xfrm>
          <a:off x="20199427"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3468_&#21644;&#2767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67.8</v>
          </cell>
        </row>
        <row r="53">
          <cell r="CF53">
            <v>58.2</v>
          </cell>
        </row>
        <row r="55">
          <cell r="AN55" t="str">
            <v>類似団体内平均値</v>
          </cell>
          <cell r="CF55">
            <v>38.5</v>
          </cell>
        </row>
        <row r="57">
          <cell r="CF57">
            <v>57.6</v>
          </cell>
        </row>
        <row r="72">
          <cell r="BP72" t="str">
            <v>H26</v>
          </cell>
          <cell r="BX72" t="str">
            <v>H27</v>
          </cell>
          <cell r="CF72" t="str">
            <v>H28</v>
          </cell>
          <cell r="CN72" t="str">
            <v>H29</v>
          </cell>
          <cell r="CV72" t="str">
            <v>H30</v>
          </cell>
        </row>
        <row r="73">
          <cell r="AN73" t="str">
            <v>当該団体値</v>
          </cell>
          <cell r="BP73">
            <v>56.2</v>
          </cell>
          <cell r="BX73">
            <v>33.700000000000003</v>
          </cell>
          <cell r="CF73">
            <v>67.8</v>
          </cell>
          <cell r="CN73">
            <v>77.8</v>
          </cell>
          <cell r="CV73">
            <v>77.8</v>
          </cell>
        </row>
        <row r="75">
          <cell r="BP75">
            <v>15.7</v>
          </cell>
          <cell r="BX75">
            <v>14.1</v>
          </cell>
          <cell r="CF75">
            <v>12.9</v>
          </cell>
          <cell r="CN75">
            <v>12.9</v>
          </cell>
          <cell r="CV75">
            <v>12.8</v>
          </cell>
        </row>
        <row r="77">
          <cell r="AN77" t="str">
            <v>類似団体内平均値</v>
          </cell>
          <cell r="BP77">
            <v>48.7</v>
          </cell>
          <cell r="BX77">
            <v>20.2</v>
          </cell>
          <cell r="CF77">
            <v>38.5</v>
          </cell>
          <cell r="CN77">
            <v>32.799999999999997</v>
          </cell>
          <cell r="CV77">
            <v>20.9</v>
          </cell>
        </row>
        <row r="79">
          <cell r="BP79">
            <v>10.4</v>
          </cell>
          <cell r="BX79">
            <v>9.3000000000000007</v>
          </cell>
          <cell r="CF79">
            <v>9.1999999999999993</v>
          </cell>
          <cell r="CN79">
            <v>9.1</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8133879</v>
      </c>
      <c r="BO4" s="392"/>
      <c r="BP4" s="392"/>
      <c r="BQ4" s="392"/>
      <c r="BR4" s="392"/>
      <c r="BS4" s="392"/>
      <c r="BT4" s="392"/>
      <c r="BU4" s="393"/>
      <c r="BV4" s="391">
        <v>9482713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6.1</v>
      </c>
      <c r="CU4" s="398"/>
      <c r="CV4" s="398"/>
      <c r="CW4" s="398"/>
      <c r="CX4" s="398"/>
      <c r="CY4" s="398"/>
      <c r="CZ4" s="398"/>
      <c r="DA4" s="399"/>
      <c r="DB4" s="397">
        <v>6.5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7708432</v>
      </c>
      <c r="BO5" s="429"/>
      <c r="BP5" s="429"/>
      <c r="BQ5" s="429"/>
      <c r="BR5" s="429"/>
      <c r="BS5" s="429"/>
      <c r="BT5" s="429"/>
      <c r="BU5" s="430"/>
      <c r="BV5" s="428">
        <v>9052433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95.5</v>
      </c>
      <c r="CU5" s="426"/>
      <c r="CV5" s="426"/>
      <c r="CW5" s="426"/>
      <c r="CX5" s="426"/>
      <c r="CY5" s="426"/>
      <c r="CZ5" s="426"/>
      <c r="DA5" s="427"/>
      <c r="DB5" s="425">
        <v>94.2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425447</v>
      </c>
      <c r="BO6" s="429"/>
      <c r="BP6" s="429"/>
      <c r="BQ6" s="429"/>
      <c r="BR6" s="429"/>
      <c r="BS6" s="429"/>
      <c r="BT6" s="429"/>
      <c r="BU6" s="430"/>
      <c r="BV6" s="428">
        <v>430280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99.8</v>
      </c>
      <c r="CU6" s="466"/>
      <c r="CV6" s="466"/>
      <c r="CW6" s="466"/>
      <c r="CX6" s="466"/>
      <c r="CY6" s="466"/>
      <c r="CZ6" s="466"/>
      <c r="DA6" s="467"/>
      <c r="DB6" s="465">
        <v>98.5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92149</v>
      </c>
      <c r="BO7" s="429"/>
      <c r="BP7" s="429"/>
      <c r="BQ7" s="429"/>
      <c r="BR7" s="429"/>
      <c r="BS7" s="429"/>
      <c r="BT7" s="429"/>
      <c r="BU7" s="430"/>
      <c r="BV7" s="428">
        <v>70876</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5464033</v>
      </c>
      <c r="CU7" s="429"/>
      <c r="CV7" s="429"/>
      <c r="CW7" s="429"/>
      <c r="CX7" s="429"/>
      <c r="CY7" s="429"/>
      <c r="CZ7" s="429"/>
      <c r="DA7" s="430"/>
      <c r="DB7" s="428">
        <v>5571736</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106</v>
      </c>
      <c r="AV8" s="461"/>
      <c r="AW8" s="461"/>
      <c r="AX8" s="461"/>
      <c r="AY8" s="462" t="s">
        <v>110</v>
      </c>
      <c r="AZ8" s="463"/>
      <c r="BA8" s="463"/>
      <c r="BB8" s="463"/>
      <c r="BC8" s="463"/>
      <c r="BD8" s="463"/>
      <c r="BE8" s="463"/>
      <c r="BF8" s="463"/>
      <c r="BG8" s="463"/>
      <c r="BH8" s="463"/>
      <c r="BI8" s="463"/>
      <c r="BJ8" s="463"/>
      <c r="BK8" s="463"/>
      <c r="BL8" s="463"/>
      <c r="BM8" s="464"/>
      <c r="BN8" s="428">
        <v>333298</v>
      </c>
      <c r="BO8" s="429"/>
      <c r="BP8" s="429"/>
      <c r="BQ8" s="429"/>
      <c r="BR8" s="429"/>
      <c r="BS8" s="429"/>
      <c r="BT8" s="429"/>
      <c r="BU8" s="430"/>
      <c r="BV8" s="428">
        <v>359404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14412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-26106</v>
      </c>
      <c r="BO9" s="429"/>
      <c r="BP9" s="429"/>
      <c r="BQ9" s="429"/>
      <c r="BR9" s="429"/>
      <c r="BS9" s="429"/>
      <c r="BT9" s="429"/>
      <c r="BU9" s="430"/>
      <c r="BV9" s="428">
        <v>-74925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11.3</v>
      </c>
      <c r="CU9" s="426"/>
      <c r="CV9" s="426"/>
      <c r="CW9" s="426"/>
      <c r="CX9" s="426"/>
      <c r="CY9" s="426"/>
      <c r="CZ9" s="426"/>
      <c r="DA9" s="427"/>
      <c r="DB9" s="425">
        <v>11.4</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15362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1559</v>
      </c>
      <c r="BO10" s="429"/>
      <c r="BP10" s="429"/>
      <c r="BQ10" s="429"/>
      <c r="BR10" s="429"/>
      <c r="BS10" s="429"/>
      <c r="BT10" s="429"/>
      <c r="BU10" s="430"/>
      <c r="BV10" s="428">
        <v>1822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14284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120000</v>
      </c>
      <c r="BO12" s="429"/>
      <c r="BP12" s="429"/>
      <c r="BQ12" s="429"/>
      <c r="BR12" s="429"/>
      <c r="BS12" s="429"/>
      <c r="BT12" s="429"/>
      <c r="BU12" s="430"/>
      <c r="BV12" s="428">
        <v>100000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141</v>
      </c>
      <c r="N13" s="517"/>
      <c r="O13" s="517"/>
      <c r="P13" s="517"/>
      <c r="Q13" s="518"/>
      <c r="R13" s="509">
        <v>14039</v>
      </c>
      <c r="S13" s="510"/>
      <c r="T13" s="510"/>
      <c r="U13" s="510"/>
      <c r="V13" s="511"/>
      <c r="W13" s="444" t="s">
        <v>142</v>
      </c>
      <c r="X13" s="445"/>
      <c r="Y13" s="445"/>
      <c r="Z13" s="445"/>
      <c r="AA13" s="445"/>
      <c r="AB13" s="435"/>
      <c r="AC13" s="479">
        <v>488</v>
      </c>
      <c r="AD13" s="480"/>
      <c r="AE13" s="480"/>
      <c r="AF13" s="480"/>
      <c r="AG13" s="519"/>
      <c r="AH13" s="479">
        <v>461</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-144547</v>
      </c>
      <c r="BO13" s="429"/>
      <c r="BP13" s="429"/>
      <c r="BQ13" s="429"/>
      <c r="BR13" s="429"/>
      <c r="BS13" s="429"/>
      <c r="BT13" s="429"/>
      <c r="BU13" s="430"/>
      <c r="BV13" s="428">
        <v>-173103</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12.8</v>
      </c>
      <c r="CU13" s="426"/>
      <c r="CV13" s="426"/>
      <c r="CW13" s="426"/>
      <c r="CX13" s="426"/>
      <c r="CY13" s="426"/>
      <c r="CZ13" s="426"/>
      <c r="DA13" s="427"/>
      <c r="DB13" s="425">
        <v>12.9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147</v>
      </c>
      <c r="M14" s="507"/>
      <c r="N14" s="507"/>
      <c r="O14" s="507"/>
      <c r="P14" s="507"/>
      <c r="Q14" s="508"/>
      <c r="R14" s="509">
        <v>14452</v>
      </c>
      <c r="S14" s="510"/>
      <c r="T14" s="510"/>
      <c r="U14" s="510"/>
      <c r="V14" s="511"/>
      <c r="W14" s="418"/>
      <c r="X14" s="419"/>
      <c r="Y14" s="419"/>
      <c r="Z14" s="419"/>
      <c r="AA14" s="419"/>
      <c r="AB14" s="408"/>
      <c r="AC14" s="512">
        <v>7.6</v>
      </c>
      <c r="AD14" s="513"/>
      <c r="AE14" s="513"/>
      <c r="AF14" s="513"/>
      <c r="AG14" s="514"/>
      <c r="AH14" s="512">
        <v>7.1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77.8</v>
      </c>
      <c r="CU14" s="524"/>
      <c r="CV14" s="524"/>
      <c r="CW14" s="524"/>
      <c r="CX14" s="524"/>
      <c r="CY14" s="524"/>
      <c r="CZ14" s="524"/>
      <c r="DA14" s="525"/>
      <c r="DB14" s="523">
        <v>77.8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149</v>
      </c>
      <c r="N15" s="517"/>
      <c r="O15" s="517"/>
      <c r="P15" s="517"/>
      <c r="Q15" s="518"/>
      <c r="R15" s="509">
        <v>14260</v>
      </c>
      <c r="S15" s="510"/>
      <c r="T15" s="510"/>
      <c r="U15" s="510"/>
      <c r="V15" s="511"/>
      <c r="W15" s="444" t="s">
        <v>150</v>
      </c>
      <c r="X15" s="445"/>
      <c r="Y15" s="445"/>
      <c r="Z15" s="445"/>
      <c r="AA15" s="445"/>
      <c r="AB15" s="435"/>
      <c r="AC15" s="479">
        <v>2143</v>
      </c>
      <c r="AD15" s="480"/>
      <c r="AE15" s="480"/>
      <c r="AF15" s="480"/>
      <c r="AG15" s="519"/>
      <c r="AH15" s="479">
        <v>2135</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1514984</v>
      </c>
      <c r="BO15" s="392"/>
      <c r="BP15" s="392"/>
      <c r="BQ15" s="392"/>
      <c r="BR15" s="392"/>
      <c r="BS15" s="392"/>
      <c r="BT15" s="392"/>
      <c r="BU15" s="393"/>
      <c r="BV15" s="391">
        <v>1489315</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33.4</v>
      </c>
      <c r="AD16" s="513"/>
      <c r="AE16" s="513"/>
      <c r="AF16" s="513"/>
      <c r="AG16" s="514"/>
      <c r="AH16" s="512">
        <v>33</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4713569</v>
      </c>
      <c r="BO16" s="429"/>
      <c r="BP16" s="429"/>
      <c r="BQ16" s="429"/>
      <c r="BR16" s="429"/>
      <c r="BS16" s="429"/>
      <c r="BT16" s="429"/>
      <c r="BU16" s="430"/>
      <c r="BV16" s="428">
        <v>4737434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3790</v>
      </c>
      <c r="AD17" s="480"/>
      <c r="AE17" s="480"/>
      <c r="AF17" s="480"/>
      <c r="AG17" s="519"/>
      <c r="AH17" s="479">
        <v>3869</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1909830</v>
      </c>
      <c r="BO17" s="429"/>
      <c r="BP17" s="429"/>
      <c r="BQ17" s="429"/>
      <c r="BR17" s="429"/>
      <c r="BS17" s="429"/>
      <c r="BT17" s="429"/>
      <c r="BU17" s="430"/>
      <c r="BV17" s="428">
        <v>1881429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160</v>
      </c>
      <c r="C18" s="471"/>
      <c r="D18" s="471"/>
      <c r="E18" s="540"/>
      <c r="F18" s="540"/>
      <c r="G18" s="540"/>
      <c r="H18" s="540"/>
      <c r="I18" s="540"/>
      <c r="J18" s="540"/>
      <c r="K18" s="540"/>
      <c r="L18" s="541">
        <v>144.21</v>
      </c>
      <c r="M18" s="541"/>
      <c r="N18" s="541"/>
      <c r="O18" s="541"/>
      <c r="P18" s="541"/>
      <c r="Q18" s="541"/>
      <c r="R18" s="542"/>
      <c r="S18" s="542"/>
      <c r="T18" s="542"/>
      <c r="U18" s="542"/>
      <c r="V18" s="543"/>
      <c r="W18" s="446"/>
      <c r="X18" s="447"/>
      <c r="Y18" s="447"/>
      <c r="Z18" s="447"/>
      <c r="AA18" s="447"/>
      <c r="AB18" s="438"/>
      <c r="AC18" s="544">
        <v>59</v>
      </c>
      <c r="AD18" s="545"/>
      <c r="AE18" s="545"/>
      <c r="AF18" s="545"/>
      <c r="AG18" s="546"/>
      <c r="AH18" s="544">
        <v>59.8</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5227300</v>
      </c>
      <c r="BO18" s="429"/>
      <c r="BP18" s="429"/>
      <c r="BQ18" s="429"/>
      <c r="BR18" s="429"/>
      <c r="BS18" s="429"/>
      <c r="BT18" s="429"/>
      <c r="BU18" s="430"/>
      <c r="BV18" s="428">
        <v>5315275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162</v>
      </c>
      <c r="C19" s="471"/>
      <c r="D19" s="471"/>
      <c r="E19" s="540"/>
      <c r="F19" s="540"/>
      <c r="G19" s="540"/>
      <c r="H19" s="540"/>
      <c r="I19" s="540"/>
      <c r="J19" s="540"/>
      <c r="K19" s="540"/>
      <c r="L19" s="548">
        <v>100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6416073</v>
      </c>
      <c r="BO19" s="429"/>
      <c r="BP19" s="429"/>
      <c r="BQ19" s="429"/>
      <c r="BR19" s="429"/>
      <c r="BS19" s="429"/>
      <c r="BT19" s="429"/>
      <c r="BU19" s="430"/>
      <c r="BV19" s="428">
        <v>6591815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164</v>
      </c>
      <c r="C20" s="471"/>
      <c r="D20" s="471"/>
      <c r="E20" s="540"/>
      <c r="F20" s="540"/>
      <c r="G20" s="540"/>
      <c r="H20" s="540"/>
      <c r="I20" s="540"/>
      <c r="J20" s="540"/>
      <c r="K20" s="540"/>
      <c r="L20" s="548">
        <v>5236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9441967</v>
      </c>
      <c r="BO23" s="429"/>
      <c r="BP23" s="429"/>
      <c r="BQ23" s="429"/>
      <c r="BR23" s="429"/>
      <c r="BS23" s="429"/>
      <c r="BT23" s="429"/>
      <c r="BU23" s="430"/>
      <c r="BV23" s="428">
        <v>9583483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173</v>
      </c>
      <c r="F24" s="458"/>
      <c r="G24" s="458"/>
      <c r="H24" s="458"/>
      <c r="I24" s="458"/>
      <c r="J24" s="458"/>
      <c r="K24" s="459"/>
      <c r="L24" s="479">
        <v>1</v>
      </c>
      <c r="M24" s="480"/>
      <c r="N24" s="480"/>
      <c r="O24" s="480"/>
      <c r="P24" s="519"/>
      <c r="Q24" s="479">
        <v>6790</v>
      </c>
      <c r="R24" s="480"/>
      <c r="S24" s="480"/>
      <c r="T24" s="480"/>
      <c r="U24" s="480"/>
      <c r="V24" s="519"/>
      <c r="W24" s="578"/>
      <c r="X24" s="566"/>
      <c r="Y24" s="567"/>
      <c r="Z24" s="478" t="s">
        <v>174</v>
      </c>
      <c r="AA24" s="458"/>
      <c r="AB24" s="458"/>
      <c r="AC24" s="458"/>
      <c r="AD24" s="458"/>
      <c r="AE24" s="458"/>
      <c r="AF24" s="458"/>
      <c r="AG24" s="459"/>
      <c r="AH24" s="479">
        <v>148</v>
      </c>
      <c r="AI24" s="480"/>
      <c r="AJ24" s="480"/>
      <c r="AK24" s="480"/>
      <c r="AL24" s="519"/>
      <c r="AM24" s="479">
        <v>395752</v>
      </c>
      <c r="AN24" s="480"/>
      <c r="AO24" s="480"/>
      <c r="AP24" s="480"/>
      <c r="AQ24" s="480"/>
      <c r="AR24" s="519"/>
      <c r="AS24" s="479">
        <v>2674</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7607837</v>
      </c>
      <c r="BO24" s="429"/>
      <c r="BP24" s="429"/>
      <c r="BQ24" s="429"/>
      <c r="BR24" s="429"/>
      <c r="BS24" s="429"/>
      <c r="BT24" s="429"/>
      <c r="BU24" s="430"/>
      <c r="BV24" s="428">
        <v>7586454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176</v>
      </c>
      <c r="F25" s="458"/>
      <c r="G25" s="458"/>
      <c r="H25" s="458"/>
      <c r="I25" s="458"/>
      <c r="J25" s="458"/>
      <c r="K25" s="459"/>
      <c r="L25" s="479">
        <v>2</v>
      </c>
      <c r="M25" s="480"/>
      <c r="N25" s="480"/>
      <c r="O25" s="480"/>
      <c r="P25" s="519"/>
      <c r="Q25" s="479">
        <v>5720</v>
      </c>
      <c r="R25" s="480"/>
      <c r="S25" s="480"/>
      <c r="T25" s="480"/>
      <c r="U25" s="480"/>
      <c r="V25" s="519"/>
      <c r="W25" s="578"/>
      <c r="X25" s="566"/>
      <c r="Y25" s="567"/>
      <c r="Z25" s="478" t="s">
        <v>177</v>
      </c>
      <c r="AA25" s="458"/>
      <c r="AB25" s="458"/>
      <c r="AC25" s="458"/>
      <c r="AD25" s="458"/>
      <c r="AE25" s="458"/>
      <c r="AF25" s="458"/>
      <c r="AG25" s="459"/>
      <c r="AH25" s="479" t="s">
        <v>178</v>
      </c>
      <c r="AI25" s="480"/>
      <c r="AJ25" s="480"/>
      <c r="AK25" s="480"/>
      <c r="AL25" s="519"/>
      <c r="AM25" s="479" t="s">
        <v>178</v>
      </c>
      <c r="AN25" s="480"/>
      <c r="AO25" s="480"/>
      <c r="AP25" s="480"/>
      <c r="AQ25" s="480"/>
      <c r="AR25" s="519"/>
      <c r="AS25" s="479" t="s">
        <v>178</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2695457</v>
      </c>
      <c r="BO25" s="392"/>
      <c r="BP25" s="392"/>
      <c r="BQ25" s="392"/>
      <c r="BR25" s="392"/>
      <c r="BS25" s="392"/>
      <c r="BT25" s="392"/>
      <c r="BU25" s="393"/>
      <c r="BV25" s="391">
        <v>2827909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180</v>
      </c>
      <c r="F26" s="458"/>
      <c r="G26" s="458"/>
      <c r="H26" s="458"/>
      <c r="I26" s="458"/>
      <c r="J26" s="458"/>
      <c r="K26" s="459"/>
      <c r="L26" s="479">
        <v>1</v>
      </c>
      <c r="M26" s="480"/>
      <c r="N26" s="480"/>
      <c r="O26" s="480"/>
      <c r="P26" s="519"/>
      <c r="Q26" s="479">
        <v>5200</v>
      </c>
      <c r="R26" s="480"/>
      <c r="S26" s="480"/>
      <c r="T26" s="480"/>
      <c r="U26" s="480"/>
      <c r="V26" s="519"/>
      <c r="W26" s="578"/>
      <c r="X26" s="566"/>
      <c r="Y26" s="567"/>
      <c r="Z26" s="478" t="s">
        <v>181</v>
      </c>
      <c r="AA26" s="588"/>
      <c r="AB26" s="588"/>
      <c r="AC26" s="588"/>
      <c r="AD26" s="588"/>
      <c r="AE26" s="588"/>
      <c r="AF26" s="588"/>
      <c r="AG26" s="589"/>
      <c r="AH26" s="479">
        <v>19</v>
      </c>
      <c r="AI26" s="480"/>
      <c r="AJ26" s="480"/>
      <c r="AK26" s="480"/>
      <c r="AL26" s="519"/>
      <c r="AM26" s="479">
        <v>43244</v>
      </c>
      <c r="AN26" s="480"/>
      <c r="AO26" s="480"/>
      <c r="AP26" s="480"/>
      <c r="AQ26" s="480"/>
      <c r="AR26" s="519"/>
      <c r="AS26" s="479">
        <v>2276</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183</v>
      </c>
      <c r="F27" s="458"/>
      <c r="G27" s="458"/>
      <c r="H27" s="458"/>
      <c r="I27" s="458"/>
      <c r="J27" s="458"/>
      <c r="K27" s="459"/>
      <c r="L27" s="479">
        <v>1</v>
      </c>
      <c r="M27" s="480"/>
      <c r="N27" s="480"/>
      <c r="O27" s="480"/>
      <c r="P27" s="519"/>
      <c r="Q27" s="479">
        <v>3120</v>
      </c>
      <c r="R27" s="480"/>
      <c r="S27" s="480"/>
      <c r="T27" s="480"/>
      <c r="U27" s="480"/>
      <c r="V27" s="519"/>
      <c r="W27" s="578"/>
      <c r="X27" s="566"/>
      <c r="Y27" s="567"/>
      <c r="Z27" s="478" t="s">
        <v>184</v>
      </c>
      <c r="AA27" s="458"/>
      <c r="AB27" s="458"/>
      <c r="AC27" s="458"/>
      <c r="AD27" s="458"/>
      <c r="AE27" s="458"/>
      <c r="AF27" s="458"/>
      <c r="AG27" s="459"/>
      <c r="AH27" s="479">
        <v>15</v>
      </c>
      <c r="AI27" s="480"/>
      <c r="AJ27" s="480"/>
      <c r="AK27" s="480"/>
      <c r="AL27" s="519"/>
      <c r="AM27" s="479">
        <v>50817</v>
      </c>
      <c r="AN27" s="480"/>
      <c r="AO27" s="480"/>
      <c r="AP27" s="480"/>
      <c r="AQ27" s="480"/>
      <c r="AR27" s="519"/>
      <c r="AS27" s="479">
        <v>3388</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235338</v>
      </c>
      <c r="BO27" s="602"/>
      <c r="BP27" s="602"/>
      <c r="BQ27" s="602"/>
      <c r="BR27" s="602"/>
      <c r="BS27" s="602"/>
      <c r="BT27" s="602"/>
      <c r="BU27" s="603"/>
      <c r="BV27" s="601">
        <v>235338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186</v>
      </c>
      <c r="F28" s="458"/>
      <c r="G28" s="458"/>
      <c r="H28" s="458"/>
      <c r="I28" s="458"/>
      <c r="J28" s="458"/>
      <c r="K28" s="459"/>
      <c r="L28" s="479">
        <v>1</v>
      </c>
      <c r="M28" s="480"/>
      <c r="N28" s="480"/>
      <c r="O28" s="480"/>
      <c r="P28" s="519"/>
      <c r="Q28" s="479">
        <v>2570</v>
      </c>
      <c r="R28" s="480"/>
      <c r="S28" s="480"/>
      <c r="T28" s="480"/>
      <c r="U28" s="480"/>
      <c r="V28" s="519"/>
      <c r="W28" s="578"/>
      <c r="X28" s="566"/>
      <c r="Y28" s="567"/>
      <c r="Z28" s="478" t="s">
        <v>187</v>
      </c>
      <c r="AA28" s="458"/>
      <c r="AB28" s="458"/>
      <c r="AC28" s="458"/>
      <c r="AD28" s="458"/>
      <c r="AE28" s="458"/>
      <c r="AF28" s="458"/>
      <c r="AG28" s="459"/>
      <c r="AH28" s="479" t="s">
        <v>178</v>
      </c>
      <c r="AI28" s="480"/>
      <c r="AJ28" s="480"/>
      <c r="AK28" s="480"/>
      <c r="AL28" s="519"/>
      <c r="AM28" s="479" t="s">
        <v>178</v>
      </c>
      <c r="AN28" s="480"/>
      <c r="AO28" s="480"/>
      <c r="AP28" s="480"/>
      <c r="AQ28" s="480"/>
      <c r="AR28" s="519"/>
      <c r="AS28" s="479" t="s">
        <v>139</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2237593</v>
      </c>
      <c r="BO28" s="392"/>
      <c r="BP28" s="392"/>
      <c r="BQ28" s="392"/>
      <c r="BR28" s="392"/>
      <c r="BS28" s="392"/>
      <c r="BT28" s="392"/>
      <c r="BU28" s="393"/>
      <c r="BV28" s="391">
        <v>2300034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189</v>
      </c>
      <c r="F29" s="458"/>
      <c r="G29" s="458"/>
      <c r="H29" s="458"/>
      <c r="I29" s="458"/>
      <c r="J29" s="458"/>
      <c r="K29" s="459"/>
      <c r="L29" s="479">
        <v>10</v>
      </c>
      <c r="M29" s="480"/>
      <c r="N29" s="480"/>
      <c r="O29" s="480"/>
      <c r="P29" s="519"/>
      <c r="Q29" s="479">
        <v>2340</v>
      </c>
      <c r="R29" s="480"/>
      <c r="S29" s="480"/>
      <c r="T29" s="480"/>
      <c r="U29" s="480"/>
      <c r="V29" s="519"/>
      <c r="W29" s="579"/>
      <c r="X29" s="580"/>
      <c r="Y29" s="581"/>
      <c r="Z29" s="478" t="s">
        <v>190</v>
      </c>
      <c r="AA29" s="458"/>
      <c r="AB29" s="458"/>
      <c r="AC29" s="458"/>
      <c r="AD29" s="458"/>
      <c r="AE29" s="458"/>
      <c r="AF29" s="458"/>
      <c r="AG29" s="459"/>
      <c r="AH29" s="479">
        <v>163</v>
      </c>
      <c r="AI29" s="480"/>
      <c r="AJ29" s="480"/>
      <c r="AK29" s="480"/>
      <c r="AL29" s="519"/>
      <c r="AM29" s="479">
        <v>446569</v>
      </c>
      <c r="AN29" s="480"/>
      <c r="AO29" s="480"/>
      <c r="AP29" s="480"/>
      <c r="AQ29" s="480"/>
      <c r="AR29" s="519"/>
      <c r="AS29" s="479">
        <v>2740</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419698</v>
      </c>
      <c r="BO29" s="429"/>
      <c r="BP29" s="429"/>
      <c r="BQ29" s="429"/>
      <c r="BR29" s="429"/>
      <c r="BS29" s="429"/>
      <c r="BT29" s="429"/>
      <c r="BU29" s="430"/>
      <c r="BV29" s="428">
        <v>419573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96.9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1403497</v>
      </c>
      <c r="BO30" s="602"/>
      <c r="BP30" s="602"/>
      <c r="BQ30" s="602"/>
      <c r="BR30" s="602"/>
      <c r="BS30" s="602"/>
      <c r="BT30" s="602"/>
      <c r="BU30" s="603"/>
      <c r="BV30" s="601">
        <v>1408350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201</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和気町国民健康保険特別会計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IF('各会計、関係団体の財政状況及び健全化判断比率'!B34="","",'各会計、関係団体の財政状況及び健全化判断比率'!B34)</f>
        <v>和気町上水道事業会計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IF('各会計、関係団体の財政状況及び健全化判断比率'!B36="","",'各会計、関係団体の財政状況及び健全化判断比率'!B36)</f>
        <v>和気町合併処理浄化槽設置整備事業特別会計</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東備消防組合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和気町住宅新築資金等貸付事業特別会計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和気町国民健康保険診療所特別会計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IF('各会計、関係団体の財政状況及び健全化判断比率'!B35="","",'各会計、関係団体の財政状況及び健全化判断比率'!B35)</f>
        <v>和気町簡易水道事業会計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IF('各会計、関係団体の財政状況及び健全化判断比率'!B37="","",'各会計、関係団体の財政状況及び健全化判断比率'!B37)</f>
        <v>和気町農業集落排水事業特別会計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和気北部衛生施設組合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和気町ごみ焼却施設解体事業特別会計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和気町介護保険事業特別会計（保険事業勘定）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IF('各会計、関係団体の財政状況及び健全化判断比率'!B38="","",'各会計、関係団体の財政状況及び健全化判断比率'!B38)</f>
        <v>和気町公共下水道事業特別会計</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和気・赤磐し尿処理施設一部事務組合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和気町介護保険事業特別会計（サービス事業勘定）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15</v>
      </c>
      <c r="BF37" s="614"/>
      <c r="BG37" s="615" t="str">
        <f>IF('各会計、関係団体の財政状況及び健全化判断比率'!B39="","",'各会計、関係団体の財政状況及び健全化判断比率'!B39)</f>
        <v>和気町特定環境保全公共下水道事業特別会計</v>
      </c>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和気老人ホーム組合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和気町後期高齢者医療特別会計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16</v>
      </c>
      <c r="BF38" s="614"/>
      <c r="BG38" s="615" t="str">
        <f>IF('各会計、関係団体の財政状況及び健全化判断比率'!B40="","",'各会計、関係団体の財政状況及び健全化判断比率'!B40)</f>
        <v>和気町和気鵜飼谷温泉事業特別会計</v>
      </c>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田原用水組合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9</v>
      </c>
      <c r="V39" s="614"/>
      <c r="W39" s="615" t="str">
        <f>IF('各会計、関係団体の財政状況及び健全化判断比率'!B33="","",'各会計、関係団体の財政状況及び健全化判断比率'!B33)</f>
        <v>和気町駐車場事業特別会計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17</v>
      </c>
      <c r="BF39" s="614"/>
      <c r="BG39" s="615" t="str">
        <f>IF('各会計、関係団体の財政状況及び健全化判断比率'!B41="","",'各会計、関係団体の財政状況及び健全化判断比率'!B41)</f>
        <v>和気町地域開発事業特別会計</v>
      </c>
      <c r="BH39" s="615"/>
      <c r="BI39" s="615"/>
      <c r="BJ39" s="615"/>
      <c r="BK39" s="615"/>
      <c r="BL39" s="615"/>
      <c r="BM39" s="615"/>
      <c r="BN39" s="615"/>
      <c r="BO39" s="615"/>
      <c r="BP39" s="615"/>
      <c r="BQ39" s="615"/>
      <c r="BR39" s="615"/>
      <c r="BS39" s="615"/>
      <c r="BT39" s="615"/>
      <c r="BU39" s="615"/>
      <c r="BV39" s="213"/>
      <c r="BW39" s="614">
        <f t="shared" si="2"/>
        <v>23</v>
      </c>
      <c r="BX39" s="614"/>
      <c r="BY39" s="615" t="str">
        <f>IF('各会計、関係団体の財政状況及び健全化判断比率'!B73="","",'各会計、関係団体の財政状況及び健全化判断比率'!B73)</f>
        <v>岡山県広域水道企業団</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24</v>
      </c>
      <c r="BX40" s="614"/>
      <c r="BY40" s="615" t="str">
        <f>IF('各会計、関係団体の財政状況及び健全化判断比率'!B74="","",'各会計、関係団体の財政状況及び健全化判断比率'!B74)</f>
        <v>岡山県後期高齢者医療広域連合一般会計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25</v>
      </c>
      <c r="BX41" s="614"/>
      <c r="BY41" s="615" t="str">
        <f>IF('各会計、関係団体の財政状況及び健全化判断比率'!B75="","",'各会計、関係団体の財政状況及び健全化判断比率'!B75)</f>
        <v>岡山県後期高齢者医療広域連合特別会計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26</v>
      </c>
      <c r="BX42" s="614"/>
      <c r="BY42" s="615" t="str">
        <f>IF('各会計、関係団体の財政状況及び健全化判断比率'!B76="","",'各会計、関係団体の財政状況及び健全化判断比率'!B76)</f>
        <v>岡山県市町村総合事務組合一般会計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27</v>
      </c>
      <c r="BX43" s="614"/>
      <c r="BY43" s="615" t="str">
        <f>IF('各会計、関係団体の財政状況及び健全化判断比率'!B77="","",'各会計、関係団体の財政状況及び健全化判断比率'!B77)</f>
        <v>岡山県市町村総合事務組合貸付金特別会計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Ss2D4EakFj9ugdygIIqNFMDjPDKGXUhoXRlBHJfIhwQj3VyRxoqZWMOHFoSCetUHWUKE8KX8n2aQ+dj8oVFXAg==" saltValue="DPUMZSSzSVYNWl5ZTlR0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1560467</v>
      </c>
      <c r="S5" s="631"/>
      <c r="T5" s="631"/>
      <c r="U5" s="631"/>
      <c r="V5" s="631"/>
      <c r="W5" s="631"/>
      <c r="X5" s="631"/>
      <c r="Y5" s="632"/>
      <c r="Z5" s="633">
        <v>19.2</v>
      </c>
      <c r="AA5" s="633"/>
      <c r="AB5" s="633"/>
      <c r="AC5" s="633"/>
      <c r="AD5" s="634">
        <v>1531559</v>
      </c>
      <c r="AE5" s="634"/>
      <c r="AF5" s="634"/>
      <c r="AG5" s="634"/>
      <c r="AH5" s="634"/>
      <c r="AI5" s="634"/>
      <c r="AJ5" s="634"/>
      <c r="AK5" s="634"/>
      <c r="AL5" s="635">
        <v>29.2</v>
      </c>
      <c r="AM5" s="636"/>
      <c r="AN5" s="636"/>
      <c r="AO5" s="637"/>
      <c r="AP5" s="627" t="s">
        <v>229</v>
      </c>
      <c r="AQ5" s="628"/>
      <c r="AR5" s="628"/>
      <c r="AS5" s="628"/>
      <c r="AT5" s="628"/>
      <c r="AU5" s="628"/>
      <c r="AV5" s="628"/>
      <c r="AW5" s="628"/>
      <c r="AX5" s="628"/>
      <c r="AY5" s="628"/>
      <c r="AZ5" s="628"/>
      <c r="BA5" s="628"/>
      <c r="BB5" s="628"/>
      <c r="BC5" s="628"/>
      <c r="BD5" s="628"/>
      <c r="BE5" s="628"/>
      <c r="BF5" s="629"/>
      <c r="BG5" s="641">
        <v>1525081</v>
      </c>
      <c r="BH5" s="642"/>
      <c r="BI5" s="642"/>
      <c r="BJ5" s="642"/>
      <c r="BK5" s="642"/>
      <c r="BL5" s="642"/>
      <c r="BM5" s="642"/>
      <c r="BN5" s="643"/>
      <c r="BO5" s="644">
        <v>97.7</v>
      </c>
      <c r="BP5" s="644"/>
      <c r="BQ5" s="644"/>
      <c r="BR5" s="644"/>
      <c r="BS5" s="645">
        <v>15904</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77791</v>
      </c>
      <c r="S6" s="642"/>
      <c r="T6" s="642"/>
      <c r="U6" s="642"/>
      <c r="V6" s="642"/>
      <c r="W6" s="642"/>
      <c r="X6" s="642"/>
      <c r="Y6" s="643"/>
      <c r="Z6" s="644">
        <v>1</v>
      </c>
      <c r="AA6" s="644"/>
      <c r="AB6" s="644"/>
      <c r="AC6" s="644"/>
      <c r="AD6" s="645">
        <v>77791</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1525081</v>
      </c>
      <c r="BH6" s="642"/>
      <c r="BI6" s="642"/>
      <c r="BJ6" s="642"/>
      <c r="BK6" s="642"/>
      <c r="BL6" s="642"/>
      <c r="BM6" s="642"/>
      <c r="BN6" s="643"/>
      <c r="BO6" s="644">
        <v>97.7</v>
      </c>
      <c r="BP6" s="644"/>
      <c r="BQ6" s="644"/>
      <c r="BR6" s="644"/>
      <c r="BS6" s="645">
        <v>15904</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80537</v>
      </c>
      <c r="CS6" s="642"/>
      <c r="CT6" s="642"/>
      <c r="CU6" s="642"/>
      <c r="CV6" s="642"/>
      <c r="CW6" s="642"/>
      <c r="CX6" s="642"/>
      <c r="CY6" s="643"/>
      <c r="CZ6" s="635">
        <v>1</v>
      </c>
      <c r="DA6" s="636"/>
      <c r="DB6" s="636"/>
      <c r="DC6" s="655"/>
      <c r="DD6" s="650" t="s">
        <v>139</v>
      </c>
      <c r="DE6" s="642"/>
      <c r="DF6" s="642"/>
      <c r="DG6" s="642"/>
      <c r="DH6" s="642"/>
      <c r="DI6" s="642"/>
      <c r="DJ6" s="642"/>
      <c r="DK6" s="642"/>
      <c r="DL6" s="642"/>
      <c r="DM6" s="642"/>
      <c r="DN6" s="642"/>
      <c r="DO6" s="642"/>
      <c r="DP6" s="643"/>
      <c r="DQ6" s="650">
        <v>79522</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2919</v>
      </c>
      <c r="S7" s="642"/>
      <c r="T7" s="642"/>
      <c r="U7" s="642"/>
      <c r="V7" s="642"/>
      <c r="W7" s="642"/>
      <c r="X7" s="642"/>
      <c r="Y7" s="643"/>
      <c r="Z7" s="644">
        <v>0</v>
      </c>
      <c r="AA7" s="644"/>
      <c r="AB7" s="644"/>
      <c r="AC7" s="644"/>
      <c r="AD7" s="645">
        <v>2919</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610778</v>
      </c>
      <c r="BH7" s="642"/>
      <c r="BI7" s="642"/>
      <c r="BJ7" s="642"/>
      <c r="BK7" s="642"/>
      <c r="BL7" s="642"/>
      <c r="BM7" s="642"/>
      <c r="BN7" s="643"/>
      <c r="BO7" s="644">
        <v>39.1</v>
      </c>
      <c r="BP7" s="644"/>
      <c r="BQ7" s="644"/>
      <c r="BR7" s="644"/>
      <c r="BS7" s="645">
        <v>15904</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952788</v>
      </c>
      <c r="CS7" s="642"/>
      <c r="CT7" s="642"/>
      <c r="CU7" s="642"/>
      <c r="CV7" s="642"/>
      <c r="CW7" s="642"/>
      <c r="CX7" s="642"/>
      <c r="CY7" s="643"/>
      <c r="CZ7" s="644">
        <v>12.4</v>
      </c>
      <c r="DA7" s="644"/>
      <c r="DB7" s="644"/>
      <c r="DC7" s="644"/>
      <c r="DD7" s="650">
        <v>60167</v>
      </c>
      <c r="DE7" s="642"/>
      <c r="DF7" s="642"/>
      <c r="DG7" s="642"/>
      <c r="DH7" s="642"/>
      <c r="DI7" s="642"/>
      <c r="DJ7" s="642"/>
      <c r="DK7" s="642"/>
      <c r="DL7" s="642"/>
      <c r="DM7" s="642"/>
      <c r="DN7" s="642"/>
      <c r="DO7" s="642"/>
      <c r="DP7" s="643"/>
      <c r="DQ7" s="650">
        <v>824002</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5998</v>
      </c>
      <c r="S8" s="642"/>
      <c r="T8" s="642"/>
      <c r="U8" s="642"/>
      <c r="V8" s="642"/>
      <c r="W8" s="642"/>
      <c r="X8" s="642"/>
      <c r="Y8" s="643"/>
      <c r="Z8" s="644">
        <v>0.1</v>
      </c>
      <c r="AA8" s="644"/>
      <c r="AB8" s="644"/>
      <c r="AC8" s="644"/>
      <c r="AD8" s="645">
        <v>5998</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23587</v>
      </c>
      <c r="BH8" s="642"/>
      <c r="BI8" s="642"/>
      <c r="BJ8" s="642"/>
      <c r="BK8" s="642"/>
      <c r="BL8" s="642"/>
      <c r="BM8" s="642"/>
      <c r="BN8" s="643"/>
      <c r="BO8" s="644">
        <v>1.5</v>
      </c>
      <c r="BP8" s="644"/>
      <c r="BQ8" s="644"/>
      <c r="BR8" s="644"/>
      <c r="BS8" s="650" t="s">
        <v>139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1905281</v>
      </c>
      <c r="CS8" s="642"/>
      <c r="CT8" s="642"/>
      <c r="CU8" s="642"/>
      <c r="CV8" s="642"/>
      <c r="CW8" s="642"/>
      <c r="CX8" s="642"/>
      <c r="CY8" s="643"/>
      <c r="CZ8" s="644">
        <v>24.7</v>
      </c>
      <c r="DA8" s="644"/>
      <c r="DB8" s="644"/>
      <c r="DC8" s="644"/>
      <c r="DD8" s="650">
        <v>236</v>
      </c>
      <c r="DE8" s="642"/>
      <c r="DF8" s="642"/>
      <c r="DG8" s="642"/>
      <c r="DH8" s="642"/>
      <c r="DI8" s="642"/>
      <c r="DJ8" s="642"/>
      <c r="DK8" s="642"/>
      <c r="DL8" s="642"/>
      <c r="DM8" s="642"/>
      <c r="DN8" s="642"/>
      <c r="DO8" s="642"/>
      <c r="DP8" s="643"/>
      <c r="DQ8" s="650">
        <v>1226574</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4807</v>
      </c>
      <c r="S9" s="642"/>
      <c r="T9" s="642"/>
      <c r="U9" s="642"/>
      <c r="V9" s="642"/>
      <c r="W9" s="642"/>
      <c r="X9" s="642"/>
      <c r="Y9" s="643"/>
      <c r="Z9" s="644">
        <v>0.1</v>
      </c>
      <c r="AA9" s="644"/>
      <c r="AB9" s="644"/>
      <c r="AC9" s="644"/>
      <c r="AD9" s="645">
        <v>4807</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472934</v>
      </c>
      <c r="BH9" s="642"/>
      <c r="BI9" s="642"/>
      <c r="BJ9" s="642"/>
      <c r="BK9" s="642"/>
      <c r="BL9" s="642"/>
      <c r="BM9" s="642"/>
      <c r="BN9" s="643"/>
      <c r="BO9" s="644">
        <v>30.3</v>
      </c>
      <c r="BP9" s="644"/>
      <c r="BQ9" s="644"/>
      <c r="BR9" s="644"/>
      <c r="BS9" s="650" t="s">
        <v>244</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567499</v>
      </c>
      <c r="CS9" s="642"/>
      <c r="CT9" s="642"/>
      <c r="CU9" s="642"/>
      <c r="CV9" s="642"/>
      <c r="CW9" s="642"/>
      <c r="CX9" s="642"/>
      <c r="CY9" s="643"/>
      <c r="CZ9" s="644">
        <v>7.4</v>
      </c>
      <c r="DA9" s="644"/>
      <c r="DB9" s="644"/>
      <c r="DC9" s="644"/>
      <c r="DD9" s="650">
        <v>1073</v>
      </c>
      <c r="DE9" s="642"/>
      <c r="DF9" s="642"/>
      <c r="DG9" s="642"/>
      <c r="DH9" s="642"/>
      <c r="DI9" s="642"/>
      <c r="DJ9" s="642"/>
      <c r="DK9" s="642"/>
      <c r="DL9" s="642"/>
      <c r="DM9" s="642"/>
      <c r="DN9" s="642"/>
      <c r="DO9" s="642"/>
      <c r="DP9" s="643"/>
      <c r="DQ9" s="650">
        <v>487756</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244</v>
      </c>
      <c r="S10" s="642"/>
      <c r="T10" s="642"/>
      <c r="U10" s="642"/>
      <c r="V10" s="642"/>
      <c r="W10" s="642"/>
      <c r="X10" s="642"/>
      <c r="Y10" s="643"/>
      <c r="Z10" s="644" t="s">
        <v>244</v>
      </c>
      <c r="AA10" s="644"/>
      <c r="AB10" s="644"/>
      <c r="AC10" s="644"/>
      <c r="AD10" s="645" t="s">
        <v>244</v>
      </c>
      <c r="AE10" s="645"/>
      <c r="AF10" s="645"/>
      <c r="AG10" s="645"/>
      <c r="AH10" s="645"/>
      <c r="AI10" s="645"/>
      <c r="AJ10" s="645"/>
      <c r="AK10" s="645"/>
      <c r="AL10" s="646" t="s">
        <v>244</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34050</v>
      </c>
      <c r="BH10" s="642"/>
      <c r="BI10" s="642"/>
      <c r="BJ10" s="642"/>
      <c r="BK10" s="642"/>
      <c r="BL10" s="642"/>
      <c r="BM10" s="642"/>
      <c r="BN10" s="643"/>
      <c r="BO10" s="644">
        <v>2.2000000000000002</v>
      </c>
      <c r="BP10" s="644"/>
      <c r="BQ10" s="644"/>
      <c r="BR10" s="644"/>
      <c r="BS10" s="650" t="s">
        <v>139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139</v>
      </c>
      <c r="CS10" s="642"/>
      <c r="CT10" s="642"/>
      <c r="CU10" s="642"/>
      <c r="CV10" s="642"/>
      <c r="CW10" s="642"/>
      <c r="CX10" s="642"/>
      <c r="CY10" s="643"/>
      <c r="CZ10" s="644" t="s">
        <v>244</v>
      </c>
      <c r="DA10" s="644"/>
      <c r="DB10" s="644"/>
      <c r="DC10" s="644"/>
      <c r="DD10" s="650" t="s">
        <v>139</v>
      </c>
      <c r="DE10" s="642"/>
      <c r="DF10" s="642"/>
      <c r="DG10" s="642"/>
      <c r="DH10" s="642"/>
      <c r="DI10" s="642"/>
      <c r="DJ10" s="642"/>
      <c r="DK10" s="642"/>
      <c r="DL10" s="642"/>
      <c r="DM10" s="642"/>
      <c r="DN10" s="642"/>
      <c r="DO10" s="642"/>
      <c r="DP10" s="643"/>
      <c r="DQ10" s="650" t="s">
        <v>139</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244</v>
      </c>
      <c r="S11" s="642"/>
      <c r="T11" s="642"/>
      <c r="U11" s="642"/>
      <c r="V11" s="642"/>
      <c r="W11" s="642"/>
      <c r="X11" s="642"/>
      <c r="Y11" s="643"/>
      <c r="Z11" s="644" t="s">
        <v>139</v>
      </c>
      <c r="AA11" s="644"/>
      <c r="AB11" s="644"/>
      <c r="AC11" s="644"/>
      <c r="AD11" s="645" t="s">
        <v>139</v>
      </c>
      <c r="AE11" s="645"/>
      <c r="AF11" s="645"/>
      <c r="AG11" s="645"/>
      <c r="AH11" s="645"/>
      <c r="AI11" s="645"/>
      <c r="AJ11" s="645"/>
      <c r="AK11" s="645"/>
      <c r="AL11" s="646" t="s">
        <v>139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80207</v>
      </c>
      <c r="BH11" s="642"/>
      <c r="BI11" s="642"/>
      <c r="BJ11" s="642"/>
      <c r="BK11" s="642"/>
      <c r="BL11" s="642"/>
      <c r="BM11" s="642"/>
      <c r="BN11" s="643"/>
      <c r="BO11" s="644">
        <v>5.0999999999999996</v>
      </c>
      <c r="BP11" s="644"/>
      <c r="BQ11" s="644"/>
      <c r="BR11" s="644"/>
      <c r="BS11" s="650">
        <v>15904</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499673</v>
      </c>
      <c r="CS11" s="642"/>
      <c r="CT11" s="642"/>
      <c r="CU11" s="642"/>
      <c r="CV11" s="642"/>
      <c r="CW11" s="642"/>
      <c r="CX11" s="642"/>
      <c r="CY11" s="643"/>
      <c r="CZ11" s="644">
        <v>6.5</v>
      </c>
      <c r="DA11" s="644"/>
      <c r="DB11" s="644"/>
      <c r="DC11" s="644"/>
      <c r="DD11" s="650">
        <v>162889</v>
      </c>
      <c r="DE11" s="642"/>
      <c r="DF11" s="642"/>
      <c r="DG11" s="642"/>
      <c r="DH11" s="642"/>
      <c r="DI11" s="642"/>
      <c r="DJ11" s="642"/>
      <c r="DK11" s="642"/>
      <c r="DL11" s="642"/>
      <c r="DM11" s="642"/>
      <c r="DN11" s="642"/>
      <c r="DO11" s="642"/>
      <c r="DP11" s="643"/>
      <c r="DQ11" s="650">
        <v>271230</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250921</v>
      </c>
      <c r="S12" s="642"/>
      <c r="T12" s="642"/>
      <c r="U12" s="642"/>
      <c r="V12" s="642"/>
      <c r="W12" s="642"/>
      <c r="X12" s="642"/>
      <c r="Y12" s="643"/>
      <c r="Z12" s="644">
        <v>3.1</v>
      </c>
      <c r="AA12" s="644"/>
      <c r="AB12" s="644"/>
      <c r="AC12" s="644"/>
      <c r="AD12" s="645">
        <v>250921</v>
      </c>
      <c r="AE12" s="645"/>
      <c r="AF12" s="645"/>
      <c r="AG12" s="645"/>
      <c r="AH12" s="645"/>
      <c r="AI12" s="645"/>
      <c r="AJ12" s="645"/>
      <c r="AK12" s="645"/>
      <c r="AL12" s="646">
        <v>4.8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771506</v>
      </c>
      <c r="BH12" s="642"/>
      <c r="BI12" s="642"/>
      <c r="BJ12" s="642"/>
      <c r="BK12" s="642"/>
      <c r="BL12" s="642"/>
      <c r="BM12" s="642"/>
      <c r="BN12" s="643"/>
      <c r="BO12" s="644">
        <v>49.4</v>
      </c>
      <c r="BP12" s="644"/>
      <c r="BQ12" s="644"/>
      <c r="BR12" s="644"/>
      <c r="BS12" s="650" t="s">
        <v>139</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85177</v>
      </c>
      <c r="CS12" s="642"/>
      <c r="CT12" s="642"/>
      <c r="CU12" s="642"/>
      <c r="CV12" s="642"/>
      <c r="CW12" s="642"/>
      <c r="CX12" s="642"/>
      <c r="CY12" s="643"/>
      <c r="CZ12" s="644">
        <v>1.1000000000000001</v>
      </c>
      <c r="DA12" s="644"/>
      <c r="DB12" s="644"/>
      <c r="DC12" s="644"/>
      <c r="DD12" s="650">
        <v>5486</v>
      </c>
      <c r="DE12" s="642"/>
      <c r="DF12" s="642"/>
      <c r="DG12" s="642"/>
      <c r="DH12" s="642"/>
      <c r="DI12" s="642"/>
      <c r="DJ12" s="642"/>
      <c r="DK12" s="642"/>
      <c r="DL12" s="642"/>
      <c r="DM12" s="642"/>
      <c r="DN12" s="642"/>
      <c r="DO12" s="642"/>
      <c r="DP12" s="643"/>
      <c r="DQ12" s="650">
        <v>49762</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244</v>
      </c>
      <c r="S13" s="642"/>
      <c r="T13" s="642"/>
      <c r="U13" s="642"/>
      <c r="V13" s="642"/>
      <c r="W13" s="642"/>
      <c r="X13" s="642"/>
      <c r="Y13" s="643"/>
      <c r="Z13" s="644" t="s">
        <v>139</v>
      </c>
      <c r="AA13" s="644"/>
      <c r="AB13" s="644"/>
      <c r="AC13" s="644"/>
      <c r="AD13" s="645" t="s">
        <v>139</v>
      </c>
      <c r="AE13" s="645"/>
      <c r="AF13" s="645"/>
      <c r="AG13" s="645"/>
      <c r="AH13" s="645"/>
      <c r="AI13" s="645"/>
      <c r="AJ13" s="645"/>
      <c r="AK13" s="645"/>
      <c r="AL13" s="646" t="s">
        <v>139</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766768</v>
      </c>
      <c r="BH13" s="642"/>
      <c r="BI13" s="642"/>
      <c r="BJ13" s="642"/>
      <c r="BK13" s="642"/>
      <c r="BL13" s="642"/>
      <c r="BM13" s="642"/>
      <c r="BN13" s="643"/>
      <c r="BO13" s="644">
        <v>49.1</v>
      </c>
      <c r="BP13" s="644"/>
      <c r="BQ13" s="644"/>
      <c r="BR13" s="644"/>
      <c r="BS13" s="650" t="s">
        <v>244</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1199332</v>
      </c>
      <c r="CS13" s="642"/>
      <c r="CT13" s="642"/>
      <c r="CU13" s="642"/>
      <c r="CV13" s="642"/>
      <c r="CW13" s="642"/>
      <c r="CX13" s="642"/>
      <c r="CY13" s="643"/>
      <c r="CZ13" s="644">
        <v>15.6</v>
      </c>
      <c r="DA13" s="644"/>
      <c r="DB13" s="644"/>
      <c r="DC13" s="644"/>
      <c r="DD13" s="650">
        <v>214044</v>
      </c>
      <c r="DE13" s="642"/>
      <c r="DF13" s="642"/>
      <c r="DG13" s="642"/>
      <c r="DH13" s="642"/>
      <c r="DI13" s="642"/>
      <c r="DJ13" s="642"/>
      <c r="DK13" s="642"/>
      <c r="DL13" s="642"/>
      <c r="DM13" s="642"/>
      <c r="DN13" s="642"/>
      <c r="DO13" s="642"/>
      <c r="DP13" s="643"/>
      <c r="DQ13" s="650">
        <v>1091635</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244</v>
      </c>
      <c r="S14" s="642"/>
      <c r="T14" s="642"/>
      <c r="U14" s="642"/>
      <c r="V14" s="642"/>
      <c r="W14" s="642"/>
      <c r="X14" s="642"/>
      <c r="Y14" s="643"/>
      <c r="Z14" s="644" t="s">
        <v>139</v>
      </c>
      <c r="AA14" s="644"/>
      <c r="AB14" s="644"/>
      <c r="AC14" s="644"/>
      <c r="AD14" s="645" t="s">
        <v>139</v>
      </c>
      <c r="AE14" s="645"/>
      <c r="AF14" s="645"/>
      <c r="AG14" s="645"/>
      <c r="AH14" s="645"/>
      <c r="AI14" s="645"/>
      <c r="AJ14" s="645"/>
      <c r="AK14" s="645"/>
      <c r="AL14" s="646" t="s">
        <v>139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55637</v>
      </c>
      <c r="BH14" s="642"/>
      <c r="BI14" s="642"/>
      <c r="BJ14" s="642"/>
      <c r="BK14" s="642"/>
      <c r="BL14" s="642"/>
      <c r="BM14" s="642"/>
      <c r="BN14" s="643"/>
      <c r="BO14" s="644">
        <v>3.6</v>
      </c>
      <c r="BP14" s="644"/>
      <c r="BQ14" s="644"/>
      <c r="BR14" s="644"/>
      <c r="BS14" s="650" t="s">
        <v>139</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354078</v>
      </c>
      <c r="CS14" s="642"/>
      <c r="CT14" s="642"/>
      <c r="CU14" s="642"/>
      <c r="CV14" s="642"/>
      <c r="CW14" s="642"/>
      <c r="CX14" s="642"/>
      <c r="CY14" s="643"/>
      <c r="CZ14" s="644">
        <v>4.5999999999999996</v>
      </c>
      <c r="DA14" s="644"/>
      <c r="DB14" s="644"/>
      <c r="DC14" s="644"/>
      <c r="DD14" s="650">
        <v>6395</v>
      </c>
      <c r="DE14" s="642"/>
      <c r="DF14" s="642"/>
      <c r="DG14" s="642"/>
      <c r="DH14" s="642"/>
      <c r="DI14" s="642"/>
      <c r="DJ14" s="642"/>
      <c r="DK14" s="642"/>
      <c r="DL14" s="642"/>
      <c r="DM14" s="642"/>
      <c r="DN14" s="642"/>
      <c r="DO14" s="642"/>
      <c r="DP14" s="643"/>
      <c r="DQ14" s="650">
        <v>345510</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22792</v>
      </c>
      <c r="S15" s="642"/>
      <c r="T15" s="642"/>
      <c r="U15" s="642"/>
      <c r="V15" s="642"/>
      <c r="W15" s="642"/>
      <c r="X15" s="642"/>
      <c r="Y15" s="643"/>
      <c r="Z15" s="644">
        <v>0.3</v>
      </c>
      <c r="AA15" s="644"/>
      <c r="AB15" s="644"/>
      <c r="AC15" s="644"/>
      <c r="AD15" s="645">
        <v>22792</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87160</v>
      </c>
      <c r="BH15" s="642"/>
      <c r="BI15" s="642"/>
      <c r="BJ15" s="642"/>
      <c r="BK15" s="642"/>
      <c r="BL15" s="642"/>
      <c r="BM15" s="642"/>
      <c r="BN15" s="643"/>
      <c r="BO15" s="644">
        <v>5.6</v>
      </c>
      <c r="BP15" s="644"/>
      <c r="BQ15" s="644"/>
      <c r="BR15" s="644"/>
      <c r="BS15" s="650" t="s">
        <v>244</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1021635</v>
      </c>
      <c r="CS15" s="642"/>
      <c r="CT15" s="642"/>
      <c r="CU15" s="642"/>
      <c r="CV15" s="642"/>
      <c r="CW15" s="642"/>
      <c r="CX15" s="642"/>
      <c r="CY15" s="643"/>
      <c r="CZ15" s="644">
        <v>13.3</v>
      </c>
      <c r="DA15" s="644"/>
      <c r="DB15" s="644"/>
      <c r="DC15" s="644"/>
      <c r="DD15" s="650">
        <v>174854</v>
      </c>
      <c r="DE15" s="642"/>
      <c r="DF15" s="642"/>
      <c r="DG15" s="642"/>
      <c r="DH15" s="642"/>
      <c r="DI15" s="642"/>
      <c r="DJ15" s="642"/>
      <c r="DK15" s="642"/>
      <c r="DL15" s="642"/>
      <c r="DM15" s="642"/>
      <c r="DN15" s="642"/>
      <c r="DO15" s="642"/>
      <c r="DP15" s="643"/>
      <c r="DQ15" s="650">
        <v>805278</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244</v>
      </c>
      <c r="S16" s="642"/>
      <c r="T16" s="642"/>
      <c r="U16" s="642"/>
      <c r="V16" s="642"/>
      <c r="W16" s="642"/>
      <c r="X16" s="642"/>
      <c r="Y16" s="643"/>
      <c r="Z16" s="644" t="s">
        <v>139</v>
      </c>
      <c r="AA16" s="644"/>
      <c r="AB16" s="644"/>
      <c r="AC16" s="644"/>
      <c r="AD16" s="645" t="s">
        <v>139</v>
      </c>
      <c r="AE16" s="645"/>
      <c r="AF16" s="645"/>
      <c r="AG16" s="645"/>
      <c r="AH16" s="645"/>
      <c r="AI16" s="645"/>
      <c r="AJ16" s="645"/>
      <c r="AK16" s="645"/>
      <c r="AL16" s="646" t="s">
        <v>139</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244</v>
      </c>
      <c r="BH16" s="642"/>
      <c r="BI16" s="642"/>
      <c r="BJ16" s="642"/>
      <c r="BK16" s="642"/>
      <c r="BL16" s="642"/>
      <c r="BM16" s="642"/>
      <c r="BN16" s="643"/>
      <c r="BO16" s="644" t="s">
        <v>244</v>
      </c>
      <c r="BP16" s="644"/>
      <c r="BQ16" s="644"/>
      <c r="BR16" s="644"/>
      <c r="BS16" s="650" t="s">
        <v>244</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292345</v>
      </c>
      <c r="CS16" s="642"/>
      <c r="CT16" s="642"/>
      <c r="CU16" s="642"/>
      <c r="CV16" s="642"/>
      <c r="CW16" s="642"/>
      <c r="CX16" s="642"/>
      <c r="CY16" s="643"/>
      <c r="CZ16" s="644">
        <v>3.8</v>
      </c>
      <c r="DA16" s="644"/>
      <c r="DB16" s="644"/>
      <c r="DC16" s="644"/>
      <c r="DD16" s="650" t="s">
        <v>139</v>
      </c>
      <c r="DE16" s="642"/>
      <c r="DF16" s="642"/>
      <c r="DG16" s="642"/>
      <c r="DH16" s="642"/>
      <c r="DI16" s="642"/>
      <c r="DJ16" s="642"/>
      <c r="DK16" s="642"/>
      <c r="DL16" s="642"/>
      <c r="DM16" s="642"/>
      <c r="DN16" s="642"/>
      <c r="DO16" s="642"/>
      <c r="DP16" s="643"/>
      <c r="DQ16" s="650">
        <v>84385</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6254</v>
      </c>
      <c r="S17" s="642"/>
      <c r="T17" s="642"/>
      <c r="U17" s="642"/>
      <c r="V17" s="642"/>
      <c r="W17" s="642"/>
      <c r="X17" s="642"/>
      <c r="Y17" s="643"/>
      <c r="Z17" s="644">
        <v>0.1</v>
      </c>
      <c r="AA17" s="644"/>
      <c r="AB17" s="644"/>
      <c r="AC17" s="644"/>
      <c r="AD17" s="645">
        <v>6254</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244</v>
      </c>
      <c r="BH17" s="642"/>
      <c r="BI17" s="642"/>
      <c r="BJ17" s="642"/>
      <c r="BK17" s="642"/>
      <c r="BL17" s="642"/>
      <c r="BM17" s="642"/>
      <c r="BN17" s="643"/>
      <c r="BO17" s="644" t="s">
        <v>139</v>
      </c>
      <c r="BP17" s="644"/>
      <c r="BQ17" s="644"/>
      <c r="BR17" s="644"/>
      <c r="BS17" s="650" t="s">
        <v>139</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750087</v>
      </c>
      <c r="CS17" s="642"/>
      <c r="CT17" s="642"/>
      <c r="CU17" s="642"/>
      <c r="CV17" s="642"/>
      <c r="CW17" s="642"/>
      <c r="CX17" s="642"/>
      <c r="CY17" s="643"/>
      <c r="CZ17" s="644">
        <v>9.6999999999999993</v>
      </c>
      <c r="DA17" s="644"/>
      <c r="DB17" s="644"/>
      <c r="DC17" s="644"/>
      <c r="DD17" s="650" t="s">
        <v>244</v>
      </c>
      <c r="DE17" s="642"/>
      <c r="DF17" s="642"/>
      <c r="DG17" s="642"/>
      <c r="DH17" s="642"/>
      <c r="DI17" s="642"/>
      <c r="DJ17" s="642"/>
      <c r="DK17" s="642"/>
      <c r="DL17" s="642"/>
      <c r="DM17" s="642"/>
      <c r="DN17" s="642"/>
      <c r="DO17" s="642"/>
      <c r="DP17" s="643"/>
      <c r="DQ17" s="650">
        <v>724972</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3673224</v>
      </c>
      <c r="S18" s="642"/>
      <c r="T18" s="642"/>
      <c r="U18" s="642"/>
      <c r="V18" s="642"/>
      <c r="W18" s="642"/>
      <c r="X18" s="642"/>
      <c r="Y18" s="643"/>
      <c r="Z18" s="644">
        <v>45.2</v>
      </c>
      <c r="AA18" s="644"/>
      <c r="AB18" s="644"/>
      <c r="AC18" s="644"/>
      <c r="AD18" s="645">
        <v>3318642</v>
      </c>
      <c r="AE18" s="645"/>
      <c r="AF18" s="645"/>
      <c r="AG18" s="645"/>
      <c r="AH18" s="645"/>
      <c r="AI18" s="645"/>
      <c r="AJ18" s="645"/>
      <c r="AK18" s="645"/>
      <c r="AL18" s="646">
        <v>63.3</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244</v>
      </c>
      <c r="BH18" s="642"/>
      <c r="BI18" s="642"/>
      <c r="BJ18" s="642"/>
      <c r="BK18" s="642"/>
      <c r="BL18" s="642"/>
      <c r="BM18" s="642"/>
      <c r="BN18" s="643"/>
      <c r="BO18" s="644" t="s">
        <v>139</v>
      </c>
      <c r="BP18" s="644"/>
      <c r="BQ18" s="644"/>
      <c r="BR18" s="644"/>
      <c r="BS18" s="650" t="s">
        <v>139</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139</v>
      </c>
      <c r="CS18" s="642"/>
      <c r="CT18" s="642"/>
      <c r="CU18" s="642"/>
      <c r="CV18" s="642"/>
      <c r="CW18" s="642"/>
      <c r="CX18" s="642"/>
      <c r="CY18" s="643"/>
      <c r="CZ18" s="644" t="s">
        <v>244</v>
      </c>
      <c r="DA18" s="644"/>
      <c r="DB18" s="644"/>
      <c r="DC18" s="644"/>
      <c r="DD18" s="650" t="s">
        <v>139</v>
      </c>
      <c r="DE18" s="642"/>
      <c r="DF18" s="642"/>
      <c r="DG18" s="642"/>
      <c r="DH18" s="642"/>
      <c r="DI18" s="642"/>
      <c r="DJ18" s="642"/>
      <c r="DK18" s="642"/>
      <c r="DL18" s="642"/>
      <c r="DM18" s="642"/>
      <c r="DN18" s="642"/>
      <c r="DO18" s="642"/>
      <c r="DP18" s="643"/>
      <c r="DQ18" s="650" t="s">
        <v>244</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3318642</v>
      </c>
      <c r="S19" s="642"/>
      <c r="T19" s="642"/>
      <c r="U19" s="642"/>
      <c r="V19" s="642"/>
      <c r="W19" s="642"/>
      <c r="X19" s="642"/>
      <c r="Y19" s="643"/>
      <c r="Z19" s="644">
        <v>40.799999999999997</v>
      </c>
      <c r="AA19" s="644"/>
      <c r="AB19" s="644"/>
      <c r="AC19" s="644"/>
      <c r="AD19" s="645">
        <v>3318642</v>
      </c>
      <c r="AE19" s="645"/>
      <c r="AF19" s="645"/>
      <c r="AG19" s="645"/>
      <c r="AH19" s="645"/>
      <c r="AI19" s="645"/>
      <c r="AJ19" s="645"/>
      <c r="AK19" s="645"/>
      <c r="AL19" s="646">
        <v>63.3</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35386</v>
      </c>
      <c r="BH19" s="642"/>
      <c r="BI19" s="642"/>
      <c r="BJ19" s="642"/>
      <c r="BK19" s="642"/>
      <c r="BL19" s="642"/>
      <c r="BM19" s="642"/>
      <c r="BN19" s="643"/>
      <c r="BO19" s="644">
        <v>2.2999999999999998</v>
      </c>
      <c r="BP19" s="644"/>
      <c r="BQ19" s="644"/>
      <c r="BR19" s="644"/>
      <c r="BS19" s="650" t="s">
        <v>244</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244</v>
      </c>
      <c r="CS19" s="642"/>
      <c r="CT19" s="642"/>
      <c r="CU19" s="642"/>
      <c r="CV19" s="642"/>
      <c r="CW19" s="642"/>
      <c r="CX19" s="642"/>
      <c r="CY19" s="643"/>
      <c r="CZ19" s="644" t="s">
        <v>244</v>
      </c>
      <c r="DA19" s="644"/>
      <c r="DB19" s="644"/>
      <c r="DC19" s="644"/>
      <c r="DD19" s="650" t="s">
        <v>244</v>
      </c>
      <c r="DE19" s="642"/>
      <c r="DF19" s="642"/>
      <c r="DG19" s="642"/>
      <c r="DH19" s="642"/>
      <c r="DI19" s="642"/>
      <c r="DJ19" s="642"/>
      <c r="DK19" s="642"/>
      <c r="DL19" s="642"/>
      <c r="DM19" s="642"/>
      <c r="DN19" s="642"/>
      <c r="DO19" s="642"/>
      <c r="DP19" s="643"/>
      <c r="DQ19" s="650" t="s">
        <v>244</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354582</v>
      </c>
      <c r="S20" s="642"/>
      <c r="T20" s="642"/>
      <c r="U20" s="642"/>
      <c r="V20" s="642"/>
      <c r="W20" s="642"/>
      <c r="X20" s="642"/>
      <c r="Y20" s="643"/>
      <c r="Z20" s="644">
        <v>4.4000000000000004</v>
      </c>
      <c r="AA20" s="644"/>
      <c r="AB20" s="644"/>
      <c r="AC20" s="644"/>
      <c r="AD20" s="645" t="s">
        <v>139</v>
      </c>
      <c r="AE20" s="645"/>
      <c r="AF20" s="645"/>
      <c r="AG20" s="645"/>
      <c r="AH20" s="645"/>
      <c r="AI20" s="645"/>
      <c r="AJ20" s="645"/>
      <c r="AK20" s="645"/>
      <c r="AL20" s="646" t="s">
        <v>139</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35386</v>
      </c>
      <c r="BH20" s="642"/>
      <c r="BI20" s="642"/>
      <c r="BJ20" s="642"/>
      <c r="BK20" s="642"/>
      <c r="BL20" s="642"/>
      <c r="BM20" s="642"/>
      <c r="BN20" s="643"/>
      <c r="BO20" s="644">
        <v>2.2999999999999998</v>
      </c>
      <c r="BP20" s="644"/>
      <c r="BQ20" s="644"/>
      <c r="BR20" s="644"/>
      <c r="BS20" s="650" t="s">
        <v>244</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7708432</v>
      </c>
      <c r="CS20" s="642"/>
      <c r="CT20" s="642"/>
      <c r="CU20" s="642"/>
      <c r="CV20" s="642"/>
      <c r="CW20" s="642"/>
      <c r="CX20" s="642"/>
      <c r="CY20" s="643"/>
      <c r="CZ20" s="644">
        <v>100</v>
      </c>
      <c r="DA20" s="644"/>
      <c r="DB20" s="644"/>
      <c r="DC20" s="644"/>
      <c r="DD20" s="650">
        <v>625144</v>
      </c>
      <c r="DE20" s="642"/>
      <c r="DF20" s="642"/>
      <c r="DG20" s="642"/>
      <c r="DH20" s="642"/>
      <c r="DI20" s="642"/>
      <c r="DJ20" s="642"/>
      <c r="DK20" s="642"/>
      <c r="DL20" s="642"/>
      <c r="DM20" s="642"/>
      <c r="DN20" s="642"/>
      <c r="DO20" s="642"/>
      <c r="DP20" s="643"/>
      <c r="DQ20" s="650">
        <v>5990626</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139</v>
      </c>
      <c r="S21" s="642"/>
      <c r="T21" s="642"/>
      <c r="U21" s="642"/>
      <c r="V21" s="642"/>
      <c r="W21" s="642"/>
      <c r="X21" s="642"/>
      <c r="Y21" s="643"/>
      <c r="Z21" s="644" t="s">
        <v>244</v>
      </c>
      <c r="AA21" s="644"/>
      <c r="AB21" s="644"/>
      <c r="AC21" s="644"/>
      <c r="AD21" s="645" t="s">
        <v>139</v>
      </c>
      <c r="AE21" s="645"/>
      <c r="AF21" s="645"/>
      <c r="AG21" s="645"/>
      <c r="AH21" s="645"/>
      <c r="AI21" s="645"/>
      <c r="AJ21" s="645"/>
      <c r="AK21" s="645"/>
      <c r="AL21" s="646" t="s">
        <v>139</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6478</v>
      </c>
      <c r="BH21" s="642"/>
      <c r="BI21" s="642"/>
      <c r="BJ21" s="642"/>
      <c r="BK21" s="642"/>
      <c r="BL21" s="642"/>
      <c r="BM21" s="642"/>
      <c r="BN21" s="643"/>
      <c r="BO21" s="644">
        <v>0.4</v>
      </c>
      <c r="BP21" s="644"/>
      <c r="BQ21" s="644"/>
      <c r="BR21" s="644"/>
      <c r="BS21" s="650" t="s">
        <v>244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5605173</v>
      </c>
      <c r="S22" s="642"/>
      <c r="T22" s="642"/>
      <c r="U22" s="642"/>
      <c r="V22" s="642"/>
      <c r="W22" s="642"/>
      <c r="X22" s="642"/>
      <c r="Y22" s="643"/>
      <c r="Z22" s="644">
        <v>68.900000000000006</v>
      </c>
      <c r="AA22" s="644"/>
      <c r="AB22" s="644"/>
      <c r="AC22" s="644"/>
      <c r="AD22" s="645">
        <v>5221683</v>
      </c>
      <c r="AE22" s="645"/>
      <c r="AF22" s="645"/>
      <c r="AG22" s="645"/>
      <c r="AH22" s="645"/>
      <c r="AI22" s="645"/>
      <c r="AJ22" s="645"/>
      <c r="AK22" s="645"/>
      <c r="AL22" s="646">
        <v>99.7</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244</v>
      </c>
      <c r="BH22" s="642"/>
      <c r="BI22" s="642"/>
      <c r="BJ22" s="642"/>
      <c r="BK22" s="642"/>
      <c r="BL22" s="642"/>
      <c r="BM22" s="642"/>
      <c r="BN22" s="643"/>
      <c r="BO22" s="644" t="s">
        <v>244</v>
      </c>
      <c r="BP22" s="644"/>
      <c r="BQ22" s="644"/>
      <c r="BR22" s="644"/>
      <c r="BS22" s="650" t="s">
        <v>244</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1136</v>
      </c>
      <c r="S23" s="642"/>
      <c r="T23" s="642"/>
      <c r="U23" s="642"/>
      <c r="V23" s="642"/>
      <c r="W23" s="642"/>
      <c r="X23" s="642"/>
      <c r="Y23" s="643"/>
      <c r="Z23" s="644">
        <v>0</v>
      </c>
      <c r="AA23" s="644"/>
      <c r="AB23" s="644"/>
      <c r="AC23" s="644"/>
      <c r="AD23" s="645">
        <v>1136</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28908</v>
      </c>
      <c r="BH23" s="642"/>
      <c r="BI23" s="642"/>
      <c r="BJ23" s="642"/>
      <c r="BK23" s="642"/>
      <c r="BL23" s="642"/>
      <c r="BM23" s="642"/>
      <c r="BN23" s="643"/>
      <c r="BO23" s="644">
        <v>1.9</v>
      </c>
      <c r="BP23" s="644"/>
      <c r="BQ23" s="644"/>
      <c r="BR23" s="644"/>
      <c r="BS23" s="650" t="s">
        <v>244</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116999</v>
      </c>
      <c r="S24" s="642"/>
      <c r="T24" s="642"/>
      <c r="U24" s="642"/>
      <c r="V24" s="642"/>
      <c r="W24" s="642"/>
      <c r="X24" s="642"/>
      <c r="Y24" s="643"/>
      <c r="Z24" s="644">
        <v>1.4</v>
      </c>
      <c r="AA24" s="644"/>
      <c r="AB24" s="644"/>
      <c r="AC24" s="644"/>
      <c r="AD24" s="645" t="s">
        <v>139</v>
      </c>
      <c r="AE24" s="645"/>
      <c r="AF24" s="645"/>
      <c r="AG24" s="645"/>
      <c r="AH24" s="645"/>
      <c r="AI24" s="645"/>
      <c r="AJ24" s="645"/>
      <c r="AK24" s="645"/>
      <c r="AL24" s="646" t="s">
        <v>244</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139</v>
      </c>
      <c r="BH24" s="642"/>
      <c r="BI24" s="642"/>
      <c r="BJ24" s="642"/>
      <c r="BK24" s="642"/>
      <c r="BL24" s="642"/>
      <c r="BM24" s="642"/>
      <c r="BN24" s="643"/>
      <c r="BO24" s="644" t="s">
        <v>139</v>
      </c>
      <c r="BP24" s="644"/>
      <c r="BQ24" s="644"/>
      <c r="BR24" s="644"/>
      <c r="BS24" s="650" t="s">
        <v>139</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2798854</v>
      </c>
      <c r="CS24" s="631"/>
      <c r="CT24" s="631"/>
      <c r="CU24" s="631"/>
      <c r="CV24" s="631"/>
      <c r="CW24" s="631"/>
      <c r="CX24" s="631"/>
      <c r="CY24" s="632"/>
      <c r="CZ24" s="635">
        <v>36.299999999999997</v>
      </c>
      <c r="DA24" s="636"/>
      <c r="DB24" s="636"/>
      <c r="DC24" s="655"/>
      <c r="DD24" s="674">
        <v>2172839</v>
      </c>
      <c r="DE24" s="631"/>
      <c r="DF24" s="631"/>
      <c r="DG24" s="631"/>
      <c r="DH24" s="631"/>
      <c r="DI24" s="631"/>
      <c r="DJ24" s="631"/>
      <c r="DK24" s="632"/>
      <c r="DL24" s="674">
        <v>2149582</v>
      </c>
      <c r="DM24" s="631"/>
      <c r="DN24" s="631"/>
      <c r="DO24" s="631"/>
      <c r="DP24" s="631"/>
      <c r="DQ24" s="631"/>
      <c r="DR24" s="631"/>
      <c r="DS24" s="631"/>
      <c r="DT24" s="631"/>
      <c r="DU24" s="631"/>
      <c r="DV24" s="632"/>
      <c r="DW24" s="635">
        <v>39.299999999999997</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95758</v>
      </c>
      <c r="S25" s="642"/>
      <c r="T25" s="642"/>
      <c r="U25" s="642"/>
      <c r="V25" s="642"/>
      <c r="W25" s="642"/>
      <c r="X25" s="642"/>
      <c r="Y25" s="643"/>
      <c r="Z25" s="644">
        <v>1.2</v>
      </c>
      <c r="AA25" s="644"/>
      <c r="AB25" s="644"/>
      <c r="AC25" s="644"/>
      <c r="AD25" s="645">
        <v>6871</v>
      </c>
      <c r="AE25" s="645"/>
      <c r="AF25" s="645"/>
      <c r="AG25" s="645"/>
      <c r="AH25" s="645"/>
      <c r="AI25" s="645"/>
      <c r="AJ25" s="645"/>
      <c r="AK25" s="645"/>
      <c r="AL25" s="646">
        <v>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244</v>
      </c>
      <c r="BH25" s="642"/>
      <c r="BI25" s="642"/>
      <c r="BJ25" s="642"/>
      <c r="BK25" s="642"/>
      <c r="BL25" s="642"/>
      <c r="BM25" s="642"/>
      <c r="BN25" s="643"/>
      <c r="BO25" s="644" t="s">
        <v>244</v>
      </c>
      <c r="BP25" s="644"/>
      <c r="BQ25" s="644"/>
      <c r="BR25" s="644"/>
      <c r="BS25" s="650" t="s">
        <v>244</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1232561</v>
      </c>
      <c r="CS25" s="677"/>
      <c r="CT25" s="677"/>
      <c r="CU25" s="677"/>
      <c r="CV25" s="677"/>
      <c r="CW25" s="677"/>
      <c r="CX25" s="677"/>
      <c r="CY25" s="678"/>
      <c r="CZ25" s="646">
        <v>16</v>
      </c>
      <c r="DA25" s="675"/>
      <c r="DB25" s="675"/>
      <c r="DC25" s="679"/>
      <c r="DD25" s="650">
        <v>1160023</v>
      </c>
      <c r="DE25" s="677"/>
      <c r="DF25" s="677"/>
      <c r="DG25" s="677"/>
      <c r="DH25" s="677"/>
      <c r="DI25" s="677"/>
      <c r="DJ25" s="677"/>
      <c r="DK25" s="678"/>
      <c r="DL25" s="650">
        <v>1137118</v>
      </c>
      <c r="DM25" s="677"/>
      <c r="DN25" s="677"/>
      <c r="DO25" s="677"/>
      <c r="DP25" s="677"/>
      <c r="DQ25" s="677"/>
      <c r="DR25" s="677"/>
      <c r="DS25" s="677"/>
      <c r="DT25" s="677"/>
      <c r="DU25" s="677"/>
      <c r="DV25" s="678"/>
      <c r="DW25" s="646">
        <v>20.8</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40768</v>
      </c>
      <c r="S26" s="642"/>
      <c r="T26" s="642"/>
      <c r="U26" s="642"/>
      <c r="V26" s="642"/>
      <c r="W26" s="642"/>
      <c r="X26" s="642"/>
      <c r="Y26" s="643"/>
      <c r="Z26" s="644">
        <v>0.5</v>
      </c>
      <c r="AA26" s="644"/>
      <c r="AB26" s="644"/>
      <c r="AC26" s="644"/>
      <c r="AD26" s="645" t="s">
        <v>139</v>
      </c>
      <c r="AE26" s="645"/>
      <c r="AF26" s="645"/>
      <c r="AG26" s="645"/>
      <c r="AH26" s="645"/>
      <c r="AI26" s="645"/>
      <c r="AJ26" s="645"/>
      <c r="AK26" s="645"/>
      <c r="AL26" s="646" t="s">
        <v>244</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244</v>
      </c>
      <c r="BH26" s="642"/>
      <c r="BI26" s="642"/>
      <c r="BJ26" s="642"/>
      <c r="BK26" s="642"/>
      <c r="BL26" s="642"/>
      <c r="BM26" s="642"/>
      <c r="BN26" s="643"/>
      <c r="BO26" s="644" t="s">
        <v>244</v>
      </c>
      <c r="BP26" s="644"/>
      <c r="BQ26" s="644"/>
      <c r="BR26" s="644"/>
      <c r="BS26" s="650" t="s">
        <v>139</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832453</v>
      </c>
      <c r="CS26" s="642"/>
      <c r="CT26" s="642"/>
      <c r="CU26" s="642"/>
      <c r="CV26" s="642"/>
      <c r="CW26" s="642"/>
      <c r="CX26" s="642"/>
      <c r="CY26" s="643"/>
      <c r="CZ26" s="646">
        <v>10.8</v>
      </c>
      <c r="DA26" s="675"/>
      <c r="DB26" s="675"/>
      <c r="DC26" s="679"/>
      <c r="DD26" s="650">
        <v>762622</v>
      </c>
      <c r="DE26" s="642"/>
      <c r="DF26" s="642"/>
      <c r="DG26" s="642"/>
      <c r="DH26" s="642"/>
      <c r="DI26" s="642"/>
      <c r="DJ26" s="642"/>
      <c r="DK26" s="643"/>
      <c r="DL26" s="650" t="s">
        <v>244</v>
      </c>
      <c r="DM26" s="642"/>
      <c r="DN26" s="642"/>
      <c r="DO26" s="642"/>
      <c r="DP26" s="642"/>
      <c r="DQ26" s="642"/>
      <c r="DR26" s="642"/>
      <c r="DS26" s="642"/>
      <c r="DT26" s="642"/>
      <c r="DU26" s="642"/>
      <c r="DV26" s="643"/>
      <c r="DW26" s="646" t="s">
        <v>139</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464415</v>
      </c>
      <c r="S27" s="642"/>
      <c r="T27" s="642"/>
      <c r="U27" s="642"/>
      <c r="V27" s="642"/>
      <c r="W27" s="642"/>
      <c r="X27" s="642"/>
      <c r="Y27" s="643"/>
      <c r="Z27" s="644">
        <v>5.7</v>
      </c>
      <c r="AA27" s="644"/>
      <c r="AB27" s="644"/>
      <c r="AC27" s="644"/>
      <c r="AD27" s="645" t="s">
        <v>139</v>
      </c>
      <c r="AE27" s="645"/>
      <c r="AF27" s="645"/>
      <c r="AG27" s="645"/>
      <c r="AH27" s="645"/>
      <c r="AI27" s="645"/>
      <c r="AJ27" s="645"/>
      <c r="AK27" s="645"/>
      <c r="AL27" s="646" t="s">
        <v>139</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1560467</v>
      </c>
      <c r="BH27" s="642"/>
      <c r="BI27" s="642"/>
      <c r="BJ27" s="642"/>
      <c r="BK27" s="642"/>
      <c r="BL27" s="642"/>
      <c r="BM27" s="642"/>
      <c r="BN27" s="643"/>
      <c r="BO27" s="644">
        <v>100</v>
      </c>
      <c r="BP27" s="644"/>
      <c r="BQ27" s="644"/>
      <c r="BR27" s="644"/>
      <c r="BS27" s="650">
        <v>15904</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816206</v>
      </c>
      <c r="CS27" s="677"/>
      <c r="CT27" s="677"/>
      <c r="CU27" s="677"/>
      <c r="CV27" s="677"/>
      <c r="CW27" s="677"/>
      <c r="CX27" s="677"/>
      <c r="CY27" s="678"/>
      <c r="CZ27" s="646">
        <v>10.6</v>
      </c>
      <c r="DA27" s="675"/>
      <c r="DB27" s="675"/>
      <c r="DC27" s="679"/>
      <c r="DD27" s="650">
        <v>287844</v>
      </c>
      <c r="DE27" s="677"/>
      <c r="DF27" s="677"/>
      <c r="DG27" s="677"/>
      <c r="DH27" s="677"/>
      <c r="DI27" s="677"/>
      <c r="DJ27" s="677"/>
      <c r="DK27" s="678"/>
      <c r="DL27" s="650">
        <v>287492</v>
      </c>
      <c r="DM27" s="677"/>
      <c r="DN27" s="677"/>
      <c r="DO27" s="677"/>
      <c r="DP27" s="677"/>
      <c r="DQ27" s="677"/>
      <c r="DR27" s="677"/>
      <c r="DS27" s="677"/>
      <c r="DT27" s="677"/>
      <c r="DU27" s="677"/>
      <c r="DV27" s="678"/>
      <c r="DW27" s="646">
        <v>5.3</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t="s">
        <v>244</v>
      </c>
      <c r="S28" s="642"/>
      <c r="T28" s="642"/>
      <c r="U28" s="642"/>
      <c r="V28" s="642"/>
      <c r="W28" s="642"/>
      <c r="X28" s="642"/>
      <c r="Y28" s="643"/>
      <c r="Z28" s="644" t="s">
        <v>244</v>
      </c>
      <c r="AA28" s="644"/>
      <c r="AB28" s="644"/>
      <c r="AC28" s="644"/>
      <c r="AD28" s="645" t="s">
        <v>244</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750087</v>
      </c>
      <c r="CS28" s="642"/>
      <c r="CT28" s="642"/>
      <c r="CU28" s="642"/>
      <c r="CV28" s="642"/>
      <c r="CW28" s="642"/>
      <c r="CX28" s="642"/>
      <c r="CY28" s="643"/>
      <c r="CZ28" s="646">
        <v>9.6999999999999993</v>
      </c>
      <c r="DA28" s="675"/>
      <c r="DB28" s="675"/>
      <c r="DC28" s="679"/>
      <c r="DD28" s="650">
        <v>724972</v>
      </c>
      <c r="DE28" s="642"/>
      <c r="DF28" s="642"/>
      <c r="DG28" s="642"/>
      <c r="DH28" s="642"/>
      <c r="DI28" s="642"/>
      <c r="DJ28" s="642"/>
      <c r="DK28" s="643"/>
      <c r="DL28" s="650">
        <v>724972</v>
      </c>
      <c r="DM28" s="642"/>
      <c r="DN28" s="642"/>
      <c r="DO28" s="642"/>
      <c r="DP28" s="642"/>
      <c r="DQ28" s="642"/>
      <c r="DR28" s="642"/>
      <c r="DS28" s="642"/>
      <c r="DT28" s="642"/>
      <c r="DU28" s="642"/>
      <c r="DV28" s="643"/>
      <c r="DW28" s="646">
        <v>13.2</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507102</v>
      </c>
      <c r="S29" s="642"/>
      <c r="T29" s="642"/>
      <c r="U29" s="642"/>
      <c r="V29" s="642"/>
      <c r="W29" s="642"/>
      <c r="X29" s="642"/>
      <c r="Y29" s="643"/>
      <c r="Z29" s="644">
        <v>6.2</v>
      </c>
      <c r="AA29" s="644"/>
      <c r="AB29" s="644"/>
      <c r="AC29" s="644"/>
      <c r="AD29" s="645" t="s">
        <v>244</v>
      </c>
      <c r="AE29" s="645"/>
      <c r="AF29" s="645"/>
      <c r="AG29" s="645"/>
      <c r="AH29" s="645"/>
      <c r="AI29" s="645"/>
      <c r="AJ29" s="645"/>
      <c r="AK29" s="645"/>
      <c r="AL29" s="646" t="s">
        <v>244</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750087</v>
      </c>
      <c r="CS29" s="677"/>
      <c r="CT29" s="677"/>
      <c r="CU29" s="677"/>
      <c r="CV29" s="677"/>
      <c r="CW29" s="677"/>
      <c r="CX29" s="677"/>
      <c r="CY29" s="678"/>
      <c r="CZ29" s="646">
        <v>9.6999999999999993</v>
      </c>
      <c r="DA29" s="675"/>
      <c r="DB29" s="675"/>
      <c r="DC29" s="679"/>
      <c r="DD29" s="650">
        <v>724972</v>
      </c>
      <c r="DE29" s="677"/>
      <c r="DF29" s="677"/>
      <c r="DG29" s="677"/>
      <c r="DH29" s="677"/>
      <c r="DI29" s="677"/>
      <c r="DJ29" s="677"/>
      <c r="DK29" s="678"/>
      <c r="DL29" s="650">
        <v>724972</v>
      </c>
      <c r="DM29" s="677"/>
      <c r="DN29" s="677"/>
      <c r="DO29" s="677"/>
      <c r="DP29" s="677"/>
      <c r="DQ29" s="677"/>
      <c r="DR29" s="677"/>
      <c r="DS29" s="677"/>
      <c r="DT29" s="677"/>
      <c r="DU29" s="677"/>
      <c r="DV29" s="678"/>
      <c r="DW29" s="646">
        <v>13.2</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34830</v>
      </c>
      <c r="S30" s="642"/>
      <c r="T30" s="642"/>
      <c r="U30" s="642"/>
      <c r="V30" s="642"/>
      <c r="W30" s="642"/>
      <c r="X30" s="642"/>
      <c r="Y30" s="643"/>
      <c r="Z30" s="644">
        <v>0.4</v>
      </c>
      <c r="AA30" s="644"/>
      <c r="AB30" s="644"/>
      <c r="AC30" s="644"/>
      <c r="AD30" s="645">
        <v>7609</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190</v>
      </c>
      <c r="AY30" s="628"/>
      <c r="AZ30" s="628"/>
      <c r="BA30" s="628"/>
      <c r="BB30" s="628"/>
      <c r="BC30" s="628"/>
      <c r="BD30" s="628"/>
      <c r="BE30" s="628"/>
      <c r="BF30" s="629"/>
      <c r="BG30" s="701">
        <v>97.8</v>
      </c>
      <c r="BH30" s="702"/>
      <c r="BI30" s="702"/>
      <c r="BJ30" s="702"/>
      <c r="BK30" s="702"/>
      <c r="BL30" s="702"/>
      <c r="BM30" s="636">
        <v>92.3</v>
      </c>
      <c r="BN30" s="702"/>
      <c r="BO30" s="702"/>
      <c r="BP30" s="702"/>
      <c r="BQ30" s="703"/>
      <c r="BR30" s="701">
        <v>98.7</v>
      </c>
      <c r="BS30" s="702"/>
      <c r="BT30" s="702"/>
      <c r="BU30" s="702"/>
      <c r="BV30" s="702"/>
      <c r="BW30" s="702"/>
      <c r="BX30" s="636">
        <v>93.7</v>
      </c>
      <c r="BY30" s="702"/>
      <c r="BZ30" s="702"/>
      <c r="CA30" s="702"/>
      <c r="CB30" s="703"/>
      <c r="CD30" s="706"/>
      <c r="CE30" s="707"/>
      <c r="CF30" s="656" t="s">
        <v>313</v>
      </c>
      <c r="CG30" s="657"/>
      <c r="CH30" s="657"/>
      <c r="CI30" s="657"/>
      <c r="CJ30" s="657"/>
      <c r="CK30" s="657"/>
      <c r="CL30" s="657"/>
      <c r="CM30" s="657"/>
      <c r="CN30" s="657"/>
      <c r="CO30" s="657"/>
      <c r="CP30" s="657"/>
      <c r="CQ30" s="658"/>
      <c r="CR30" s="641">
        <v>697377</v>
      </c>
      <c r="CS30" s="642"/>
      <c r="CT30" s="642"/>
      <c r="CU30" s="642"/>
      <c r="CV30" s="642"/>
      <c r="CW30" s="642"/>
      <c r="CX30" s="642"/>
      <c r="CY30" s="643"/>
      <c r="CZ30" s="646">
        <v>9</v>
      </c>
      <c r="DA30" s="675"/>
      <c r="DB30" s="675"/>
      <c r="DC30" s="679"/>
      <c r="DD30" s="650">
        <v>672262</v>
      </c>
      <c r="DE30" s="642"/>
      <c r="DF30" s="642"/>
      <c r="DG30" s="642"/>
      <c r="DH30" s="642"/>
      <c r="DI30" s="642"/>
      <c r="DJ30" s="642"/>
      <c r="DK30" s="643"/>
      <c r="DL30" s="650">
        <v>672262</v>
      </c>
      <c r="DM30" s="642"/>
      <c r="DN30" s="642"/>
      <c r="DO30" s="642"/>
      <c r="DP30" s="642"/>
      <c r="DQ30" s="642"/>
      <c r="DR30" s="642"/>
      <c r="DS30" s="642"/>
      <c r="DT30" s="642"/>
      <c r="DU30" s="642"/>
      <c r="DV30" s="643"/>
      <c r="DW30" s="646">
        <v>12.3</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97277</v>
      </c>
      <c r="S31" s="642"/>
      <c r="T31" s="642"/>
      <c r="U31" s="642"/>
      <c r="V31" s="642"/>
      <c r="W31" s="642"/>
      <c r="X31" s="642"/>
      <c r="Y31" s="643"/>
      <c r="Z31" s="644">
        <v>1.2</v>
      </c>
      <c r="AA31" s="644"/>
      <c r="AB31" s="644"/>
      <c r="AC31" s="644"/>
      <c r="AD31" s="645" t="s">
        <v>139</v>
      </c>
      <c r="AE31" s="645"/>
      <c r="AF31" s="645"/>
      <c r="AG31" s="645"/>
      <c r="AH31" s="645"/>
      <c r="AI31" s="645"/>
      <c r="AJ31" s="645"/>
      <c r="AK31" s="645"/>
      <c r="AL31" s="646" t="s">
        <v>244</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98.8</v>
      </c>
      <c r="BH31" s="677"/>
      <c r="BI31" s="677"/>
      <c r="BJ31" s="677"/>
      <c r="BK31" s="677"/>
      <c r="BL31" s="677"/>
      <c r="BM31" s="647">
        <v>97.5</v>
      </c>
      <c r="BN31" s="699"/>
      <c r="BO31" s="699"/>
      <c r="BP31" s="699"/>
      <c r="BQ31" s="700"/>
      <c r="BR31" s="698">
        <v>99</v>
      </c>
      <c r="BS31" s="677"/>
      <c r="BT31" s="677"/>
      <c r="BU31" s="677"/>
      <c r="BV31" s="677"/>
      <c r="BW31" s="677"/>
      <c r="BX31" s="647">
        <v>98.1</v>
      </c>
      <c r="BY31" s="699"/>
      <c r="BZ31" s="699"/>
      <c r="CA31" s="699"/>
      <c r="CB31" s="700"/>
      <c r="CD31" s="706"/>
      <c r="CE31" s="707"/>
      <c r="CF31" s="656" t="s">
        <v>317</v>
      </c>
      <c r="CG31" s="657"/>
      <c r="CH31" s="657"/>
      <c r="CI31" s="657"/>
      <c r="CJ31" s="657"/>
      <c r="CK31" s="657"/>
      <c r="CL31" s="657"/>
      <c r="CM31" s="657"/>
      <c r="CN31" s="657"/>
      <c r="CO31" s="657"/>
      <c r="CP31" s="657"/>
      <c r="CQ31" s="658"/>
      <c r="CR31" s="641">
        <v>52710</v>
      </c>
      <c r="CS31" s="677"/>
      <c r="CT31" s="677"/>
      <c r="CU31" s="677"/>
      <c r="CV31" s="677"/>
      <c r="CW31" s="677"/>
      <c r="CX31" s="677"/>
      <c r="CY31" s="678"/>
      <c r="CZ31" s="646">
        <v>0.7</v>
      </c>
      <c r="DA31" s="675"/>
      <c r="DB31" s="675"/>
      <c r="DC31" s="679"/>
      <c r="DD31" s="650">
        <v>52710</v>
      </c>
      <c r="DE31" s="677"/>
      <c r="DF31" s="677"/>
      <c r="DG31" s="677"/>
      <c r="DH31" s="677"/>
      <c r="DI31" s="677"/>
      <c r="DJ31" s="677"/>
      <c r="DK31" s="678"/>
      <c r="DL31" s="650">
        <v>52710</v>
      </c>
      <c r="DM31" s="677"/>
      <c r="DN31" s="677"/>
      <c r="DO31" s="677"/>
      <c r="DP31" s="677"/>
      <c r="DQ31" s="677"/>
      <c r="DR31" s="677"/>
      <c r="DS31" s="677"/>
      <c r="DT31" s="677"/>
      <c r="DU31" s="677"/>
      <c r="DV31" s="678"/>
      <c r="DW31" s="646">
        <v>1</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125672</v>
      </c>
      <c r="S32" s="642"/>
      <c r="T32" s="642"/>
      <c r="U32" s="642"/>
      <c r="V32" s="642"/>
      <c r="W32" s="642"/>
      <c r="X32" s="642"/>
      <c r="Y32" s="643"/>
      <c r="Z32" s="644">
        <v>1.5</v>
      </c>
      <c r="AA32" s="644"/>
      <c r="AB32" s="644"/>
      <c r="AC32" s="644"/>
      <c r="AD32" s="645" t="s">
        <v>139</v>
      </c>
      <c r="AE32" s="645"/>
      <c r="AF32" s="645"/>
      <c r="AG32" s="645"/>
      <c r="AH32" s="645"/>
      <c r="AI32" s="645"/>
      <c r="AJ32" s="645"/>
      <c r="AK32" s="645"/>
      <c r="AL32" s="646" t="s">
        <v>139</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97</v>
      </c>
      <c r="BH32" s="711"/>
      <c r="BI32" s="711"/>
      <c r="BJ32" s="711"/>
      <c r="BK32" s="711"/>
      <c r="BL32" s="711"/>
      <c r="BM32" s="712">
        <v>88.1</v>
      </c>
      <c r="BN32" s="711"/>
      <c r="BO32" s="711"/>
      <c r="BP32" s="711"/>
      <c r="BQ32" s="713"/>
      <c r="BR32" s="710">
        <v>98.4</v>
      </c>
      <c r="BS32" s="711"/>
      <c r="BT32" s="711"/>
      <c r="BU32" s="711"/>
      <c r="BV32" s="711"/>
      <c r="BW32" s="711"/>
      <c r="BX32" s="712">
        <v>90.2</v>
      </c>
      <c r="BY32" s="711"/>
      <c r="BZ32" s="711"/>
      <c r="CA32" s="711"/>
      <c r="CB32" s="713"/>
      <c r="CD32" s="708"/>
      <c r="CE32" s="709"/>
      <c r="CF32" s="656" t="s">
        <v>320</v>
      </c>
      <c r="CG32" s="657"/>
      <c r="CH32" s="657"/>
      <c r="CI32" s="657"/>
      <c r="CJ32" s="657"/>
      <c r="CK32" s="657"/>
      <c r="CL32" s="657"/>
      <c r="CM32" s="657"/>
      <c r="CN32" s="657"/>
      <c r="CO32" s="657"/>
      <c r="CP32" s="657"/>
      <c r="CQ32" s="658"/>
      <c r="CR32" s="641" t="s">
        <v>139</v>
      </c>
      <c r="CS32" s="642"/>
      <c r="CT32" s="642"/>
      <c r="CU32" s="642"/>
      <c r="CV32" s="642"/>
      <c r="CW32" s="642"/>
      <c r="CX32" s="642"/>
      <c r="CY32" s="643"/>
      <c r="CZ32" s="646" t="s">
        <v>139</v>
      </c>
      <c r="DA32" s="675"/>
      <c r="DB32" s="675"/>
      <c r="DC32" s="679"/>
      <c r="DD32" s="650" t="s">
        <v>244</v>
      </c>
      <c r="DE32" s="642"/>
      <c r="DF32" s="642"/>
      <c r="DG32" s="642"/>
      <c r="DH32" s="642"/>
      <c r="DI32" s="642"/>
      <c r="DJ32" s="642"/>
      <c r="DK32" s="643"/>
      <c r="DL32" s="650" t="s">
        <v>139</v>
      </c>
      <c r="DM32" s="642"/>
      <c r="DN32" s="642"/>
      <c r="DO32" s="642"/>
      <c r="DP32" s="642"/>
      <c r="DQ32" s="642"/>
      <c r="DR32" s="642"/>
      <c r="DS32" s="642"/>
      <c r="DT32" s="642"/>
      <c r="DU32" s="642"/>
      <c r="DV32" s="643"/>
      <c r="DW32" s="646" t="s">
        <v>139</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374280</v>
      </c>
      <c r="S33" s="642"/>
      <c r="T33" s="642"/>
      <c r="U33" s="642"/>
      <c r="V33" s="642"/>
      <c r="W33" s="642"/>
      <c r="X33" s="642"/>
      <c r="Y33" s="643"/>
      <c r="Z33" s="644">
        <v>4.5999999999999996</v>
      </c>
      <c r="AA33" s="644"/>
      <c r="AB33" s="644"/>
      <c r="AC33" s="644"/>
      <c r="AD33" s="645" t="s">
        <v>139</v>
      </c>
      <c r="AE33" s="645"/>
      <c r="AF33" s="645"/>
      <c r="AG33" s="645"/>
      <c r="AH33" s="645"/>
      <c r="AI33" s="645"/>
      <c r="AJ33" s="645"/>
      <c r="AK33" s="645"/>
      <c r="AL33" s="646" t="s">
        <v>139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3992089</v>
      </c>
      <c r="CS33" s="677"/>
      <c r="CT33" s="677"/>
      <c r="CU33" s="677"/>
      <c r="CV33" s="677"/>
      <c r="CW33" s="677"/>
      <c r="CX33" s="677"/>
      <c r="CY33" s="678"/>
      <c r="CZ33" s="646">
        <v>51.8</v>
      </c>
      <c r="DA33" s="675"/>
      <c r="DB33" s="675"/>
      <c r="DC33" s="679"/>
      <c r="DD33" s="650">
        <v>3505550</v>
      </c>
      <c r="DE33" s="677"/>
      <c r="DF33" s="677"/>
      <c r="DG33" s="677"/>
      <c r="DH33" s="677"/>
      <c r="DI33" s="677"/>
      <c r="DJ33" s="677"/>
      <c r="DK33" s="678"/>
      <c r="DL33" s="650">
        <v>3077718</v>
      </c>
      <c r="DM33" s="677"/>
      <c r="DN33" s="677"/>
      <c r="DO33" s="677"/>
      <c r="DP33" s="677"/>
      <c r="DQ33" s="677"/>
      <c r="DR33" s="677"/>
      <c r="DS33" s="677"/>
      <c r="DT33" s="677"/>
      <c r="DU33" s="677"/>
      <c r="DV33" s="678"/>
      <c r="DW33" s="646">
        <v>56.2</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114608</v>
      </c>
      <c r="S34" s="642"/>
      <c r="T34" s="642"/>
      <c r="U34" s="642"/>
      <c r="V34" s="642"/>
      <c r="W34" s="642"/>
      <c r="X34" s="642"/>
      <c r="Y34" s="643"/>
      <c r="Z34" s="644">
        <v>1.4</v>
      </c>
      <c r="AA34" s="644"/>
      <c r="AB34" s="644"/>
      <c r="AC34" s="644"/>
      <c r="AD34" s="645">
        <v>1311</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1384955</v>
      </c>
      <c r="CS34" s="642"/>
      <c r="CT34" s="642"/>
      <c r="CU34" s="642"/>
      <c r="CV34" s="642"/>
      <c r="CW34" s="642"/>
      <c r="CX34" s="642"/>
      <c r="CY34" s="643"/>
      <c r="CZ34" s="646">
        <v>18</v>
      </c>
      <c r="DA34" s="675"/>
      <c r="DB34" s="675"/>
      <c r="DC34" s="679"/>
      <c r="DD34" s="650">
        <v>1187425</v>
      </c>
      <c r="DE34" s="642"/>
      <c r="DF34" s="642"/>
      <c r="DG34" s="642"/>
      <c r="DH34" s="642"/>
      <c r="DI34" s="642"/>
      <c r="DJ34" s="642"/>
      <c r="DK34" s="643"/>
      <c r="DL34" s="650">
        <v>955079</v>
      </c>
      <c r="DM34" s="642"/>
      <c r="DN34" s="642"/>
      <c r="DO34" s="642"/>
      <c r="DP34" s="642"/>
      <c r="DQ34" s="642"/>
      <c r="DR34" s="642"/>
      <c r="DS34" s="642"/>
      <c r="DT34" s="642"/>
      <c r="DU34" s="642"/>
      <c r="DV34" s="643"/>
      <c r="DW34" s="646">
        <v>17.399999999999999</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555861</v>
      </c>
      <c r="S35" s="642"/>
      <c r="T35" s="642"/>
      <c r="U35" s="642"/>
      <c r="V35" s="642"/>
      <c r="W35" s="642"/>
      <c r="X35" s="642"/>
      <c r="Y35" s="643"/>
      <c r="Z35" s="644">
        <v>6.8</v>
      </c>
      <c r="AA35" s="644"/>
      <c r="AB35" s="644"/>
      <c r="AC35" s="644"/>
      <c r="AD35" s="645" t="s">
        <v>244</v>
      </c>
      <c r="AE35" s="645"/>
      <c r="AF35" s="645"/>
      <c r="AG35" s="645"/>
      <c r="AH35" s="645"/>
      <c r="AI35" s="645"/>
      <c r="AJ35" s="645"/>
      <c r="AK35" s="645"/>
      <c r="AL35" s="646" t="s">
        <v>244</v>
      </c>
      <c r="AM35" s="647"/>
      <c r="AN35" s="647"/>
      <c r="AO35" s="648"/>
      <c r="AP35" s="234"/>
      <c r="AQ35" s="714" t="s">
        <v>328</v>
      </c>
      <c r="AR35" s="715"/>
      <c r="AS35" s="715"/>
      <c r="AT35" s="715"/>
      <c r="AU35" s="715"/>
      <c r="AV35" s="715"/>
      <c r="AW35" s="715"/>
      <c r="AX35" s="715"/>
      <c r="AY35" s="716"/>
      <c r="AZ35" s="630">
        <v>1643636</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94747</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104757</v>
      </c>
      <c r="CS35" s="677"/>
      <c r="CT35" s="677"/>
      <c r="CU35" s="677"/>
      <c r="CV35" s="677"/>
      <c r="CW35" s="677"/>
      <c r="CX35" s="677"/>
      <c r="CY35" s="678"/>
      <c r="CZ35" s="646">
        <v>1.4</v>
      </c>
      <c r="DA35" s="675"/>
      <c r="DB35" s="675"/>
      <c r="DC35" s="679"/>
      <c r="DD35" s="650">
        <v>83813</v>
      </c>
      <c r="DE35" s="677"/>
      <c r="DF35" s="677"/>
      <c r="DG35" s="677"/>
      <c r="DH35" s="677"/>
      <c r="DI35" s="677"/>
      <c r="DJ35" s="677"/>
      <c r="DK35" s="678"/>
      <c r="DL35" s="650">
        <v>26790</v>
      </c>
      <c r="DM35" s="677"/>
      <c r="DN35" s="677"/>
      <c r="DO35" s="677"/>
      <c r="DP35" s="677"/>
      <c r="DQ35" s="677"/>
      <c r="DR35" s="677"/>
      <c r="DS35" s="677"/>
      <c r="DT35" s="677"/>
      <c r="DU35" s="677"/>
      <c r="DV35" s="678"/>
      <c r="DW35" s="646">
        <v>0.5</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244</v>
      </c>
      <c r="S36" s="642"/>
      <c r="T36" s="642"/>
      <c r="U36" s="642"/>
      <c r="V36" s="642"/>
      <c r="W36" s="642"/>
      <c r="X36" s="642"/>
      <c r="Y36" s="643"/>
      <c r="Z36" s="644" t="s">
        <v>139</v>
      </c>
      <c r="AA36" s="644"/>
      <c r="AB36" s="644"/>
      <c r="AC36" s="644"/>
      <c r="AD36" s="645" t="s">
        <v>139</v>
      </c>
      <c r="AE36" s="645"/>
      <c r="AF36" s="645"/>
      <c r="AG36" s="645"/>
      <c r="AH36" s="645"/>
      <c r="AI36" s="645"/>
      <c r="AJ36" s="645"/>
      <c r="AK36" s="645"/>
      <c r="AL36" s="646" t="s">
        <v>139</v>
      </c>
      <c r="AM36" s="647"/>
      <c r="AN36" s="647"/>
      <c r="AO36" s="648"/>
      <c r="AQ36" s="718" t="s">
        <v>332</v>
      </c>
      <c r="AR36" s="719"/>
      <c r="AS36" s="719"/>
      <c r="AT36" s="719"/>
      <c r="AU36" s="719"/>
      <c r="AV36" s="719"/>
      <c r="AW36" s="719"/>
      <c r="AX36" s="719"/>
      <c r="AY36" s="720"/>
      <c r="AZ36" s="641">
        <v>894900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71472</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860977</v>
      </c>
      <c r="CS36" s="642"/>
      <c r="CT36" s="642"/>
      <c r="CU36" s="642"/>
      <c r="CV36" s="642"/>
      <c r="CW36" s="642"/>
      <c r="CX36" s="642"/>
      <c r="CY36" s="643"/>
      <c r="CZ36" s="646">
        <v>11.2</v>
      </c>
      <c r="DA36" s="675"/>
      <c r="DB36" s="675"/>
      <c r="DC36" s="679"/>
      <c r="DD36" s="650">
        <v>707380</v>
      </c>
      <c r="DE36" s="642"/>
      <c r="DF36" s="642"/>
      <c r="DG36" s="642"/>
      <c r="DH36" s="642"/>
      <c r="DI36" s="642"/>
      <c r="DJ36" s="642"/>
      <c r="DK36" s="643"/>
      <c r="DL36" s="650">
        <v>612526</v>
      </c>
      <c r="DM36" s="642"/>
      <c r="DN36" s="642"/>
      <c r="DO36" s="642"/>
      <c r="DP36" s="642"/>
      <c r="DQ36" s="642"/>
      <c r="DR36" s="642"/>
      <c r="DS36" s="642"/>
      <c r="DT36" s="642"/>
      <c r="DU36" s="642"/>
      <c r="DV36" s="643"/>
      <c r="DW36" s="646">
        <v>11.2</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235561</v>
      </c>
      <c r="S37" s="642"/>
      <c r="T37" s="642"/>
      <c r="U37" s="642"/>
      <c r="V37" s="642"/>
      <c r="W37" s="642"/>
      <c r="X37" s="642"/>
      <c r="Y37" s="643"/>
      <c r="Z37" s="644">
        <v>2.9</v>
      </c>
      <c r="AA37" s="644"/>
      <c r="AB37" s="644"/>
      <c r="AC37" s="644"/>
      <c r="AD37" s="645" t="s">
        <v>244</v>
      </c>
      <c r="AE37" s="645"/>
      <c r="AF37" s="645"/>
      <c r="AG37" s="645"/>
      <c r="AH37" s="645"/>
      <c r="AI37" s="645"/>
      <c r="AJ37" s="645"/>
      <c r="AK37" s="645"/>
      <c r="AL37" s="646" t="s">
        <v>244</v>
      </c>
      <c r="AM37" s="647"/>
      <c r="AN37" s="647"/>
      <c r="AO37" s="648"/>
      <c r="AQ37" s="718" t="s">
        <v>336</v>
      </c>
      <c r="AR37" s="719"/>
      <c r="AS37" s="719"/>
      <c r="AT37" s="719"/>
      <c r="AU37" s="719"/>
      <c r="AV37" s="719"/>
      <c r="AW37" s="719"/>
      <c r="AX37" s="719"/>
      <c r="AY37" s="720"/>
      <c r="AZ37" s="641">
        <v>31080</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2205</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392712</v>
      </c>
      <c r="CS37" s="677"/>
      <c r="CT37" s="677"/>
      <c r="CU37" s="677"/>
      <c r="CV37" s="677"/>
      <c r="CW37" s="677"/>
      <c r="CX37" s="677"/>
      <c r="CY37" s="678"/>
      <c r="CZ37" s="646">
        <v>5.0999999999999996</v>
      </c>
      <c r="DA37" s="675"/>
      <c r="DB37" s="675"/>
      <c r="DC37" s="679"/>
      <c r="DD37" s="650">
        <v>390039</v>
      </c>
      <c r="DE37" s="677"/>
      <c r="DF37" s="677"/>
      <c r="DG37" s="677"/>
      <c r="DH37" s="677"/>
      <c r="DI37" s="677"/>
      <c r="DJ37" s="677"/>
      <c r="DK37" s="678"/>
      <c r="DL37" s="650">
        <v>390039</v>
      </c>
      <c r="DM37" s="677"/>
      <c r="DN37" s="677"/>
      <c r="DO37" s="677"/>
      <c r="DP37" s="677"/>
      <c r="DQ37" s="677"/>
      <c r="DR37" s="677"/>
      <c r="DS37" s="677"/>
      <c r="DT37" s="677"/>
      <c r="DU37" s="677"/>
      <c r="DV37" s="678"/>
      <c r="DW37" s="646">
        <v>7.1</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8133879</v>
      </c>
      <c r="S38" s="722"/>
      <c r="T38" s="722"/>
      <c r="U38" s="722"/>
      <c r="V38" s="722"/>
      <c r="W38" s="722"/>
      <c r="X38" s="722"/>
      <c r="Y38" s="723"/>
      <c r="Z38" s="724">
        <v>100</v>
      </c>
      <c r="AA38" s="724"/>
      <c r="AB38" s="724"/>
      <c r="AC38" s="724"/>
      <c r="AD38" s="725">
        <v>5238610</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297</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3369</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1612556</v>
      </c>
      <c r="CS38" s="642"/>
      <c r="CT38" s="642"/>
      <c r="CU38" s="642"/>
      <c r="CV38" s="642"/>
      <c r="CW38" s="642"/>
      <c r="CX38" s="642"/>
      <c r="CY38" s="643"/>
      <c r="CZ38" s="646">
        <v>20.9</v>
      </c>
      <c r="DA38" s="675"/>
      <c r="DB38" s="675"/>
      <c r="DC38" s="679"/>
      <c r="DD38" s="650">
        <v>1500658</v>
      </c>
      <c r="DE38" s="642"/>
      <c r="DF38" s="642"/>
      <c r="DG38" s="642"/>
      <c r="DH38" s="642"/>
      <c r="DI38" s="642"/>
      <c r="DJ38" s="642"/>
      <c r="DK38" s="643"/>
      <c r="DL38" s="650">
        <v>1457926</v>
      </c>
      <c r="DM38" s="642"/>
      <c r="DN38" s="642"/>
      <c r="DO38" s="642"/>
      <c r="DP38" s="642"/>
      <c r="DQ38" s="642"/>
      <c r="DR38" s="642"/>
      <c r="DS38" s="642"/>
      <c r="DT38" s="642"/>
      <c r="DU38" s="642"/>
      <c r="DV38" s="643"/>
      <c r="DW38" s="646">
        <v>26.6</v>
      </c>
      <c r="DX38" s="675"/>
      <c r="DY38" s="675"/>
      <c r="DZ38" s="675"/>
      <c r="EA38" s="675"/>
      <c r="EB38" s="675"/>
      <c r="EC38" s="676"/>
    </row>
    <row r="39" spans="2:133" ht="11.25" customHeight="1">
      <c r="AQ39" s="718" t="s">
        <v>343</v>
      </c>
      <c r="AR39" s="719"/>
      <c r="AS39" s="719"/>
      <c r="AT39" s="719"/>
      <c r="AU39" s="719"/>
      <c r="AV39" s="719"/>
      <c r="AW39" s="719"/>
      <c r="AX39" s="719"/>
      <c r="AY39" s="720"/>
      <c r="AZ39" s="641" t="s">
        <v>139</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76</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2270</v>
      </c>
      <c r="CS39" s="677"/>
      <c r="CT39" s="677"/>
      <c r="CU39" s="677"/>
      <c r="CV39" s="677"/>
      <c r="CW39" s="677"/>
      <c r="CX39" s="677"/>
      <c r="CY39" s="678"/>
      <c r="CZ39" s="646">
        <v>0</v>
      </c>
      <c r="DA39" s="675"/>
      <c r="DB39" s="675"/>
      <c r="DC39" s="679"/>
      <c r="DD39" s="650" t="s">
        <v>139</v>
      </c>
      <c r="DE39" s="677"/>
      <c r="DF39" s="677"/>
      <c r="DG39" s="677"/>
      <c r="DH39" s="677"/>
      <c r="DI39" s="677"/>
      <c r="DJ39" s="677"/>
      <c r="DK39" s="678"/>
      <c r="DL39" s="650" t="s">
        <v>139</v>
      </c>
      <c r="DM39" s="677"/>
      <c r="DN39" s="677"/>
      <c r="DO39" s="677"/>
      <c r="DP39" s="677"/>
      <c r="DQ39" s="677"/>
      <c r="DR39" s="677"/>
      <c r="DS39" s="677"/>
      <c r="DT39" s="677"/>
      <c r="DU39" s="677"/>
      <c r="DV39" s="678"/>
      <c r="DW39" s="646" t="s">
        <v>244</v>
      </c>
      <c r="DX39" s="675"/>
      <c r="DY39" s="675"/>
      <c r="DZ39" s="675"/>
      <c r="EA39" s="675"/>
      <c r="EB39" s="675"/>
      <c r="EC39" s="676"/>
    </row>
    <row r="40" spans="2:133" ht="11.25" customHeight="1">
      <c r="AQ40" s="718" t="s">
        <v>347</v>
      </c>
      <c r="AR40" s="719"/>
      <c r="AS40" s="719"/>
      <c r="AT40" s="719"/>
      <c r="AU40" s="719"/>
      <c r="AV40" s="719"/>
      <c r="AW40" s="719"/>
      <c r="AX40" s="719"/>
      <c r="AY40" s="720"/>
      <c r="AZ40" s="641">
        <v>150639</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139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26574</v>
      </c>
      <c r="CS40" s="642"/>
      <c r="CT40" s="642"/>
      <c r="CU40" s="642"/>
      <c r="CV40" s="642"/>
      <c r="CW40" s="642"/>
      <c r="CX40" s="642"/>
      <c r="CY40" s="643"/>
      <c r="CZ40" s="646">
        <v>0.3</v>
      </c>
      <c r="DA40" s="675"/>
      <c r="DB40" s="675"/>
      <c r="DC40" s="679"/>
      <c r="DD40" s="650">
        <v>26274</v>
      </c>
      <c r="DE40" s="642"/>
      <c r="DF40" s="642"/>
      <c r="DG40" s="642"/>
      <c r="DH40" s="642"/>
      <c r="DI40" s="642"/>
      <c r="DJ40" s="642"/>
      <c r="DK40" s="643"/>
      <c r="DL40" s="650">
        <v>25397</v>
      </c>
      <c r="DM40" s="642"/>
      <c r="DN40" s="642"/>
      <c r="DO40" s="642"/>
      <c r="DP40" s="642"/>
      <c r="DQ40" s="642"/>
      <c r="DR40" s="642"/>
      <c r="DS40" s="642"/>
      <c r="DT40" s="642"/>
      <c r="DU40" s="642"/>
      <c r="DV40" s="643"/>
      <c r="DW40" s="646">
        <v>0.5</v>
      </c>
      <c r="DX40" s="675"/>
      <c r="DY40" s="675"/>
      <c r="DZ40" s="675"/>
      <c r="EA40" s="675"/>
      <c r="EB40" s="675"/>
      <c r="EC40" s="676"/>
    </row>
    <row r="41" spans="2:133" ht="11.25" customHeight="1">
      <c r="AQ41" s="728" t="s">
        <v>350</v>
      </c>
      <c r="AR41" s="729"/>
      <c r="AS41" s="729"/>
      <c r="AT41" s="729"/>
      <c r="AU41" s="729"/>
      <c r="AV41" s="729"/>
      <c r="AW41" s="729"/>
      <c r="AX41" s="729"/>
      <c r="AY41" s="730"/>
      <c r="AZ41" s="721">
        <v>566720</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419</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139</v>
      </c>
      <c r="CS41" s="677"/>
      <c r="CT41" s="677"/>
      <c r="CU41" s="677"/>
      <c r="CV41" s="677"/>
      <c r="CW41" s="677"/>
      <c r="CX41" s="677"/>
      <c r="CY41" s="678"/>
      <c r="CZ41" s="646" t="s">
        <v>139</v>
      </c>
      <c r="DA41" s="675"/>
      <c r="DB41" s="675"/>
      <c r="DC41" s="679"/>
      <c r="DD41" s="650" t="s">
        <v>244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917489</v>
      </c>
      <c r="CS42" s="642"/>
      <c r="CT42" s="642"/>
      <c r="CU42" s="642"/>
      <c r="CV42" s="642"/>
      <c r="CW42" s="642"/>
      <c r="CX42" s="642"/>
      <c r="CY42" s="643"/>
      <c r="CZ42" s="646">
        <v>11.9</v>
      </c>
      <c r="DA42" s="647"/>
      <c r="DB42" s="647"/>
      <c r="DC42" s="742"/>
      <c r="DD42" s="650">
        <v>312237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17969</v>
      </c>
      <c r="CS43" s="677"/>
      <c r="CT43" s="677"/>
      <c r="CU43" s="677"/>
      <c r="CV43" s="677"/>
      <c r="CW43" s="677"/>
      <c r="CX43" s="677"/>
      <c r="CY43" s="678"/>
      <c r="CZ43" s="646">
        <v>0.2</v>
      </c>
      <c r="DA43" s="675"/>
      <c r="DB43" s="675"/>
      <c r="DC43" s="679"/>
      <c r="DD43" s="650">
        <v>17969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625144</v>
      </c>
      <c r="CS44" s="642"/>
      <c r="CT44" s="642"/>
      <c r="CU44" s="642"/>
      <c r="CV44" s="642"/>
      <c r="CW44" s="642"/>
      <c r="CX44" s="642"/>
      <c r="CY44" s="643"/>
      <c r="CZ44" s="646">
        <v>8.1</v>
      </c>
      <c r="DA44" s="647"/>
      <c r="DB44" s="647"/>
      <c r="DC44" s="742"/>
      <c r="DD44" s="650">
        <v>227852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116878</v>
      </c>
      <c r="CS45" s="677"/>
      <c r="CT45" s="677"/>
      <c r="CU45" s="677"/>
      <c r="CV45" s="677"/>
      <c r="CW45" s="677"/>
      <c r="CX45" s="677"/>
      <c r="CY45" s="678"/>
      <c r="CZ45" s="646">
        <v>1.5</v>
      </c>
      <c r="DA45" s="675"/>
      <c r="DB45" s="675"/>
      <c r="DC45" s="679"/>
      <c r="DD45" s="650">
        <v>14635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383820</v>
      </c>
      <c r="CS46" s="642"/>
      <c r="CT46" s="642"/>
      <c r="CU46" s="642"/>
      <c r="CV46" s="642"/>
      <c r="CW46" s="642"/>
      <c r="CX46" s="642"/>
      <c r="CY46" s="643"/>
      <c r="CZ46" s="646">
        <v>5</v>
      </c>
      <c r="DA46" s="647"/>
      <c r="DB46" s="647"/>
      <c r="DC46" s="742"/>
      <c r="DD46" s="650">
        <v>153447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292345</v>
      </c>
      <c r="CS47" s="677"/>
      <c r="CT47" s="677"/>
      <c r="CU47" s="677"/>
      <c r="CV47" s="677"/>
      <c r="CW47" s="677"/>
      <c r="CX47" s="677"/>
      <c r="CY47" s="678"/>
      <c r="CZ47" s="646">
        <v>3.8</v>
      </c>
      <c r="DA47" s="675"/>
      <c r="DB47" s="675"/>
      <c r="DC47" s="679"/>
      <c r="DD47" s="650">
        <v>84385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244</v>
      </c>
      <c r="CS48" s="642"/>
      <c r="CT48" s="642"/>
      <c r="CU48" s="642"/>
      <c r="CV48" s="642"/>
      <c r="CW48" s="642"/>
      <c r="CX48" s="642"/>
      <c r="CY48" s="643"/>
      <c r="CZ48" s="646" t="s">
        <v>244</v>
      </c>
      <c r="DA48" s="647"/>
      <c r="DB48" s="647"/>
      <c r="DC48" s="742"/>
      <c r="DD48" s="650" t="s">
        <v>139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7708432</v>
      </c>
      <c r="CS49" s="711"/>
      <c r="CT49" s="711"/>
      <c r="CU49" s="711"/>
      <c r="CV49" s="711"/>
      <c r="CW49" s="711"/>
      <c r="CX49" s="711"/>
      <c r="CY49" s="743"/>
      <c r="CZ49" s="726">
        <v>100</v>
      </c>
      <c r="DA49" s="744"/>
      <c r="DB49" s="744"/>
      <c r="DC49" s="745"/>
      <c r="DD49" s="746">
        <v>5990626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00rjIVA33yEwBjRGWo36B/hql5oSd3qkgXH0N+bAKZe2p5BSM1gdb4QN+IIqT2URyeJw7LJNTNRzlTteEjYX8Q==" saltValue="99hI4YG50cE+71TfWSHg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7886</v>
      </c>
      <c r="R7" s="777"/>
      <c r="S7" s="777"/>
      <c r="T7" s="777"/>
      <c r="U7" s="777"/>
      <c r="V7" s="777">
        <v>7705</v>
      </c>
      <c r="W7" s="777"/>
      <c r="X7" s="777"/>
      <c r="Y7" s="777"/>
      <c r="Z7" s="777"/>
      <c r="AA7" s="777">
        <v>181</v>
      </c>
      <c r="AB7" s="777"/>
      <c r="AC7" s="777"/>
      <c r="AD7" s="777"/>
      <c r="AE7" s="778"/>
      <c r="AF7" s="779">
        <v>88</v>
      </c>
      <c r="AG7" s="780"/>
      <c r="AH7" s="780"/>
      <c r="AI7" s="780"/>
      <c r="AJ7" s="781"/>
      <c r="AK7" s="816">
        <v>0</v>
      </c>
      <c r="AL7" s="817"/>
      <c r="AM7" s="817"/>
      <c r="AN7" s="817"/>
      <c r="AO7" s="817"/>
      <c r="AP7" s="817">
        <v>9327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1</v>
      </c>
      <c r="R8" s="801"/>
      <c r="S8" s="801"/>
      <c r="T8" s="801"/>
      <c r="U8" s="801"/>
      <c r="V8" s="801">
        <v>0</v>
      </c>
      <c r="W8" s="801"/>
      <c r="X8" s="801"/>
      <c r="Y8" s="801"/>
      <c r="Z8" s="801"/>
      <c r="AA8" s="801">
        <v>0</v>
      </c>
      <c r="AB8" s="801"/>
      <c r="AC8" s="801"/>
      <c r="AD8" s="801"/>
      <c r="AE8" s="802"/>
      <c r="AF8" s="803">
        <v>0</v>
      </c>
      <c r="AG8" s="804"/>
      <c r="AH8" s="804"/>
      <c r="AI8" s="804"/>
      <c r="AJ8" s="805"/>
      <c r="AK8" s="806">
        <v>0</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t="s">
        <v>388</v>
      </c>
      <c r="C9" s="798"/>
      <c r="D9" s="798"/>
      <c r="E9" s="798"/>
      <c r="F9" s="798"/>
      <c r="G9" s="798"/>
      <c r="H9" s="798"/>
      <c r="I9" s="798"/>
      <c r="J9" s="798"/>
      <c r="K9" s="798"/>
      <c r="L9" s="798"/>
      <c r="M9" s="798"/>
      <c r="N9" s="798"/>
      <c r="O9" s="798"/>
      <c r="P9" s="799"/>
      <c r="Q9" s="800">
        <v>247</v>
      </c>
      <c r="R9" s="801"/>
      <c r="S9" s="801"/>
      <c r="T9" s="801"/>
      <c r="U9" s="801"/>
      <c r="V9" s="801">
        <v>3</v>
      </c>
      <c r="W9" s="801"/>
      <c r="X9" s="801"/>
      <c r="Y9" s="801"/>
      <c r="Z9" s="801"/>
      <c r="AA9" s="801">
        <v>244</v>
      </c>
      <c r="AB9" s="801"/>
      <c r="AC9" s="801"/>
      <c r="AD9" s="801"/>
      <c r="AE9" s="802"/>
      <c r="AF9" s="803">
        <v>245</v>
      </c>
      <c r="AG9" s="804"/>
      <c r="AH9" s="804"/>
      <c r="AI9" s="804"/>
      <c r="AJ9" s="805"/>
      <c r="AK9" s="806">
        <v>0</v>
      </c>
      <c r="AL9" s="807"/>
      <c r="AM9" s="807"/>
      <c r="AN9" s="807"/>
      <c r="AO9" s="807"/>
      <c r="AP9" s="807">
        <v>115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390</v>
      </c>
      <c r="B23" s="832" t="s">
        <v>391</v>
      </c>
      <c r="C23" s="833"/>
      <c r="D23" s="833"/>
      <c r="E23" s="833"/>
      <c r="F23" s="833"/>
      <c r="G23" s="833"/>
      <c r="H23" s="833"/>
      <c r="I23" s="833"/>
      <c r="J23" s="833"/>
      <c r="K23" s="833"/>
      <c r="L23" s="833"/>
      <c r="M23" s="833"/>
      <c r="N23" s="833"/>
      <c r="O23" s="833"/>
      <c r="P23" s="834"/>
      <c r="Q23" s="835">
        <f>SUM(Q7:U9)</f>
        <v>8134</v>
      </c>
      <c r="R23" s="836"/>
      <c r="S23" s="836"/>
      <c r="T23" s="836"/>
      <c r="U23" s="836"/>
      <c r="V23" s="836">
        <f>SUM(V7:Z9)</f>
        <v>7708</v>
      </c>
      <c r="W23" s="836"/>
      <c r="X23" s="836"/>
      <c r="Y23" s="836"/>
      <c r="Z23" s="836"/>
      <c r="AA23" s="836">
        <f>SUM(AA7:AE9)</f>
        <v>425</v>
      </c>
      <c r="AB23" s="836"/>
      <c r="AC23" s="836"/>
      <c r="AD23" s="836"/>
      <c r="AE23" s="837"/>
      <c r="AF23" s="838">
        <v>333</v>
      </c>
      <c r="AG23" s="836"/>
      <c r="AH23" s="836"/>
      <c r="AI23" s="836"/>
      <c r="AJ23" s="839"/>
      <c r="AK23" s="840"/>
      <c r="AL23" s="841"/>
      <c r="AM23" s="841"/>
      <c r="AN23" s="841"/>
      <c r="AO23" s="841"/>
      <c r="AP23" s="836">
        <v>9442</v>
      </c>
      <c r="AQ23" s="836"/>
      <c r="AR23" s="836"/>
      <c r="AS23" s="836"/>
      <c r="AT23" s="836"/>
      <c r="AU23" s="842"/>
      <c r="AV23" s="842"/>
      <c r="AW23" s="842"/>
      <c r="AX23" s="842"/>
      <c r="AY23" s="843"/>
      <c r="AZ23" s="851" t="s">
        <v>392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403</v>
      </c>
      <c r="C28" s="774"/>
      <c r="D28" s="774"/>
      <c r="E28" s="774"/>
      <c r="F28" s="774"/>
      <c r="G28" s="774"/>
      <c r="H28" s="774"/>
      <c r="I28" s="774"/>
      <c r="J28" s="774"/>
      <c r="K28" s="774"/>
      <c r="L28" s="774"/>
      <c r="M28" s="774"/>
      <c r="N28" s="774"/>
      <c r="O28" s="774"/>
      <c r="P28" s="775"/>
      <c r="Q28" s="864">
        <v>1963</v>
      </c>
      <c r="R28" s="865"/>
      <c r="S28" s="865"/>
      <c r="T28" s="865"/>
      <c r="U28" s="865"/>
      <c r="V28" s="865">
        <v>1868</v>
      </c>
      <c r="W28" s="865"/>
      <c r="X28" s="865"/>
      <c r="Y28" s="865"/>
      <c r="Z28" s="865"/>
      <c r="AA28" s="865">
        <v>95</v>
      </c>
      <c r="AB28" s="865"/>
      <c r="AC28" s="865"/>
      <c r="AD28" s="865"/>
      <c r="AE28" s="866"/>
      <c r="AF28" s="867">
        <v>95</v>
      </c>
      <c r="AG28" s="865"/>
      <c r="AH28" s="865"/>
      <c r="AI28" s="865"/>
      <c r="AJ28" s="868"/>
      <c r="AK28" s="869">
        <v>141</v>
      </c>
      <c r="AL28" s="860"/>
      <c r="AM28" s="860"/>
      <c r="AN28" s="860"/>
      <c r="AO28" s="860"/>
      <c r="AP28" s="860" t="s">
        <v>602</v>
      </c>
      <c r="AQ28" s="860"/>
      <c r="AR28" s="860"/>
      <c r="AS28" s="860"/>
      <c r="AT28" s="860"/>
      <c r="AU28" s="860" t="s">
        <v>617</v>
      </c>
      <c r="AV28" s="860"/>
      <c r="AW28" s="860"/>
      <c r="AX28" s="860"/>
      <c r="AY28" s="860"/>
      <c r="AZ28" s="861" t="s">
        <v>617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404</v>
      </c>
      <c r="C29" s="798"/>
      <c r="D29" s="798"/>
      <c r="E29" s="798"/>
      <c r="F29" s="798"/>
      <c r="G29" s="798"/>
      <c r="H29" s="798"/>
      <c r="I29" s="798"/>
      <c r="J29" s="798"/>
      <c r="K29" s="798"/>
      <c r="L29" s="798"/>
      <c r="M29" s="798"/>
      <c r="N29" s="798"/>
      <c r="O29" s="798"/>
      <c r="P29" s="799"/>
      <c r="Q29" s="800">
        <v>26</v>
      </c>
      <c r="R29" s="801"/>
      <c r="S29" s="801"/>
      <c r="T29" s="801"/>
      <c r="U29" s="801"/>
      <c r="V29" s="801">
        <v>25</v>
      </c>
      <c r="W29" s="801"/>
      <c r="X29" s="801"/>
      <c r="Y29" s="801"/>
      <c r="Z29" s="801"/>
      <c r="AA29" s="801">
        <v>1</v>
      </c>
      <c r="AB29" s="801"/>
      <c r="AC29" s="801"/>
      <c r="AD29" s="801"/>
      <c r="AE29" s="802"/>
      <c r="AF29" s="803">
        <v>1</v>
      </c>
      <c r="AG29" s="804"/>
      <c r="AH29" s="804"/>
      <c r="AI29" s="804"/>
      <c r="AJ29" s="805"/>
      <c r="AK29" s="872">
        <v>12</v>
      </c>
      <c r="AL29" s="873"/>
      <c r="AM29" s="873"/>
      <c r="AN29" s="873"/>
      <c r="AO29" s="873"/>
      <c r="AP29" s="873" t="s">
        <v>602</v>
      </c>
      <c r="AQ29" s="873"/>
      <c r="AR29" s="873"/>
      <c r="AS29" s="873"/>
      <c r="AT29" s="873"/>
      <c r="AU29" s="873" t="s">
        <v>617</v>
      </c>
      <c r="AV29" s="873"/>
      <c r="AW29" s="873"/>
      <c r="AX29" s="873"/>
      <c r="AY29" s="873"/>
      <c r="AZ29" s="874" t="s">
        <v>617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405</v>
      </c>
      <c r="C30" s="798"/>
      <c r="D30" s="798"/>
      <c r="E30" s="798"/>
      <c r="F30" s="798"/>
      <c r="G30" s="798"/>
      <c r="H30" s="798"/>
      <c r="I30" s="798"/>
      <c r="J30" s="798"/>
      <c r="K30" s="798"/>
      <c r="L30" s="798"/>
      <c r="M30" s="798"/>
      <c r="N30" s="798"/>
      <c r="O30" s="798"/>
      <c r="P30" s="799"/>
      <c r="Q30" s="800">
        <v>1771</v>
      </c>
      <c r="R30" s="801"/>
      <c r="S30" s="801"/>
      <c r="T30" s="801"/>
      <c r="U30" s="801"/>
      <c r="V30" s="801">
        <v>1735</v>
      </c>
      <c r="W30" s="801"/>
      <c r="X30" s="801"/>
      <c r="Y30" s="801"/>
      <c r="Z30" s="801"/>
      <c r="AA30" s="801">
        <v>36</v>
      </c>
      <c r="AB30" s="801"/>
      <c r="AC30" s="801"/>
      <c r="AD30" s="801"/>
      <c r="AE30" s="802"/>
      <c r="AF30" s="803">
        <v>36</v>
      </c>
      <c r="AG30" s="804"/>
      <c r="AH30" s="804"/>
      <c r="AI30" s="804"/>
      <c r="AJ30" s="805"/>
      <c r="AK30" s="872">
        <v>266</v>
      </c>
      <c r="AL30" s="873"/>
      <c r="AM30" s="873"/>
      <c r="AN30" s="873"/>
      <c r="AO30" s="873"/>
      <c r="AP30" s="873" t="s">
        <v>602</v>
      </c>
      <c r="AQ30" s="873"/>
      <c r="AR30" s="873"/>
      <c r="AS30" s="873"/>
      <c r="AT30" s="873"/>
      <c r="AU30" s="873" t="s">
        <v>617</v>
      </c>
      <c r="AV30" s="873"/>
      <c r="AW30" s="873"/>
      <c r="AX30" s="873"/>
      <c r="AY30" s="873"/>
      <c r="AZ30" s="874" t="s">
        <v>617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406</v>
      </c>
      <c r="C31" s="798"/>
      <c r="D31" s="798"/>
      <c r="E31" s="798"/>
      <c r="F31" s="798"/>
      <c r="G31" s="798"/>
      <c r="H31" s="798"/>
      <c r="I31" s="798"/>
      <c r="J31" s="798"/>
      <c r="K31" s="798"/>
      <c r="L31" s="798"/>
      <c r="M31" s="798"/>
      <c r="N31" s="798"/>
      <c r="O31" s="798"/>
      <c r="P31" s="799"/>
      <c r="Q31" s="800">
        <v>18</v>
      </c>
      <c r="R31" s="801"/>
      <c r="S31" s="801"/>
      <c r="T31" s="801"/>
      <c r="U31" s="801"/>
      <c r="V31" s="801">
        <v>18</v>
      </c>
      <c r="W31" s="801"/>
      <c r="X31" s="801"/>
      <c r="Y31" s="801"/>
      <c r="Z31" s="801"/>
      <c r="AA31" s="801">
        <v>0</v>
      </c>
      <c r="AB31" s="801"/>
      <c r="AC31" s="801"/>
      <c r="AD31" s="801"/>
      <c r="AE31" s="802"/>
      <c r="AF31" s="803">
        <v>0</v>
      </c>
      <c r="AG31" s="804"/>
      <c r="AH31" s="804"/>
      <c r="AI31" s="804"/>
      <c r="AJ31" s="805"/>
      <c r="AK31" s="872">
        <v>13</v>
      </c>
      <c r="AL31" s="873"/>
      <c r="AM31" s="873"/>
      <c r="AN31" s="873"/>
      <c r="AO31" s="873"/>
      <c r="AP31" s="873" t="s">
        <v>602</v>
      </c>
      <c r="AQ31" s="873"/>
      <c r="AR31" s="873"/>
      <c r="AS31" s="873"/>
      <c r="AT31" s="873"/>
      <c r="AU31" s="873" t="s">
        <v>617</v>
      </c>
      <c r="AV31" s="873"/>
      <c r="AW31" s="873"/>
      <c r="AX31" s="873"/>
      <c r="AY31" s="873"/>
      <c r="AZ31" s="874" t="s">
        <v>617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407</v>
      </c>
      <c r="C32" s="798"/>
      <c r="D32" s="798"/>
      <c r="E32" s="798"/>
      <c r="F32" s="798"/>
      <c r="G32" s="798"/>
      <c r="H32" s="798"/>
      <c r="I32" s="798"/>
      <c r="J32" s="798"/>
      <c r="K32" s="798"/>
      <c r="L32" s="798"/>
      <c r="M32" s="798"/>
      <c r="N32" s="798"/>
      <c r="O32" s="798"/>
      <c r="P32" s="799"/>
      <c r="Q32" s="800">
        <v>236</v>
      </c>
      <c r="R32" s="801"/>
      <c r="S32" s="801"/>
      <c r="T32" s="801"/>
      <c r="U32" s="801"/>
      <c r="V32" s="801">
        <v>231</v>
      </c>
      <c r="W32" s="801"/>
      <c r="X32" s="801"/>
      <c r="Y32" s="801"/>
      <c r="Z32" s="801"/>
      <c r="AA32" s="801">
        <v>5</v>
      </c>
      <c r="AB32" s="801"/>
      <c r="AC32" s="801"/>
      <c r="AD32" s="801"/>
      <c r="AE32" s="802"/>
      <c r="AF32" s="803">
        <v>5</v>
      </c>
      <c r="AG32" s="804"/>
      <c r="AH32" s="804"/>
      <c r="AI32" s="804"/>
      <c r="AJ32" s="805"/>
      <c r="AK32" s="872">
        <v>62</v>
      </c>
      <c r="AL32" s="873"/>
      <c r="AM32" s="873"/>
      <c r="AN32" s="873"/>
      <c r="AO32" s="873"/>
      <c r="AP32" s="873" t="s">
        <v>602</v>
      </c>
      <c r="AQ32" s="873"/>
      <c r="AR32" s="873"/>
      <c r="AS32" s="873"/>
      <c r="AT32" s="873"/>
      <c r="AU32" s="873" t="s">
        <v>617</v>
      </c>
      <c r="AV32" s="873"/>
      <c r="AW32" s="873"/>
      <c r="AX32" s="873"/>
      <c r="AY32" s="873"/>
      <c r="AZ32" s="874" t="s">
        <v>617</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10</v>
      </c>
      <c r="R33" s="801"/>
      <c r="S33" s="801"/>
      <c r="T33" s="801"/>
      <c r="U33" s="801"/>
      <c r="V33" s="801">
        <v>8</v>
      </c>
      <c r="W33" s="801"/>
      <c r="X33" s="801"/>
      <c r="Y33" s="801"/>
      <c r="Z33" s="801"/>
      <c r="AA33" s="801">
        <v>2</v>
      </c>
      <c r="AB33" s="801"/>
      <c r="AC33" s="801"/>
      <c r="AD33" s="801"/>
      <c r="AE33" s="802"/>
      <c r="AF33" s="803">
        <v>2</v>
      </c>
      <c r="AG33" s="804"/>
      <c r="AH33" s="804"/>
      <c r="AI33" s="804"/>
      <c r="AJ33" s="805"/>
      <c r="AK33" s="872" t="s">
        <v>602</v>
      </c>
      <c r="AL33" s="873"/>
      <c r="AM33" s="873"/>
      <c r="AN33" s="873"/>
      <c r="AO33" s="873"/>
      <c r="AP33" s="873" t="s">
        <v>602</v>
      </c>
      <c r="AQ33" s="873"/>
      <c r="AR33" s="873"/>
      <c r="AS33" s="873"/>
      <c r="AT33" s="873"/>
      <c r="AU33" s="873" t="s">
        <v>602</v>
      </c>
      <c r="AV33" s="873"/>
      <c r="AW33" s="873"/>
      <c r="AX33" s="873"/>
      <c r="AY33" s="873"/>
      <c r="AZ33" s="874" t="s">
        <v>617</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409</v>
      </c>
      <c r="C34" s="798"/>
      <c r="D34" s="798"/>
      <c r="E34" s="798"/>
      <c r="F34" s="798"/>
      <c r="G34" s="798"/>
      <c r="H34" s="798"/>
      <c r="I34" s="798"/>
      <c r="J34" s="798"/>
      <c r="K34" s="798"/>
      <c r="L34" s="798"/>
      <c r="M34" s="798"/>
      <c r="N34" s="798"/>
      <c r="O34" s="798"/>
      <c r="P34" s="799"/>
      <c r="Q34" s="800">
        <v>92</v>
      </c>
      <c r="R34" s="801"/>
      <c r="S34" s="801"/>
      <c r="T34" s="801"/>
      <c r="U34" s="801"/>
      <c r="V34" s="801">
        <v>68</v>
      </c>
      <c r="W34" s="801"/>
      <c r="X34" s="801"/>
      <c r="Y34" s="801"/>
      <c r="Z34" s="801"/>
      <c r="AA34" s="801">
        <v>24</v>
      </c>
      <c r="AB34" s="801"/>
      <c r="AC34" s="801"/>
      <c r="AD34" s="801"/>
      <c r="AE34" s="802"/>
      <c r="AF34" s="803">
        <v>433</v>
      </c>
      <c r="AG34" s="804"/>
      <c r="AH34" s="804"/>
      <c r="AI34" s="804"/>
      <c r="AJ34" s="805"/>
      <c r="AK34" s="872" t="s">
        <v>602</v>
      </c>
      <c r="AL34" s="873"/>
      <c r="AM34" s="873"/>
      <c r="AN34" s="873"/>
      <c r="AO34" s="873"/>
      <c r="AP34" s="873">
        <v>25</v>
      </c>
      <c r="AQ34" s="873"/>
      <c r="AR34" s="873"/>
      <c r="AS34" s="873"/>
      <c r="AT34" s="873"/>
      <c r="AU34" s="873">
        <v>0</v>
      </c>
      <c r="AV34" s="873"/>
      <c r="AW34" s="873"/>
      <c r="AX34" s="873"/>
      <c r="AY34" s="873"/>
      <c r="AZ34" s="874" t="s">
        <v>617</v>
      </c>
      <c r="BA34" s="874"/>
      <c r="BB34" s="874"/>
      <c r="BC34" s="874"/>
      <c r="BD34" s="874"/>
      <c r="BE34" s="870" t="s">
        <v>410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411</v>
      </c>
      <c r="C35" s="798"/>
      <c r="D35" s="798"/>
      <c r="E35" s="798"/>
      <c r="F35" s="798"/>
      <c r="G35" s="798"/>
      <c r="H35" s="798"/>
      <c r="I35" s="798"/>
      <c r="J35" s="798"/>
      <c r="K35" s="798"/>
      <c r="L35" s="798"/>
      <c r="M35" s="798"/>
      <c r="N35" s="798"/>
      <c r="O35" s="798"/>
      <c r="P35" s="799"/>
      <c r="Q35" s="800">
        <v>156</v>
      </c>
      <c r="R35" s="801"/>
      <c r="S35" s="801"/>
      <c r="T35" s="801"/>
      <c r="U35" s="801"/>
      <c r="V35" s="801">
        <v>158</v>
      </c>
      <c r="W35" s="801"/>
      <c r="X35" s="801"/>
      <c r="Y35" s="801"/>
      <c r="Z35" s="801"/>
      <c r="AA35" s="801">
        <v>-2</v>
      </c>
      <c r="AB35" s="801"/>
      <c r="AC35" s="801"/>
      <c r="AD35" s="801"/>
      <c r="AE35" s="802"/>
      <c r="AF35" s="803">
        <v>244</v>
      </c>
      <c r="AG35" s="804"/>
      <c r="AH35" s="804"/>
      <c r="AI35" s="804"/>
      <c r="AJ35" s="805"/>
      <c r="AK35" s="872">
        <v>31</v>
      </c>
      <c r="AL35" s="873"/>
      <c r="AM35" s="873"/>
      <c r="AN35" s="873"/>
      <c r="AO35" s="873"/>
      <c r="AP35" s="873">
        <v>473</v>
      </c>
      <c r="AQ35" s="873"/>
      <c r="AR35" s="873"/>
      <c r="AS35" s="873"/>
      <c r="AT35" s="873"/>
      <c r="AU35" s="873">
        <v>303</v>
      </c>
      <c r="AV35" s="873"/>
      <c r="AW35" s="873"/>
      <c r="AX35" s="873"/>
      <c r="AY35" s="873"/>
      <c r="AZ35" s="874" t="s">
        <v>617</v>
      </c>
      <c r="BA35" s="874"/>
      <c r="BB35" s="874"/>
      <c r="BC35" s="874"/>
      <c r="BD35" s="874"/>
      <c r="BE35" s="870" t="s">
        <v>412</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413</v>
      </c>
      <c r="C36" s="798"/>
      <c r="D36" s="798"/>
      <c r="E36" s="798"/>
      <c r="F36" s="798"/>
      <c r="G36" s="798"/>
      <c r="H36" s="798"/>
      <c r="I36" s="798"/>
      <c r="J36" s="798"/>
      <c r="K36" s="798"/>
      <c r="L36" s="798"/>
      <c r="M36" s="798"/>
      <c r="N36" s="798"/>
      <c r="O36" s="798"/>
      <c r="P36" s="799"/>
      <c r="Q36" s="800">
        <v>4</v>
      </c>
      <c r="R36" s="801"/>
      <c r="S36" s="801"/>
      <c r="T36" s="801"/>
      <c r="U36" s="801"/>
      <c r="V36" s="801">
        <v>4</v>
      </c>
      <c r="W36" s="801"/>
      <c r="X36" s="801"/>
      <c r="Y36" s="801"/>
      <c r="Z36" s="801"/>
      <c r="AA36" s="801">
        <v>0</v>
      </c>
      <c r="AB36" s="801"/>
      <c r="AC36" s="801"/>
      <c r="AD36" s="801"/>
      <c r="AE36" s="802"/>
      <c r="AF36" s="803">
        <v>1</v>
      </c>
      <c r="AG36" s="804"/>
      <c r="AH36" s="804"/>
      <c r="AI36" s="804"/>
      <c r="AJ36" s="805"/>
      <c r="AK36" s="872">
        <v>4</v>
      </c>
      <c r="AL36" s="873"/>
      <c r="AM36" s="873"/>
      <c r="AN36" s="873"/>
      <c r="AO36" s="873"/>
      <c r="AP36" s="873">
        <v>20</v>
      </c>
      <c r="AQ36" s="873"/>
      <c r="AR36" s="873"/>
      <c r="AS36" s="873"/>
      <c r="AT36" s="873"/>
      <c r="AU36" s="873">
        <v>19</v>
      </c>
      <c r="AV36" s="873"/>
      <c r="AW36" s="873"/>
      <c r="AX36" s="873"/>
      <c r="AY36" s="873"/>
      <c r="AZ36" s="874" t="s">
        <v>617</v>
      </c>
      <c r="BA36" s="874"/>
      <c r="BB36" s="874"/>
      <c r="BC36" s="874"/>
      <c r="BD36" s="874"/>
      <c r="BE36" s="870" t="s">
        <v>414</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415</v>
      </c>
      <c r="C37" s="798"/>
      <c r="D37" s="798"/>
      <c r="E37" s="798"/>
      <c r="F37" s="798"/>
      <c r="G37" s="798"/>
      <c r="H37" s="798"/>
      <c r="I37" s="798"/>
      <c r="J37" s="798"/>
      <c r="K37" s="798"/>
      <c r="L37" s="798"/>
      <c r="M37" s="798"/>
      <c r="N37" s="798"/>
      <c r="O37" s="798"/>
      <c r="P37" s="799"/>
      <c r="Q37" s="800">
        <v>85</v>
      </c>
      <c r="R37" s="801"/>
      <c r="S37" s="801"/>
      <c r="T37" s="801"/>
      <c r="U37" s="801"/>
      <c r="V37" s="801">
        <v>78</v>
      </c>
      <c r="W37" s="801"/>
      <c r="X37" s="801"/>
      <c r="Y37" s="801"/>
      <c r="Z37" s="801"/>
      <c r="AA37" s="801">
        <v>7</v>
      </c>
      <c r="AB37" s="801"/>
      <c r="AC37" s="801"/>
      <c r="AD37" s="801"/>
      <c r="AE37" s="802"/>
      <c r="AF37" s="803">
        <v>0</v>
      </c>
      <c r="AG37" s="804"/>
      <c r="AH37" s="804"/>
      <c r="AI37" s="804"/>
      <c r="AJ37" s="805"/>
      <c r="AK37" s="872">
        <v>60</v>
      </c>
      <c r="AL37" s="873"/>
      <c r="AM37" s="873"/>
      <c r="AN37" s="873"/>
      <c r="AO37" s="873"/>
      <c r="AP37" s="873">
        <v>400</v>
      </c>
      <c r="AQ37" s="873"/>
      <c r="AR37" s="873"/>
      <c r="AS37" s="873"/>
      <c r="AT37" s="873"/>
      <c r="AU37" s="873">
        <v>342</v>
      </c>
      <c r="AV37" s="873"/>
      <c r="AW37" s="873"/>
      <c r="AX37" s="873"/>
      <c r="AY37" s="873"/>
      <c r="AZ37" s="874" t="s">
        <v>617</v>
      </c>
      <c r="BA37" s="874"/>
      <c r="BB37" s="874"/>
      <c r="BC37" s="874"/>
      <c r="BD37" s="874"/>
      <c r="BE37" s="870" t="s">
        <v>416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417</v>
      </c>
      <c r="C38" s="798"/>
      <c r="D38" s="798"/>
      <c r="E38" s="798"/>
      <c r="F38" s="798"/>
      <c r="G38" s="798"/>
      <c r="H38" s="798"/>
      <c r="I38" s="798"/>
      <c r="J38" s="798"/>
      <c r="K38" s="798"/>
      <c r="L38" s="798"/>
      <c r="M38" s="798"/>
      <c r="N38" s="798"/>
      <c r="O38" s="798"/>
      <c r="P38" s="799"/>
      <c r="Q38" s="800">
        <v>797</v>
      </c>
      <c r="R38" s="801"/>
      <c r="S38" s="801"/>
      <c r="T38" s="801"/>
      <c r="U38" s="801"/>
      <c r="V38" s="801">
        <v>298</v>
      </c>
      <c r="W38" s="801"/>
      <c r="X38" s="801"/>
      <c r="Y38" s="801"/>
      <c r="Z38" s="801"/>
      <c r="AA38" s="801">
        <v>499</v>
      </c>
      <c r="AB38" s="801"/>
      <c r="AC38" s="801"/>
      <c r="AD38" s="801"/>
      <c r="AE38" s="802"/>
      <c r="AF38" s="803">
        <v>9</v>
      </c>
      <c r="AG38" s="804"/>
      <c r="AH38" s="804"/>
      <c r="AI38" s="804"/>
      <c r="AJ38" s="805"/>
      <c r="AK38" s="872">
        <v>616</v>
      </c>
      <c r="AL38" s="873"/>
      <c r="AM38" s="873"/>
      <c r="AN38" s="873"/>
      <c r="AO38" s="873"/>
      <c r="AP38" s="873">
        <v>5298</v>
      </c>
      <c r="AQ38" s="873"/>
      <c r="AR38" s="873"/>
      <c r="AS38" s="873"/>
      <c r="AT38" s="873"/>
      <c r="AU38" s="873">
        <v>4000</v>
      </c>
      <c r="AV38" s="873"/>
      <c r="AW38" s="873"/>
      <c r="AX38" s="873"/>
      <c r="AY38" s="873"/>
      <c r="AZ38" s="874" t="s">
        <v>617</v>
      </c>
      <c r="BA38" s="874"/>
      <c r="BB38" s="874"/>
      <c r="BC38" s="874"/>
      <c r="BD38" s="874"/>
      <c r="BE38" s="870" t="s">
        <v>416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t="s">
        <v>418</v>
      </c>
      <c r="C39" s="798"/>
      <c r="D39" s="798"/>
      <c r="E39" s="798"/>
      <c r="F39" s="798"/>
      <c r="G39" s="798"/>
      <c r="H39" s="798"/>
      <c r="I39" s="798"/>
      <c r="J39" s="798"/>
      <c r="K39" s="798"/>
      <c r="L39" s="798"/>
      <c r="M39" s="798"/>
      <c r="N39" s="798"/>
      <c r="O39" s="798"/>
      <c r="P39" s="799"/>
      <c r="Q39" s="800">
        <v>335</v>
      </c>
      <c r="R39" s="801"/>
      <c r="S39" s="801"/>
      <c r="T39" s="801"/>
      <c r="U39" s="801"/>
      <c r="V39" s="801">
        <v>327</v>
      </c>
      <c r="W39" s="801"/>
      <c r="X39" s="801"/>
      <c r="Y39" s="801"/>
      <c r="Z39" s="801"/>
      <c r="AA39" s="801">
        <v>8</v>
      </c>
      <c r="AB39" s="801"/>
      <c r="AC39" s="801"/>
      <c r="AD39" s="801"/>
      <c r="AE39" s="802"/>
      <c r="AF39" s="803">
        <v>8</v>
      </c>
      <c r="AG39" s="804"/>
      <c r="AH39" s="804"/>
      <c r="AI39" s="804"/>
      <c r="AJ39" s="805"/>
      <c r="AK39" s="872">
        <v>216</v>
      </c>
      <c r="AL39" s="873"/>
      <c r="AM39" s="873"/>
      <c r="AN39" s="873"/>
      <c r="AO39" s="873"/>
      <c r="AP39" s="873">
        <v>1744</v>
      </c>
      <c r="AQ39" s="873"/>
      <c r="AR39" s="873"/>
      <c r="AS39" s="873"/>
      <c r="AT39" s="873"/>
      <c r="AU39" s="873">
        <v>931</v>
      </c>
      <c r="AV39" s="873"/>
      <c r="AW39" s="873"/>
      <c r="AX39" s="873"/>
      <c r="AY39" s="873"/>
      <c r="AZ39" s="874" t="s">
        <v>617</v>
      </c>
      <c r="BA39" s="874"/>
      <c r="BB39" s="874"/>
      <c r="BC39" s="874"/>
      <c r="BD39" s="874"/>
      <c r="BE39" s="870" t="s">
        <v>419</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t="s">
        <v>420</v>
      </c>
      <c r="C40" s="798"/>
      <c r="D40" s="798"/>
      <c r="E40" s="798"/>
      <c r="F40" s="798"/>
      <c r="G40" s="798"/>
      <c r="H40" s="798"/>
      <c r="I40" s="798"/>
      <c r="J40" s="798"/>
      <c r="K40" s="798"/>
      <c r="L40" s="798"/>
      <c r="M40" s="798"/>
      <c r="N40" s="798"/>
      <c r="O40" s="798"/>
      <c r="P40" s="799"/>
      <c r="Q40" s="800">
        <v>387</v>
      </c>
      <c r="R40" s="801"/>
      <c r="S40" s="801"/>
      <c r="T40" s="801"/>
      <c r="U40" s="801"/>
      <c r="V40" s="801">
        <v>362</v>
      </c>
      <c r="W40" s="801"/>
      <c r="X40" s="801"/>
      <c r="Y40" s="801"/>
      <c r="Z40" s="801"/>
      <c r="AA40" s="801">
        <v>25</v>
      </c>
      <c r="AB40" s="801"/>
      <c r="AC40" s="801"/>
      <c r="AD40" s="801"/>
      <c r="AE40" s="802"/>
      <c r="AF40" s="803">
        <v>25</v>
      </c>
      <c r="AG40" s="804"/>
      <c r="AH40" s="804"/>
      <c r="AI40" s="804"/>
      <c r="AJ40" s="805"/>
      <c r="AK40" s="872" t="s">
        <v>602</v>
      </c>
      <c r="AL40" s="873"/>
      <c r="AM40" s="873"/>
      <c r="AN40" s="873"/>
      <c r="AO40" s="873"/>
      <c r="AP40" s="873">
        <v>15</v>
      </c>
      <c r="AQ40" s="873"/>
      <c r="AR40" s="873"/>
      <c r="AS40" s="873"/>
      <c r="AT40" s="873"/>
      <c r="AU40" s="873" t="s">
        <v>617</v>
      </c>
      <c r="AV40" s="873"/>
      <c r="AW40" s="873"/>
      <c r="AX40" s="873"/>
      <c r="AY40" s="873"/>
      <c r="AZ40" s="874" t="s">
        <v>617</v>
      </c>
      <c r="BA40" s="874"/>
      <c r="BB40" s="874"/>
      <c r="BC40" s="874"/>
      <c r="BD40" s="874"/>
      <c r="BE40" s="870" t="s">
        <v>414</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t="s">
        <v>421</v>
      </c>
      <c r="C41" s="798"/>
      <c r="D41" s="798"/>
      <c r="E41" s="798"/>
      <c r="F41" s="798"/>
      <c r="G41" s="798"/>
      <c r="H41" s="798"/>
      <c r="I41" s="798"/>
      <c r="J41" s="798"/>
      <c r="K41" s="798"/>
      <c r="L41" s="798"/>
      <c r="M41" s="798"/>
      <c r="N41" s="798"/>
      <c r="O41" s="798"/>
      <c r="P41" s="799"/>
      <c r="Q41" s="800">
        <v>4</v>
      </c>
      <c r="R41" s="801"/>
      <c r="S41" s="801"/>
      <c r="T41" s="801"/>
      <c r="U41" s="801"/>
      <c r="V41" s="801">
        <v>4</v>
      </c>
      <c r="W41" s="801"/>
      <c r="X41" s="801"/>
      <c r="Y41" s="801"/>
      <c r="Z41" s="801"/>
      <c r="AA41" s="801">
        <v>0</v>
      </c>
      <c r="AB41" s="801"/>
      <c r="AC41" s="801"/>
      <c r="AD41" s="801"/>
      <c r="AE41" s="802"/>
      <c r="AF41" s="803" t="s">
        <v>422</v>
      </c>
      <c r="AG41" s="804"/>
      <c r="AH41" s="804"/>
      <c r="AI41" s="804"/>
      <c r="AJ41" s="805"/>
      <c r="AK41" s="872">
        <v>0</v>
      </c>
      <c r="AL41" s="873"/>
      <c r="AM41" s="873"/>
      <c r="AN41" s="873"/>
      <c r="AO41" s="873"/>
      <c r="AP41" s="873">
        <v>160</v>
      </c>
      <c r="AQ41" s="873"/>
      <c r="AR41" s="873"/>
      <c r="AS41" s="873"/>
      <c r="AT41" s="873"/>
      <c r="AU41" s="873">
        <v>160</v>
      </c>
      <c r="AV41" s="873"/>
      <c r="AW41" s="873"/>
      <c r="AX41" s="873"/>
      <c r="AY41" s="873"/>
      <c r="AZ41" s="874" t="s">
        <v>617</v>
      </c>
      <c r="BA41" s="874"/>
      <c r="BB41" s="874"/>
      <c r="BC41" s="874"/>
      <c r="BD41" s="874"/>
      <c r="BE41" s="870" t="s">
        <v>423</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390</v>
      </c>
      <c r="B63" s="832" t="s">
        <v>425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858</v>
      </c>
      <c r="AG63" s="884"/>
      <c r="AH63" s="884"/>
      <c r="AI63" s="884"/>
      <c r="AJ63" s="885"/>
      <c r="AK63" s="886"/>
      <c r="AL63" s="881"/>
      <c r="AM63" s="881"/>
      <c r="AN63" s="881"/>
      <c r="AO63" s="881"/>
      <c r="AP63" s="884">
        <f>SUM(AP28:AT41)</f>
        <v>8135</v>
      </c>
      <c r="AQ63" s="884"/>
      <c r="AR63" s="884"/>
      <c r="AS63" s="884"/>
      <c r="AT63" s="884"/>
      <c r="AU63" s="884">
        <f>SUM(AU28:AY41)</f>
        <v>5755</v>
      </c>
      <c r="AV63" s="884"/>
      <c r="AW63" s="884"/>
      <c r="AX63" s="884"/>
      <c r="AY63" s="884"/>
      <c r="AZ63" s="888"/>
      <c r="BA63" s="888"/>
      <c r="BB63" s="888"/>
      <c r="BC63" s="888"/>
      <c r="BD63" s="888"/>
      <c r="BE63" s="889"/>
      <c r="BF63" s="889"/>
      <c r="BG63" s="889"/>
      <c r="BH63" s="889"/>
      <c r="BI63" s="890"/>
      <c r="BJ63" s="891" t="s">
        <v>426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428</v>
      </c>
      <c r="B66" s="783"/>
      <c r="C66" s="783"/>
      <c r="D66" s="783"/>
      <c r="E66" s="783"/>
      <c r="F66" s="783"/>
      <c r="G66" s="783"/>
      <c r="H66" s="783"/>
      <c r="I66" s="783"/>
      <c r="J66" s="783"/>
      <c r="K66" s="783"/>
      <c r="L66" s="783"/>
      <c r="M66" s="783"/>
      <c r="N66" s="783"/>
      <c r="O66" s="783"/>
      <c r="P66" s="784"/>
      <c r="Q66" s="759" t="s">
        <v>429</v>
      </c>
      <c r="R66" s="760"/>
      <c r="S66" s="760"/>
      <c r="T66" s="760"/>
      <c r="U66" s="761"/>
      <c r="V66" s="759" t="s">
        <v>430</v>
      </c>
      <c r="W66" s="760"/>
      <c r="X66" s="760"/>
      <c r="Y66" s="760"/>
      <c r="Z66" s="761"/>
      <c r="AA66" s="759" t="s">
        <v>431</v>
      </c>
      <c r="AB66" s="760"/>
      <c r="AC66" s="760"/>
      <c r="AD66" s="760"/>
      <c r="AE66" s="761"/>
      <c r="AF66" s="894" t="s">
        <v>432</v>
      </c>
      <c r="AG66" s="855"/>
      <c r="AH66" s="855"/>
      <c r="AI66" s="855"/>
      <c r="AJ66" s="895"/>
      <c r="AK66" s="759" t="s">
        <v>433</v>
      </c>
      <c r="AL66" s="783"/>
      <c r="AM66" s="783"/>
      <c r="AN66" s="783"/>
      <c r="AO66" s="784"/>
      <c r="AP66" s="759" t="s">
        <v>434</v>
      </c>
      <c r="AQ66" s="760"/>
      <c r="AR66" s="760"/>
      <c r="AS66" s="760"/>
      <c r="AT66" s="761"/>
      <c r="AU66" s="759" t="s">
        <v>435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603</v>
      </c>
      <c r="C68" s="912"/>
      <c r="D68" s="912"/>
      <c r="E68" s="912"/>
      <c r="F68" s="912"/>
      <c r="G68" s="912"/>
      <c r="H68" s="912"/>
      <c r="I68" s="912"/>
      <c r="J68" s="912"/>
      <c r="K68" s="912"/>
      <c r="L68" s="912"/>
      <c r="M68" s="912"/>
      <c r="N68" s="912"/>
      <c r="O68" s="912"/>
      <c r="P68" s="913"/>
      <c r="Q68" s="914">
        <v>994</v>
      </c>
      <c r="R68" s="908"/>
      <c r="S68" s="908"/>
      <c r="T68" s="908"/>
      <c r="U68" s="908"/>
      <c r="V68" s="908">
        <v>968</v>
      </c>
      <c r="W68" s="908"/>
      <c r="X68" s="908"/>
      <c r="Y68" s="908"/>
      <c r="Z68" s="908"/>
      <c r="AA68" s="908">
        <v>26</v>
      </c>
      <c r="AB68" s="908"/>
      <c r="AC68" s="908"/>
      <c r="AD68" s="908"/>
      <c r="AE68" s="908"/>
      <c r="AF68" s="908">
        <v>27</v>
      </c>
      <c r="AG68" s="908"/>
      <c r="AH68" s="908"/>
      <c r="AI68" s="908"/>
      <c r="AJ68" s="908"/>
      <c r="AK68" s="908" t="s">
        <v>619</v>
      </c>
      <c r="AL68" s="908"/>
      <c r="AM68" s="908"/>
      <c r="AN68" s="908"/>
      <c r="AO68" s="908"/>
      <c r="AP68" s="908">
        <v>338</v>
      </c>
      <c r="AQ68" s="908"/>
      <c r="AR68" s="908"/>
      <c r="AS68" s="908"/>
      <c r="AT68" s="908"/>
      <c r="AU68" s="908">
        <v>113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604</v>
      </c>
      <c r="C69" s="916"/>
      <c r="D69" s="916"/>
      <c r="E69" s="916"/>
      <c r="F69" s="916"/>
      <c r="G69" s="916"/>
      <c r="H69" s="916"/>
      <c r="I69" s="916"/>
      <c r="J69" s="916"/>
      <c r="K69" s="916"/>
      <c r="L69" s="916"/>
      <c r="M69" s="916"/>
      <c r="N69" s="916"/>
      <c r="O69" s="916"/>
      <c r="P69" s="917"/>
      <c r="Q69" s="918">
        <v>40</v>
      </c>
      <c r="R69" s="873"/>
      <c r="S69" s="873"/>
      <c r="T69" s="873"/>
      <c r="U69" s="873"/>
      <c r="V69" s="873">
        <v>36</v>
      </c>
      <c r="W69" s="873"/>
      <c r="X69" s="873"/>
      <c r="Y69" s="873"/>
      <c r="Z69" s="873"/>
      <c r="AA69" s="873">
        <v>4</v>
      </c>
      <c r="AB69" s="873"/>
      <c r="AC69" s="873"/>
      <c r="AD69" s="873"/>
      <c r="AE69" s="873"/>
      <c r="AF69" s="873">
        <v>4</v>
      </c>
      <c r="AG69" s="873"/>
      <c r="AH69" s="873"/>
      <c r="AI69" s="873"/>
      <c r="AJ69" s="873"/>
      <c r="AK69" s="873" t="s">
        <v>617</v>
      </c>
      <c r="AL69" s="873"/>
      <c r="AM69" s="873"/>
      <c r="AN69" s="873"/>
      <c r="AO69" s="873"/>
      <c r="AP69" s="873" t="s">
        <v>617</v>
      </c>
      <c r="AQ69" s="873"/>
      <c r="AR69" s="873"/>
      <c r="AS69" s="873"/>
      <c r="AT69" s="873"/>
      <c r="AU69" s="873" t="s">
        <v>618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605</v>
      </c>
      <c r="C70" s="916"/>
      <c r="D70" s="916"/>
      <c r="E70" s="916"/>
      <c r="F70" s="916"/>
      <c r="G70" s="916"/>
      <c r="H70" s="916"/>
      <c r="I70" s="916"/>
      <c r="J70" s="916"/>
      <c r="K70" s="916"/>
      <c r="L70" s="916"/>
      <c r="M70" s="916"/>
      <c r="N70" s="916"/>
      <c r="O70" s="916"/>
      <c r="P70" s="917"/>
      <c r="Q70" s="918">
        <v>245</v>
      </c>
      <c r="R70" s="873"/>
      <c r="S70" s="873"/>
      <c r="T70" s="873"/>
      <c r="U70" s="873"/>
      <c r="V70" s="873">
        <v>218</v>
      </c>
      <c r="W70" s="873"/>
      <c r="X70" s="873"/>
      <c r="Y70" s="873"/>
      <c r="Z70" s="873"/>
      <c r="AA70" s="873">
        <v>27</v>
      </c>
      <c r="AB70" s="873"/>
      <c r="AC70" s="873"/>
      <c r="AD70" s="873"/>
      <c r="AE70" s="873"/>
      <c r="AF70" s="873">
        <v>27</v>
      </c>
      <c r="AG70" s="873"/>
      <c r="AH70" s="873"/>
      <c r="AI70" s="873"/>
      <c r="AJ70" s="873"/>
      <c r="AK70" s="873" t="s">
        <v>617</v>
      </c>
      <c r="AL70" s="873"/>
      <c r="AM70" s="873"/>
      <c r="AN70" s="873"/>
      <c r="AO70" s="873"/>
      <c r="AP70" s="873" t="s">
        <v>617</v>
      </c>
      <c r="AQ70" s="873"/>
      <c r="AR70" s="873"/>
      <c r="AS70" s="873"/>
      <c r="AT70" s="873"/>
      <c r="AU70" s="873" t="s">
        <v>617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606</v>
      </c>
      <c r="C71" s="916"/>
      <c r="D71" s="916"/>
      <c r="E71" s="916"/>
      <c r="F71" s="916"/>
      <c r="G71" s="916"/>
      <c r="H71" s="916"/>
      <c r="I71" s="916"/>
      <c r="J71" s="916"/>
      <c r="K71" s="916"/>
      <c r="L71" s="916"/>
      <c r="M71" s="916"/>
      <c r="N71" s="916"/>
      <c r="O71" s="916"/>
      <c r="P71" s="917"/>
      <c r="Q71" s="918">
        <v>141</v>
      </c>
      <c r="R71" s="873"/>
      <c r="S71" s="873"/>
      <c r="T71" s="873"/>
      <c r="U71" s="873"/>
      <c r="V71" s="873">
        <v>136</v>
      </c>
      <c r="W71" s="873"/>
      <c r="X71" s="873"/>
      <c r="Y71" s="873"/>
      <c r="Z71" s="873"/>
      <c r="AA71" s="873">
        <v>5</v>
      </c>
      <c r="AB71" s="873"/>
      <c r="AC71" s="873"/>
      <c r="AD71" s="873"/>
      <c r="AE71" s="873"/>
      <c r="AF71" s="873">
        <v>5</v>
      </c>
      <c r="AG71" s="873"/>
      <c r="AH71" s="873"/>
      <c r="AI71" s="873"/>
      <c r="AJ71" s="873"/>
      <c r="AK71" s="873" t="s">
        <v>617</v>
      </c>
      <c r="AL71" s="873"/>
      <c r="AM71" s="873"/>
      <c r="AN71" s="873"/>
      <c r="AO71" s="873"/>
      <c r="AP71" s="873">
        <v>29</v>
      </c>
      <c r="AQ71" s="873"/>
      <c r="AR71" s="873"/>
      <c r="AS71" s="873"/>
      <c r="AT71" s="873"/>
      <c r="AU71" s="873" t="s">
        <v>619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607</v>
      </c>
      <c r="C72" s="916"/>
      <c r="D72" s="916"/>
      <c r="E72" s="916"/>
      <c r="F72" s="916"/>
      <c r="G72" s="916"/>
      <c r="H72" s="916"/>
      <c r="I72" s="916"/>
      <c r="J72" s="916"/>
      <c r="K72" s="916"/>
      <c r="L72" s="916"/>
      <c r="M72" s="916"/>
      <c r="N72" s="916"/>
      <c r="O72" s="916"/>
      <c r="P72" s="917"/>
      <c r="Q72" s="918">
        <v>16</v>
      </c>
      <c r="R72" s="873"/>
      <c r="S72" s="873"/>
      <c r="T72" s="873"/>
      <c r="U72" s="873"/>
      <c r="V72" s="873">
        <v>12</v>
      </c>
      <c r="W72" s="873"/>
      <c r="X72" s="873"/>
      <c r="Y72" s="873"/>
      <c r="Z72" s="873"/>
      <c r="AA72" s="873">
        <v>4</v>
      </c>
      <c r="AB72" s="873"/>
      <c r="AC72" s="873"/>
      <c r="AD72" s="873"/>
      <c r="AE72" s="873"/>
      <c r="AF72" s="873">
        <v>4</v>
      </c>
      <c r="AG72" s="873"/>
      <c r="AH72" s="873"/>
      <c r="AI72" s="873"/>
      <c r="AJ72" s="873"/>
      <c r="AK72" s="873">
        <v>0</v>
      </c>
      <c r="AL72" s="873"/>
      <c r="AM72" s="873"/>
      <c r="AN72" s="873"/>
      <c r="AO72" s="873"/>
      <c r="AP72" s="873" t="s">
        <v>619</v>
      </c>
      <c r="AQ72" s="873"/>
      <c r="AR72" s="873"/>
      <c r="AS72" s="873"/>
      <c r="AT72" s="873"/>
      <c r="AU72" s="873" t="s">
        <v>619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608</v>
      </c>
      <c r="C73" s="916"/>
      <c r="D73" s="916"/>
      <c r="E73" s="916"/>
      <c r="F73" s="916"/>
      <c r="G73" s="916"/>
      <c r="H73" s="916"/>
      <c r="I73" s="916"/>
      <c r="J73" s="916"/>
      <c r="K73" s="916"/>
      <c r="L73" s="916"/>
      <c r="M73" s="916"/>
      <c r="N73" s="916"/>
      <c r="O73" s="916"/>
      <c r="P73" s="917"/>
      <c r="Q73" s="918">
        <v>6526</v>
      </c>
      <c r="R73" s="873"/>
      <c r="S73" s="873"/>
      <c r="T73" s="873"/>
      <c r="U73" s="873"/>
      <c r="V73" s="873">
        <v>7535</v>
      </c>
      <c r="W73" s="873"/>
      <c r="X73" s="873"/>
      <c r="Y73" s="873"/>
      <c r="Z73" s="873"/>
      <c r="AA73" s="873">
        <v>-1008</v>
      </c>
      <c r="AB73" s="873"/>
      <c r="AC73" s="873"/>
      <c r="AD73" s="873"/>
      <c r="AE73" s="873"/>
      <c r="AF73" s="873">
        <v>3663</v>
      </c>
      <c r="AG73" s="873"/>
      <c r="AH73" s="873"/>
      <c r="AI73" s="873"/>
      <c r="AJ73" s="873"/>
      <c r="AK73" s="873">
        <v>0</v>
      </c>
      <c r="AL73" s="873"/>
      <c r="AM73" s="873"/>
      <c r="AN73" s="873"/>
      <c r="AO73" s="873"/>
      <c r="AP73" s="873">
        <v>26113</v>
      </c>
      <c r="AQ73" s="873"/>
      <c r="AR73" s="873"/>
      <c r="AS73" s="873"/>
      <c r="AT73" s="873"/>
      <c r="AU73" s="873">
        <v>19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609</v>
      </c>
      <c r="C74" s="916"/>
      <c r="D74" s="916"/>
      <c r="E74" s="916"/>
      <c r="F74" s="916"/>
      <c r="G74" s="916"/>
      <c r="H74" s="916"/>
      <c r="I74" s="916"/>
      <c r="J74" s="916"/>
      <c r="K74" s="916"/>
      <c r="L74" s="916"/>
      <c r="M74" s="916"/>
      <c r="N74" s="916"/>
      <c r="O74" s="916"/>
      <c r="P74" s="917"/>
      <c r="Q74" s="918">
        <v>77</v>
      </c>
      <c r="R74" s="873"/>
      <c r="S74" s="873"/>
      <c r="T74" s="873"/>
      <c r="U74" s="873"/>
      <c r="V74" s="873">
        <v>77</v>
      </c>
      <c r="W74" s="873"/>
      <c r="X74" s="873"/>
      <c r="Y74" s="873"/>
      <c r="Z74" s="873"/>
      <c r="AA74" s="873">
        <v>0</v>
      </c>
      <c r="AB74" s="873"/>
      <c r="AC74" s="873"/>
      <c r="AD74" s="873"/>
      <c r="AE74" s="873"/>
      <c r="AF74" s="873">
        <v>0</v>
      </c>
      <c r="AG74" s="873"/>
      <c r="AH74" s="873"/>
      <c r="AI74" s="873"/>
      <c r="AJ74" s="873"/>
      <c r="AK74" s="873">
        <v>10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612</v>
      </c>
      <c r="C75" s="916"/>
      <c r="D75" s="916"/>
      <c r="E75" s="916"/>
      <c r="F75" s="916"/>
      <c r="G75" s="916"/>
      <c r="H75" s="916"/>
      <c r="I75" s="916"/>
      <c r="J75" s="916"/>
      <c r="K75" s="916"/>
      <c r="L75" s="916"/>
      <c r="M75" s="916"/>
      <c r="N75" s="916"/>
      <c r="O75" s="916"/>
      <c r="P75" s="917"/>
      <c r="Q75" s="921">
        <v>275563</v>
      </c>
      <c r="R75" s="922"/>
      <c r="S75" s="922"/>
      <c r="T75" s="922"/>
      <c r="U75" s="872"/>
      <c r="V75" s="923">
        <v>275535</v>
      </c>
      <c r="W75" s="922"/>
      <c r="X75" s="922"/>
      <c r="Y75" s="922"/>
      <c r="Z75" s="872"/>
      <c r="AA75" s="923">
        <v>28</v>
      </c>
      <c r="AB75" s="922"/>
      <c r="AC75" s="922"/>
      <c r="AD75" s="922"/>
      <c r="AE75" s="872"/>
      <c r="AF75" s="923">
        <v>28</v>
      </c>
      <c r="AG75" s="922"/>
      <c r="AH75" s="922"/>
      <c r="AI75" s="922"/>
      <c r="AJ75" s="872"/>
      <c r="AK75" s="923">
        <v>8608</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611</v>
      </c>
      <c r="C76" s="916"/>
      <c r="D76" s="916"/>
      <c r="E76" s="916"/>
      <c r="F76" s="916"/>
      <c r="G76" s="916"/>
      <c r="H76" s="916"/>
      <c r="I76" s="916"/>
      <c r="J76" s="916"/>
      <c r="K76" s="916"/>
      <c r="L76" s="916"/>
      <c r="M76" s="916"/>
      <c r="N76" s="916"/>
      <c r="O76" s="916"/>
      <c r="P76" s="917"/>
      <c r="Q76" s="921">
        <v>6895</v>
      </c>
      <c r="R76" s="922"/>
      <c r="S76" s="922"/>
      <c r="T76" s="922"/>
      <c r="U76" s="872"/>
      <c r="V76" s="923">
        <v>6736</v>
      </c>
      <c r="W76" s="922"/>
      <c r="X76" s="922"/>
      <c r="Y76" s="922"/>
      <c r="Z76" s="872"/>
      <c r="AA76" s="923">
        <v>159</v>
      </c>
      <c r="AB76" s="922"/>
      <c r="AC76" s="922"/>
      <c r="AD76" s="922"/>
      <c r="AE76" s="872"/>
      <c r="AF76" s="923">
        <v>159</v>
      </c>
      <c r="AG76" s="922"/>
      <c r="AH76" s="922"/>
      <c r="AI76" s="922"/>
      <c r="AJ76" s="872"/>
      <c r="AK76" s="923">
        <v>859</v>
      </c>
      <c r="AL76" s="922"/>
      <c r="AM76" s="922"/>
      <c r="AN76" s="922"/>
      <c r="AO76" s="872"/>
      <c r="AP76" s="923">
        <v>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610</v>
      </c>
      <c r="C77" s="916"/>
      <c r="D77" s="916"/>
      <c r="E77" s="916"/>
      <c r="F77" s="916"/>
      <c r="G77" s="916"/>
      <c r="H77" s="916"/>
      <c r="I77" s="916"/>
      <c r="J77" s="916"/>
      <c r="K77" s="916"/>
      <c r="L77" s="916"/>
      <c r="M77" s="916"/>
      <c r="N77" s="916"/>
      <c r="O77" s="916"/>
      <c r="P77" s="917"/>
      <c r="Q77" s="921">
        <v>819</v>
      </c>
      <c r="R77" s="922"/>
      <c r="S77" s="922"/>
      <c r="T77" s="922"/>
      <c r="U77" s="872"/>
      <c r="V77" s="923">
        <v>671</v>
      </c>
      <c r="W77" s="922"/>
      <c r="X77" s="922"/>
      <c r="Y77" s="922"/>
      <c r="Z77" s="872"/>
      <c r="AA77" s="923">
        <v>149</v>
      </c>
      <c r="AB77" s="922"/>
      <c r="AC77" s="922"/>
      <c r="AD77" s="922"/>
      <c r="AE77" s="872"/>
      <c r="AF77" s="923">
        <v>149</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613</v>
      </c>
      <c r="C78" s="916"/>
      <c r="D78" s="916"/>
      <c r="E78" s="916"/>
      <c r="F78" s="916"/>
      <c r="G78" s="916"/>
      <c r="H78" s="916"/>
      <c r="I78" s="916"/>
      <c r="J78" s="916"/>
      <c r="K78" s="916"/>
      <c r="L78" s="916"/>
      <c r="M78" s="916"/>
      <c r="N78" s="916"/>
      <c r="O78" s="916"/>
      <c r="P78" s="917"/>
      <c r="Q78" s="918">
        <v>228</v>
      </c>
      <c r="R78" s="873"/>
      <c r="S78" s="873"/>
      <c r="T78" s="873"/>
      <c r="U78" s="873"/>
      <c r="V78" s="873">
        <v>221</v>
      </c>
      <c r="W78" s="873"/>
      <c r="X78" s="873"/>
      <c r="Y78" s="873"/>
      <c r="Z78" s="873"/>
      <c r="AA78" s="873">
        <v>7</v>
      </c>
      <c r="AB78" s="873"/>
      <c r="AC78" s="873"/>
      <c r="AD78" s="873"/>
      <c r="AE78" s="873"/>
      <c r="AF78" s="873">
        <v>7</v>
      </c>
      <c r="AG78" s="873"/>
      <c r="AH78" s="873"/>
      <c r="AI78" s="873"/>
      <c r="AJ78" s="873"/>
      <c r="AK78" s="873">
        <v>221</v>
      </c>
      <c r="AL78" s="873"/>
      <c r="AM78" s="873"/>
      <c r="AN78" s="873"/>
      <c r="AO78" s="873"/>
      <c r="AP78" s="873">
        <v>0</v>
      </c>
      <c r="AQ78" s="873"/>
      <c r="AR78" s="873"/>
      <c r="AS78" s="873"/>
      <c r="AT78" s="873"/>
      <c r="AU78" s="873">
        <v>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614</v>
      </c>
      <c r="C79" s="916"/>
      <c r="D79" s="916"/>
      <c r="E79" s="916"/>
      <c r="F79" s="916"/>
      <c r="G79" s="916"/>
      <c r="H79" s="916"/>
      <c r="I79" s="916"/>
      <c r="J79" s="916"/>
      <c r="K79" s="916"/>
      <c r="L79" s="916"/>
      <c r="M79" s="916"/>
      <c r="N79" s="916"/>
      <c r="O79" s="916"/>
      <c r="P79" s="917"/>
      <c r="Q79" s="918">
        <v>6</v>
      </c>
      <c r="R79" s="873"/>
      <c r="S79" s="873"/>
      <c r="T79" s="873"/>
      <c r="U79" s="873"/>
      <c r="V79" s="873">
        <v>3</v>
      </c>
      <c r="W79" s="873"/>
      <c r="X79" s="873"/>
      <c r="Y79" s="873"/>
      <c r="Z79" s="873"/>
      <c r="AA79" s="873">
        <v>3</v>
      </c>
      <c r="AB79" s="873"/>
      <c r="AC79" s="873"/>
      <c r="AD79" s="873"/>
      <c r="AE79" s="873"/>
      <c r="AF79" s="873">
        <v>3</v>
      </c>
      <c r="AG79" s="873"/>
      <c r="AH79" s="873"/>
      <c r="AI79" s="873"/>
      <c r="AJ79" s="873"/>
      <c r="AK79" s="873">
        <v>0</v>
      </c>
      <c r="AL79" s="873"/>
      <c r="AM79" s="873"/>
      <c r="AN79" s="873"/>
      <c r="AO79" s="873"/>
      <c r="AP79" s="873">
        <v>0</v>
      </c>
      <c r="AQ79" s="873"/>
      <c r="AR79" s="873"/>
      <c r="AS79" s="873"/>
      <c r="AT79" s="873"/>
      <c r="AU79" s="873">
        <v>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615</v>
      </c>
      <c r="C80" s="916"/>
      <c r="D80" s="916"/>
      <c r="E80" s="916"/>
      <c r="F80" s="916"/>
      <c r="G80" s="916"/>
      <c r="H80" s="916"/>
      <c r="I80" s="916"/>
      <c r="J80" s="916"/>
      <c r="K80" s="916"/>
      <c r="L80" s="916"/>
      <c r="M80" s="916"/>
      <c r="N80" s="916"/>
      <c r="O80" s="916"/>
      <c r="P80" s="917"/>
      <c r="Q80" s="918">
        <v>108</v>
      </c>
      <c r="R80" s="873"/>
      <c r="S80" s="873"/>
      <c r="T80" s="873"/>
      <c r="U80" s="873"/>
      <c r="V80" s="873">
        <v>84</v>
      </c>
      <c r="W80" s="873"/>
      <c r="X80" s="873"/>
      <c r="Y80" s="873"/>
      <c r="Z80" s="873"/>
      <c r="AA80" s="873">
        <v>24</v>
      </c>
      <c r="AB80" s="873"/>
      <c r="AC80" s="873"/>
      <c r="AD80" s="873"/>
      <c r="AE80" s="873"/>
      <c r="AF80" s="873">
        <v>24</v>
      </c>
      <c r="AG80" s="873"/>
      <c r="AH80" s="873"/>
      <c r="AI80" s="873"/>
      <c r="AJ80" s="873"/>
      <c r="AK80" s="873">
        <v>23</v>
      </c>
      <c r="AL80" s="873"/>
      <c r="AM80" s="873"/>
      <c r="AN80" s="873"/>
      <c r="AO80" s="873"/>
      <c r="AP80" s="873">
        <v>0</v>
      </c>
      <c r="AQ80" s="873"/>
      <c r="AR80" s="873"/>
      <c r="AS80" s="873"/>
      <c r="AT80" s="873"/>
      <c r="AU80" s="873">
        <v>0</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616</v>
      </c>
      <c r="C81" s="916"/>
      <c r="D81" s="916"/>
      <c r="E81" s="916"/>
      <c r="F81" s="916"/>
      <c r="G81" s="916"/>
      <c r="H81" s="916"/>
      <c r="I81" s="916"/>
      <c r="J81" s="916"/>
      <c r="K81" s="916"/>
      <c r="L81" s="916"/>
      <c r="M81" s="916"/>
      <c r="N81" s="916"/>
      <c r="O81" s="916"/>
      <c r="P81" s="917"/>
      <c r="Q81" s="918">
        <v>95</v>
      </c>
      <c r="R81" s="873"/>
      <c r="S81" s="873"/>
      <c r="T81" s="873"/>
      <c r="U81" s="873"/>
      <c r="V81" s="873">
        <v>95</v>
      </c>
      <c r="W81" s="873"/>
      <c r="X81" s="873"/>
      <c r="Y81" s="873"/>
      <c r="Z81" s="873"/>
      <c r="AA81" s="873">
        <v>0</v>
      </c>
      <c r="AB81" s="873"/>
      <c r="AC81" s="873"/>
      <c r="AD81" s="873"/>
      <c r="AE81" s="873"/>
      <c r="AF81" s="873">
        <v>0</v>
      </c>
      <c r="AG81" s="873"/>
      <c r="AH81" s="873"/>
      <c r="AI81" s="873"/>
      <c r="AJ81" s="873"/>
      <c r="AK81" s="873" t="s">
        <v>617</v>
      </c>
      <c r="AL81" s="873"/>
      <c r="AM81" s="873"/>
      <c r="AN81" s="873"/>
      <c r="AO81" s="873"/>
      <c r="AP81" s="873" t="s">
        <v>617</v>
      </c>
      <c r="AQ81" s="873"/>
      <c r="AR81" s="873"/>
      <c r="AS81" s="873"/>
      <c r="AT81" s="873"/>
      <c r="AU81" s="873" t="s">
        <v>617</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390</v>
      </c>
      <c r="B88" s="832" t="s">
        <v>436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4099</v>
      </c>
      <c r="AG88" s="884"/>
      <c r="AH88" s="884"/>
      <c r="AI88" s="884"/>
      <c r="AJ88" s="884"/>
      <c r="AK88" s="881"/>
      <c r="AL88" s="881"/>
      <c r="AM88" s="881"/>
      <c r="AN88" s="881"/>
      <c r="AO88" s="881"/>
      <c r="AP88" s="884">
        <v>26480</v>
      </c>
      <c r="AQ88" s="884"/>
      <c r="AR88" s="884"/>
      <c r="AS88" s="884"/>
      <c r="AT88" s="884"/>
      <c r="AU88" s="884">
        <v>132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437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442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443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444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445</v>
      </c>
      <c r="AB109" s="937"/>
      <c r="AC109" s="937"/>
      <c r="AD109" s="937"/>
      <c r="AE109" s="938"/>
      <c r="AF109" s="936" t="s">
        <v>307</v>
      </c>
      <c r="AG109" s="937"/>
      <c r="AH109" s="937"/>
      <c r="AI109" s="937"/>
      <c r="AJ109" s="938"/>
      <c r="AK109" s="936" t="s">
        <v>306</v>
      </c>
      <c r="AL109" s="937"/>
      <c r="AM109" s="937"/>
      <c r="AN109" s="937"/>
      <c r="AO109" s="938"/>
      <c r="AP109" s="936" t="s">
        <v>446</v>
      </c>
      <c r="AQ109" s="937"/>
      <c r="AR109" s="937"/>
      <c r="AS109" s="937"/>
      <c r="AT109" s="939"/>
      <c r="AU109" s="956" t="s">
        <v>444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445</v>
      </c>
      <c r="BR109" s="937"/>
      <c r="BS109" s="937"/>
      <c r="BT109" s="937"/>
      <c r="BU109" s="938"/>
      <c r="BV109" s="936" t="s">
        <v>307</v>
      </c>
      <c r="BW109" s="937"/>
      <c r="BX109" s="937"/>
      <c r="BY109" s="937"/>
      <c r="BZ109" s="938"/>
      <c r="CA109" s="936" t="s">
        <v>306</v>
      </c>
      <c r="CB109" s="937"/>
      <c r="CC109" s="937"/>
      <c r="CD109" s="937"/>
      <c r="CE109" s="938"/>
      <c r="CF109" s="957" t="s">
        <v>446</v>
      </c>
      <c r="CG109" s="957"/>
      <c r="CH109" s="957"/>
      <c r="CI109" s="957"/>
      <c r="CJ109" s="957"/>
      <c r="CK109" s="936" t="s">
        <v>447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445</v>
      </c>
      <c r="DH109" s="937"/>
      <c r="DI109" s="937"/>
      <c r="DJ109" s="937"/>
      <c r="DK109" s="938"/>
      <c r="DL109" s="936" t="s">
        <v>307</v>
      </c>
      <c r="DM109" s="937"/>
      <c r="DN109" s="937"/>
      <c r="DO109" s="937"/>
      <c r="DP109" s="938"/>
      <c r="DQ109" s="936" t="s">
        <v>306</v>
      </c>
      <c r="DR109" s="937"/>
      <c r="DS109" s="937"/>
      <c r="DT109" s="937"/>
      <c r="DU109" s="938"/>
      <c r="DV109" s="936" t="s">
        <v>446</v>
      </c>
      <c r="DW109" s="937"/>
      <c r="DX109" s="937"/>
      <c r="DY109" s="937"/>
      <c r="DZ109" s="939"/>
    </row>
    <row r="110" spans="1:131" s="246" customFormat="1" ht="26.25" customHeight="1">
      <c r="A110" s="940" t="s">
        <v>448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782048</v>
      </c>
      <c r="AB110" s="944"/>
      <c r="AC110" s="944"/>
      <c r="AD110" s="944"/>
      <c r="AE110" s="945"/>
      <c r="AF110" s="946">
        <v>777620</v>
      </c>
      <c r="AG110" s="944"/>
      <c r="AH110" s="944"/>
      <c r="AI110" s="944"/>
      <c r="AJ110" s="945"/>
      <c r="AK110" s="946">
        <v>750087</v>
      </c>
      <c r="AL110" s="944"/>
      <c r="AM110" s="944"/>
      <c r="AN110" s="944"/>
      <c r="AO110" s="945"/>
      <c r="AP110" s="947">
        <v>17.2</v>
      </c>
      <c r="AQ110" s="948"/>
      <c r="AR110" s="948"/>
      <c r="AS110" s="948"/>
      <c r="AT110" s="949"/>
      <c r="AU110" s="950" t="s">
        <v>73</v>
      </c>
      <c r="AV110" s="951"/>
      <c r="AW110" s="951"/>
      <c r="AX110" s="951"/>
      <c r="AY110" s="951"/>
      <c r="AZ110" s="992" t="s">
        <v>449</v>
      </c>
      <c r="BA110" s="941"/>
      <c r="BB110" s="941"/>
      <c r="BC110" s="941"/>
      <c r="BD110" s="941"/>
      <c r="BE110" s="941"/>
      <c r="BF110" s="941"/>
      <c r="BG110" s="941"/>
      <c r="BH110" s="941"/>
      <c r="BI110" s="941"/>
      <c r="BJ110" s="941"/>
      <c r="BK110" s="941"/>
      <c r="BL110" s="941"/>
      <c r="BM110" s="941"/>
      <c r="BN110" s="941"/>
      <c r="BO110" s="941"/>
      <c r="BP110" s="942"/>
      <c r="BQ110" s="978">
        <v>8467943</v>
      </c>
      <c r="BR110" s="979"/>
      <c r="BS110" s="979"/>
      <c r="BT110" s="979"/>
      <c r="BU110" s="979"/>
      <c r="BV110" s="979">
        <v>9583483</v>
      </c>
      <c r="BW110" s="979"/>
      <c r="BX110" s="979"/>
      <c r="BY110" s="979"/>
      <c r="BZ110" s="979"/>
      <c r="CA110" s="979">
        <v>9441967</v>
      </c>
      <c r="CB110" s="979"/>
      <c r="CC110" s="979"/>
      <c r="CD110" s="979"/>
      <c r="CE110" s="979"/>
      <c r="CF110" s="993">
        <v>216.7</v>
      </c>
      <c r="CG110" s="994"/>
      <c r="CH110" s="994"/>
      <c r="CI110" s="994"/>
      <c r="CJ110" s="994"/>
      <c r="CK110" s="995" t="s">
        <v>450</v>
      </c>
      <c r="CL110" s="996"/>
      <c r="CM110" s="975" t="s">
        <v>451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422</v>
      </c>
      <c r="DH110" s="979"/>
      <c r="DI110" s="979"/>
      <c r="DJ110" s="979"/>
      <c r="DK110" s="979"/>
      <c r="DL110" s="979" t="s">
        <v>422</v>
      </c>
      <c r="DM110" s="979"/>
      <c r="DN110" s="979"/>
      <c r="DO110" s="979"/>
      <c r="DP110" s="979"/>
      <c r="DQ110" s="979" t="s">
        <v>422</v>
      </c>
      <c r="DR110" s="979"/>
      <c r="DS110" s="979"/>
      <c r="DT110" s="979"/>
      <c r="DU110" s="979"/>
      <c r="DV110" s="980" t="s">
        <v>452</v>
      </c>
      <c r="DW110" s="980"/>
      <c r="DX110" s="980"/>
      <c r="DY110" s="980"/>
      <c r="DZ110" s="981"/>
    </row>
    <row r="111" spans="1:131" s="246" customFormat="1" ht="26.25" customHeight="1">
      <c r="A111" s="982" t="s">
        <v>453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422</v>
      </c>
      <c r="AB111" s="986"/>
      <c r="AC111" s="986"/>
      <c r="AD111" s="986"/>
      <c r="AE111" s="987"/>
      <c r="AF111" s="988" t="s">
        <v>422</v>
      </c>
      <c r="AG111" s="986"/>
      <c r="AH111" s="986"/>
      <c r="AI111" s="986"/>
      <c r="AJ111" s="987"/>
      <c r="AK111" s="988" t="s">
        <v>454</v>
      </c>
      <c r="AL111" s="986"/>
      <c r="AM111" s="986"/>
      <c r="AN111" s="986"/>
      <c r="AO111" s="987"/>
      <c r="AP111" s="989" t="s">
        <v>422</v>
      </c>
      <c r="AQ111" s="990"/>
      <c r="AR111" s="990"/>
      <c r="AS111" s="990"/>
      <c r="AT111" s="991"/>
      <c r="AU111" s="952"/>
      <c r="AV111" s="953"/>
      <c r="AW111" s="953"/>
      <c r="AX111" s="953"/>
      <c r="AY111" s="953"/>
      <c r="AZ111" s="1001" t="s">
        <v>455</v>
      </c>
      <c r="BA111" s="1002"/>
      <c r="BB111" s="1002"/>
      <c r="BC111" s="1002"/>
      <c r="BD111" s="1002"/>
      <c r="BE111" s="1002"/>
      <c r="BF111" s="1002"/>
      <c r="BG111" s="1002"/>
      <c r="BH111" s="1002"/>
      <c r="BI111" s="1002"/>
      <c r="BJ111" s="1002"/>
      <c r="BK111" s="1002"/>
      <c r="BL111" s="1002"/>
      <c r="BM111" s="1002"/>
      <c r="BN111" s="1002"/>
      <c r="BO111" s="1002"/>
      <c r="BP111" s="1003"/>
      <c r="BQ111" s="971">
        <v>2812893</v>
      </c>
      <c r="BR111" s="972"/>
      <c r="BS111" s="972"/>
      <c r="BT111" s="972"/>
      <c r="BU111" s="972"/>
      <c r="BV111" s="972">
        <v>2762280</v>
      </c>
      <c r="BW111" s="972"/>
      <c r="BX111" s="972"/>
      <c r="BY111" s="972"/>
      <c r="BZ111" s="972"/>
      <c r="CA111" s="972">
        <v>2695457</v>
      </c>
      <c r="CB111" s="972"/>
      <c r="CC111" s="972"/>
      <c r="CD111" s="972"/>
      <c r="CE111" s="972"/>
      <c r="CF111" s="966">
        <v>61.9</v>
      </c>
      <c r="CG111" s="967"/>
      <c r="CH111" s="967"/>
      <c r="CI111" s="967"/>
      <c r="CJ111" s="967"/>
      <c r="CK111" s="997"/>
      <c r="CL111" s="998"/>
      <c r="CM111" s="968" t="s">
        <v>456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457</v>
      </c>
      <c r="DH111" s="972"/>
      <c r="DI111" s="972"/>
      <c r="DJ111" s="972"/>
      <c r="DK111" s="972"/>
      <c r="DL111" s="972" t="s">
        <v>422</v>
      </c>
      <c r="DM111" s="972"/>
      <c r="DN111" s="972"/>
      <c r="DO111" s="972"/>
      <c r="DP111" s="972"/>
      <c r="DQ111" s="972" t="s">
        <v>458</v>
      </c>
      <c r="DR111" s="972"/>
      <c r="DS111" s="972"/>
      <c r="DT111" s="972"/>
      <c r="DU111" s="972"/>
      <c r="DV111" s="973" t="s">
        <v>422</v>
      </c>
      <c r="DW111" s="973"/>
      <c r="DX111" s="973"/>
      <c r="DY111" s="973"/>
      <c r="DZ111" s="974"/>
    </row>
    <row r="112" spans="1:131" s="246" customFormat="1" ht="26.25" customHeight="1">
      <c r="A112" s="1004" t="s">
        <v>459</v>
      </c>
      <c r="B112" s="1005"/>
      <c r="C112" s="1002" t="s">
        <v>460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452</v>
      </c>
      <c r="AB112" s="1011"/>
      <c r="AC112" s="1011"/>
      <c r="AD112" s="1011"/>
      <c r="AE112" s="1012"/>
      <c r="AF112" s="1013" t="s">
        <v>422</v>
      </c>
      <c r="AG112" s="1011"/>
      <c r="AH112" s="1011"/>
      <c r="AI112" s="1011"/>
      <c r="AJ112" s="1012"/>
      <c r="AK112" s="1013" t="s">
        <v>452</v>
      </c>
      <c r="AL112" s="1011"/>
      <c r="AM112" s="1011"/>
      <c r="AN112" s="1011"/>
      <c r="AO112" s="1012"/>
      <c r="AP112" s="1014" t="s">
        <v>461</v>
      </c>
      <c r="AQ112" s="1015"/>
      <c r="AR112" s="1015"/>
      <c r="AS112" s="1015"/>
      <c r="AT112" s="1016"/>
      <c r="AU112" s="952"/>
      <c r="AV112" s="953"/>
      <c r="AW112" s="953"/>
      <c r="AX112" s="953"/>
      <c r="AY112" s="953"/>
      <c r="AZ112" s="1001" t="s">
        <v>462</v>
      </c>
      <c r="BA112" s="1002"/>
      <c r="BB112" s="1002"/>
      <c r="BC112" s="1002"/>
      <c r="BD112" s="1002"/>
      <c r="BE112" s="1002"/>
      <c r="BF112" s="1002"/>
      <c r="BG112" s="1002"/>
      <c r="BH112" s="1002"/>
      <c r="BI112" s="1002"/>
      <c r="BJ112" s="1002"/>
      <c r="BK112" s="1002"/>
      <c r="BL112" s="1002"/>
      <c r="BM112" s="1002"/>
      <c r="BN112" s="1002"/>
      <c r="BO112" s="1002"/>
      <c r="BP112" s="1003"/>
      <c r="BQ112" s="971">
        <v>6376847</v>
      </c>
      <c r="BR112" s="972"/>
      <c r="BS112" s="972"/>
      <c r="BT112" s="972"/>
      <c r="BU112" s="972"/>
      <c r="BV112" s="972">
        <v>6091471</v>
      </c>
      <c r="BW112" s="972"/>
      <c r="BX112" s="972"/>
      <c r="BY112" s="972"/>
      <c r="BZ112" s="972"/>
      <c r="CA112" s="972">
        <v>5754666</v>
      </c>
      <c r="CB112" s="972"/>
      <c r="CC112" s="972"/>
      <c r="CD112" s="972"/>
      <c r="CE112" s="972"/>
      <c r="CF112" s="966">
        <v>132.1</v>
      </c>
      <c r="CG112" s="967"/>
      <c r="CH112" s="967"/>
      <c r="CI112" s="967"/>
      <c r="CJ112" s="967"/>
      <c r="CK112" s="997"/>
      <c r="CL112" s="998"/>
      <c r="CM112" s="968" t="s">
        <v>463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422</v>
      </c>
      <c r="DH112" s="972"/>
      <c r="DI112" s="972"/>
      <c r="DJ112" s="972"/>
      <c r="DK112" s="972"/>
      <c r="DL112" s="972" t="s">
        <v>422</v>
      </c>
      <c r="DM112" s="972"/>
      <c r="DN112" s="972"/>
      <c r="DO112" s="972"/>
      <c r="DP112" s="972"/>
      <c r="DQ112" s="972" t="s">
        <v>461</v>
      </c>
      <c r="DR112" s="972"/>
      <c r="DS112" s="972"/>
      <c r="DT112" s="972"/>
      <c r="DU112" s="972"/>
      <c r="DV112" s="973" t="s">
        <v>422</v>
      </c>
      <c r="DW112" s="973"/>
      <c r="DX112" s="973"/>
      <c r="DY112" s="973"/>
      <c r="DZ112" s="974"/>
    </row>
    <row r="113" spans="1:130" s="246" customFormat="1" ht="26.25" customHeight="1">
      <c r="A113" s="1006"/>
      <c r="B113" s="1007"/>
      <c r="C113" s="1002" t="s">
        <v>464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941515</v>
      </c>
      <c r="AB113" s="986"/>
      <c r="AC113" s="986"/>
      <c r="AD113" s="986"/>
      <c r="AE113" s="987"/>
      <c r="AF113" s="988">
        <v>948526</v>
      </c>
      <c r="AG113" s="986"/>
      <c r="AH113" s="986"/>
      <c r="AI113" s="986"/>
      <c r="AJ113" s="987"/>
      <c r="AK113" s="988">
        <v>891602</v>
      </c>
      <c r="AL113" s="986"/>
      <c r="AM113" s="986"/>
      <c r="AN113" s="986"/>
      <c r="AO113" s="987"/>
      <c r="AP113" s="989">
        <v>20.5</v>
      </c>
      <c r="AQ113" s="990"/>
      <c r="AR113" s="990"/>
      <c r="AS113" s="990"/>
      <c r="AT113" s="991"/>
      <c r="AU113" s="952"/>
      <c r="AV113" s="953"/>
      <c r="AW113" s="953"/>
      <c r="AX113" s="953"/>
      <c r="AY113" s="953"/>
      <c r="AZ113" s="1001" t="s">
        <v>465</v>
      </c>
      <c r="BA113" s="1002"/>
      <c r="BB113" s="1002"/>
      <c r="BC113" s="1002"/>
      <c r="BD113" s="1002"/>
      <c r="BE113" s="1002"/>
      <c r="BF113" s="1002"/>
      <c r="BG113" s="1002"/>
      <c r="BH113" s="1002"/>
      <c r="BI113" s="1002"/>
      <c r="BJ113" s="1002"/>
      <c r="BK113" s="1002"/>
      <c r="BL113" s="1002"/>
      <c r="BM113" s="1002"/>
      <c r="BN113" s="1002"/>
      <c r="BO113" s="1002"/>
      <c r="BP113" s="1003"/>
      <c r="BQ113" s="971">
        <v>222165</v>
      </c>
      <c r="BR113" s="972"/>
      <c r="BS113" s="972"/>
      <c r="BT113" s="972"/>
      <c r="BU113" s="972"/>
      <c r="BV113" s="972">
        <v>174878</v>
      </c>
      <c r="BW113" s="972"/>
      <c r="BX113" s="972"/>
      <c r="BY113" s="972"/>
      <c r="BZ113" s="972"/>
      <c r="CA113" s="972">
        <v>155164</v>
      </c>
      <c r="CB113" s="972"/>
      <c r="CC113" s="972"/>
      <c r="CD113" s="972"/>
      <c r="CE113" s="972"/>
      <c r="CF113" s="966">
        <v>3.6</v>
      </c>
      <c r="CG113" s="967"/>
      <c r="CH113" s="967"/>
      <c r="CI113" s="967"/>
      <c r="CJ113" s="967"/>
      <c r="CK113" s="997"/>
      <c r="CL113" s="998"/>
      <c r="CM113" s="968" t="s">
        <v>466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422</v>
      </c>
      <c r="DH113" s="1011"/>
      <c r="DI113" s="1011"/>
      <c r="DJ113" s="1011"/>
      <c r="DK113" s="1012"/>
      <c r="DL113" s="1013" t="s">
        <v>452</v>
      </c>
      <c r="DM113" s="1011"/>
      <c r="DN113" s="1011"/>
      <c r="DO113" s="1011"/>
      <c r="DP113" s="1012"/>
      <c r="DQ113" s="1013" t="s">
        <v>452</v>
      </c>
      <c r="DR113" s="1011"/>
      <c r="DS113" s="1011"/>
      <c r="DT113" s="1011"/>
      <c r="DU113" s="1012"/>
      <c r="DV113" s="1014" t="s">
        <v>461</v>
      </c>
      <c r="DW113" s="1015"/>
      <c r="DX113" s="1015"/>
      <c r="DY113" s="1015"/>
      <c r="DZ113" s="1016"/>
    </row>
    <row r="114" spans="1:130" s="246" customFormat="1" ht="26.25" customHeight="1">
      <c r="A114" s="1006"/>
      <c r="B114" s="1007"/>
      <c r="C114" s="1002" t="s">
        <v>467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53434</v>
      </c>
      <c r="AB114" s="1011"/>
      <c r="AC114" s="1011"/>
      <c r="AD114" s="1011"/>
      <c r="AE114" s="1012"/>
      <c r="AF114" s="1013">
        <v>46394</v>
      </c>
      <c r="AG114" s="1011"/>
      <c r="AH114" s="1011"/>
      <c r="AI114" s="1011"/>
      <c r="AJ114" s="1012"/>
      <c r="AK114" s="1013">
        <v>46950</v>
      </c>
      <c r="AL114" s="1011"/>
      <c r="AM114" s="1011"/>
      <c r="AN114" s="1011"/>
      <c r="AO114" s="1012"/>
      <c r="AP114" s="1014">
        <v>1.1000000000000001</v>
      </c>
      <c r="AQ114" s="1015"/>
      <c r="AR114" s="1015"/>
      <c r="AS114" s="1015"/>
      <c r="AT114" s="1016"/>
      <c r="AU114" s="952"/>
      <c r="AV114" s="953"/>
      <c r="AW114" s="953"/>
      <c r="AX114" s="953"/>
      <c r="AY114" s="953"/>
      <c r="AZ114" s="1001" t="s">
        <v>468</v>
      </c>
      <c r="BA114" s="1002"/>
      <c r="BB114" s="1002"/>
      <c r="BC114" s="1002"/>
      <c r="BD114" s="1002"/>
      <c r="BE114" s="1002"/>
      <c r="BF114" s="1002"/>
      <c r="BG114" s="1002"/>
      <c r="BH114" s="1002"/>
      <c r="BI114" s="1002"/>
      <c r="BJ114" s="1002"/>
      <c r="BK114" s="1002"/>
      <c r="BL114" s="1002"/>
      <c r="BM114" s="1002"/>
      <c r="BN114" s="1002"/>
      <c r="BO114" s="1002"/>
      <c r="BP114" s="1003"/>
      <c r="BQ114" s="971">
        <v>1119863</v>
      </c>
      <c r="BR114" s="972"/>
      <c r="BS114" s="972"/>
      <c r="BT114" s="972"/>
      <c r="BU114" s="972"/>
      <c r="BV114" s="972">
        <v>1005134</v>
      </c>
      <c r="BW114" s="972"/>
      <c r="BX114" s="972"/>
      <c r="BY114" s="972"/>
      <c r="BZ114" s="972"/>
      <c r="CA114" s="972">
        <v>1087647</v>
      </c>
      <c r="CB114" s="972"/>
      <c r="CC114" s="972"/>
      <c r="CD114" s="972"/>
      <c r="CE114" s="972"/>
      <c r="CF114" s="966">
        <v>25</v>
      </c>
      <c r="CG114" s="967"/>
      <c r="CH114" s="967"/>
      <c r="CI114" s="967"/>
      <c r="CJ114" s="967"/>
      <c r="CK114" s="997"/>
      <c r="CL114" s="998"/>
      <c r="CM114" s="968" t="s">
        <v>469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426</v>
      </c>
      <c r="DH114" s="1011"/>
      <c r="DI114" s="1011"/>
      <c r="DJ114" s="1011"/>
      <c r="DK114" s="1012"/>
      <c r="DL114" s="1013" t="s">
        <v>452</v>
      </c>
      <c r="DM114" s="1011"/>
      <c r="DN114" s="1011"/>
      <c r="DO114" s="1011"/>
      <c r="DP114" s="1012"/>
      <c r="DQ114" s="1013" t="s">
        <v>454</v>
      </c>
      <c r="DR114" s="1011"/>
      <c r="DS114" s="1011"/>
      <c r="DT114" s="1011"/>
      <c r="DU114" s="1012"/>
      <c r="DV114" s="1014" t="s">
        <v>422</v>
      </c>
      <c r="DW114" s="1015"/>
      <c r="DX114" s="1015"/>
      <c r="DY114" s="1015"/>
      <c r="DZ114" s="1016"/>
    </row>
    <row r="115" spans="1:130" s="246" customFormat="1" ht="26.25" customHeight="1">
      <c r="A115" s="1006"/>
      <c r="B115" s="1007"/>
      <c r="C115" s="1002" t="s">
        <v>470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30229</v>
      </c>
      <c r="AB115" s="986"/>
      <c r="AC115" s="986"/>
      <c r="AD115" s="986"/>
      <c r="AE115" s="987"/>
      <c r="AF115" s="988">
        <v>30685</v>
      </c>
      <c r="AG115" s="986"/>
      <c r="AH115" s="986"/>
      <c r="AI115" s="986"/>
      <c r="AJ115" s="987"/>
      <c r="AK115" s="988">
        <v>27569</v>
      </c>
      <c r="AL115" s="986"/>
      <c r="AM115" s="986"/>
      <c r="AN115" s="986"/>
      <c r="AO115" s="987"/>
      <c r="AP115" s="989">
        <v>0.6</v>
      </c>
      <c r="AQ115" s="990"/>
      <c r="AR115" s="990"/>
      <c r="AS115" s="990"/>
      <c r="AT115" s="991"/>
      <c r="AU115" s="952"/>
      <c r="AV115" s="953"/>
      <c r="AW115" s="953"/>
      <c r="AX115" s="953"/>
      <c r="AY115" s="953"/>
      <c r="AZ115" s="1001" t="s">
        <v>471</v>
      </c>
      <c r="BA115" s="1002"/>
      <c r="BB115" s="1002"/>
      <c r="BC115" s="1002"/>
      <c r="BD115" s="1002"/>
      <c r="BE115" s="1002"/>
      <c r="BF115" s="1002"/>
      <c r="BG115" s="1002"/>
      <c r="BH115" s="1002"/>
      <c r="BI115" s="1002"/>
      <c r="BJ115" s="1002"/>
      <c r="BK115" s="1002"/>
      <c r="BL115" s="1002"/>
      <c r="BM115" s="1002"/>
      <c r="BN115" s="1002"/>
      <c r="BO115" s="1002"/>
      <c r="BP115" s="1003"/>
      <c r="BQ115" s="971" t="s">
        <v>461</v>
      </c>
      <c r="BR115" s="972"/>
      <c r="BS115" s="972"/>
      <c r="BT115" s="972"/>
      <c r="BU115" s="972"/>
      <c r="BV115" s="972" t="s">
        <v>452</v>
      </c>
      <c r="BW115" s="972"/>
      <c r="BX115" s="972"/>
      <c r="BY115" s="972"/>
      <c r="BZ115" s="972"/>
      <c r="CA115" s="972" t="s">
        <v>461</v>
      </c>
      <c r="CB115" s="972"/>
      <c r="CC115" s="972"/>
      <c r="CD115" s="972"/>
      <c r="CE115" s="972"/>
      <c r="CF115" s="966" t="s">
        <v>422</v>
      </c>
      <c r="CG115" s="967"/>
      <c r="CH115" s="967"/>
      <c r="CI115" s="967"/>
      <c r="CJ115" s="967"/>
      <c r="CK115" s="997"/>
      <c r="CL115" s="998"/>
      <c r="CM115" s="1001" t="s">
        <v>472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452</v>
      </c>
      <c r="DH115" s="1011"/>
      <c r="DI115" s="1011"/>
      <c r="DJ115" s="1011"/>
      <c r="DK115" s="1012"/>
      <c r="DL115" s="1013" t="s">
        <v>422</v>
      </c>
      <c r="DM115" s="1011"/>
      <c r="DN115" s="1011"/>
      <c r="DO115" s="1011"/>
      <c r="DP115" s="1012"/>
      <c r="DQ115" s="1013" t="s">
        <v>422</v>
      </c>
      <c r="DR115" s="1011"/>
      <c r="DS115" s="1011"/>
      <c r="DT115" s="1011"/>
      <c r="DU115" s="1012"/>
      <c r="DV115" s="1014" t="s">
        <v>461</v>
      </c>
      <c r="DW115" s="1015"/>
      <c r="DX115" s="1015"/>
      <c r="DY115" s="1015"/>
      <c r="DZ115" s="1016"/>
    </row>
    <row r="116" spans="1:130" s="246" customFormat="1" ht="26.25" customHeight="1">
      <c r="A116" s="1008"/>
      <c r="B116" s="1009"/>
      <c r="C116" s="1017" t="s">
        <v>473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461</v>
      </c>
      <c r="AB116" s="1011"/>
      <c r="AC116" s="1011"/>
      <c r="AD116" s="1011"/>
      <c r="AE116" s="1012"/>
      <c r="AF116" s="1013" t="s">
        <v>452</v>
      </c>
      <c r="AG116" s="1011"/>
      <c r="AH116" s="1011"/>
      <c r="AI116" s="1011"/>
      <c r="AJ116" s="1012"/>
      <c r="AK116" s="1013" t="s">
        <v>461</v>
      </c>
      <c r="AL116" s="1011"/>
      <c r="AM116" s="1011"/>
      <c r="AN116" s="1011"/>
      <c r="AO116" s="1012"/>
      <c r="AP116" s="1014" t="s">
        <v>458</v>
      </c>
      <c r="AQ116" s="1015"/>
      <c r="AR116" s="1015"/>
      <c r="AS116" s="1015"/>
      <c r="AT116" s="1016"/>
      <c r="AU116" s="952"/>
      <c r="AV116" s="953"/>
      <c r="AW116" s="953"/>
      <c r="AX116" s="953"/>
      <c r="AY116" s="953"/>
      <c r="AZ116" s="1019" t="s">
        <v>474</v>
      </c>
      <c r="BA116" s="1020"/>
      <c r="BB116" s="1020"/>
      <c r="BC116" s="1020"/>
      <c r="BD116" s="1020"/>
      <c r="BE116" s="1020"/>
      <c r="BF116" s="1020"/>
      <c r="BG116" s="1020"/>
      <c r="BH116" s="1020"/>
      <c r="BI116" s="1020"/>
      <c r="BJ116" s="1020"/>
      <c r="BK116" s="1020"/>
      <c r="BL116" s="1020"/>
      <c r="BM116" s="1020"/>
      <c r="BN116" s="1020"/>
      <c r="BO116" s="1020"/>
      <c r="BP116" s="1021"/>
      <c r="BQ116" s="971" t="s">
        <v>461</v>
      </c>
      <c r="BR116" s="972"/>
      <c r="BS116" s="972"/>
      <c r="BT116" s="972"/>
      <c r="BU116" s="972"/>
      <c r="BV116" s="972" t="s">
        <v>454</v>
      </c>
      <c r="BW116" s="972"/>
      <c r="BX116" s="972"/>
      <c r="BY116" s="972"/>
      <c r="BZ116" s="972"/>
      <c r="CA116" s="972" t="s">
        <v>422</v>
      </c>
      <c r="CB116" s="972"/>
      <c r="CC116" s="972"/>
      <c r="CD116" s="972"/>
      <c r="CE116" s="972"/>
      <c r="CF116" s="966" t="s">
        <v>422</v>
      </c>
      <c r="CG116" s="967"/>
      <c r="CH116" s="967"/>
      <c r="CI116" s="967"/>
      <c r="CJ116" s="967"/>
      <c r="CK116" s="997"/>
      <c r="CL116" s="998"/>
      <c r="CM116" s="968" t="s">
        <v>475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422</v>
      </c>
      <c r="DH116" s="1011"/>
      <c r="DI116" s="1011"/>
      <c r="DJ116" s="1011"/>
      <c r="DK116" s="1012"/>
      <c r="DL116" s="1013" t="s">
        <v>422</v>
      </c>
      <c r="DM116" s="1011"/>
      <c r="DN116" s="1011"/>
      <c r="DO116" s="1011"/>
      <c r="DP116" s="1012"/>
      <c r="DQ116" s="1013" t="s">
        <v>452</v>
      </c>
      <c r="DR116" s="1011"/>
      <c r="DS116" s="1011"/>
      <c r="DT116" s="1011"/>
      <c r="DU116" s="1012"/>
      <c r="DV116" s="1014" t="s">
        <v>458</v>
      </c>
      <c r="DW116" s="1015"/>
      <c r="DX116" s="1015"/>
      <c r="DY116" s="1015"/>
      <c r="DZ116" s="1016"/>
    </row>
    <row r="117" spans="1:130" s="246" customFormat="1" ht="26.25" customHeight="1">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476</v>
      </c>
      <c r="Z117" s="938"/>
      <c r="AA117" s="1028">
        <v>1807226</v>
      </c>
      <c r="AB117" s="1029"/>
      <c r="AC117" s="1029"/>
      <c r="AD117" s="1029"/>
      <c r="AE117" s="1030"/>
      <c r="AF117" s="1031">
        <v>1803225</v>
      </c>
      <c r="AG117" s="1029"/>
      <c r="AH117" s="1029"/>
      <c r="AI117" s="1029"/>
      <c r="AJ117" s="1030"/>
      <c r="AK117" s="1031">
        <v>1716208</v>
      </c>
      <c r="AL117" s="1029"/>
      <c r="AM117" s="1029"/>
      <c r="AN117" s="1029"/>
      <c r="AO117" s="1030"/>
      <c r="AP117" s="1032"/>
      <c r="AQ117" s="1033"/>
      <c r="AR117" s="1033"/>
      <c r="AS117" s="1033"/>
      <c r="AT117" s="1034"/>
      <c r="AU117" s="952"/>
      <c r="AV117" s="953"/>
      <c r="AW117" s="953"/>
      <c r="AX117" s="953"/>
      <c r="AY117" s="953"/>
      <c r="AZ117" s="1019" t="s">
        <v>477</v>
      </c>
      <c r="BA117" s="1020"/>
      <c r="BB117" s="1020"/>
      <c r="BC117" s="1020"/>
      <c r="BD117" s="1020"/>
      <c r="BE117" s="1020"/>
      <c r="BF117" s="1020"/>
      <c r="BG117" s="1020"/>
      <c r="BH117" s="1020"/>
      <c r="BI117" s="1020"/>
      <c r="BJ117" s="1020"/>
      <c r="BK117" s="1020"/>
      <c r="BL117" s="1020"/>
      <c r="BM117" s="1020"/>
      <c r="BN117" s="1020"/>
      <c r="BO117" s="1020"/>
      <c r="BP117" s="1021"/>
      <c r="BQ117" s="971" t="s">
        <v>422</v>
      </c>
      <c r="BR117" s="972"/>
      <c r="BS117" s="972"/>
      <c r="BT117" s="972"/>
      <c r="BU117" s="972"/>
      <c r="BV117" s="972" t="s">
        <v>454</v>
      </c>
      <c r="BW117" s="972"/>
      <c r="BX117" s="972"/>
      <c r="BY117" s="972"/>
      <c r="BZ117" s="972"/>
      <c r="CA117" s="972" t="s">
        <v>422</v>
      </c>
      <c r="CB117" s="972"/>
      <c r="CC117" s="972"/>
      <c r="CD117" s="972"/>
      <c r="CE117" s="972"/>
      <c r="CF117" s="966" t="s">
        <v>422</v>
      </c>
      <c r="CG117" s="967"/>
      <c r="CH117" s="967"/>
      <c r="CI117" s="967"/>
      <c r="CJ117" s="967"/>
      <c r="CK117" s="997"/>
      <c r="CL117" s="998"/>
      <c r="CM117" s="968" t="s">
        <v>478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422</v>
      </c>
      <c r="DH117" s="1011"/>
      <c r="DI117" s="1011"/>
      <c r="DJ117" s="1011"/>
      <c r="DK117" s="1012"/>
      <c r="DL117" s="1013" t="s">
        <v>454</v>
      </c>
      <c r="DM117" s="1011"/>
      <c r="DN117" s="1011"/>
      <c r="DO117" s="1011"/>
      <c r="DP117" s="1012"/>
      <c r="DQ117" s="1013" t="s">
        <v>426</v>
      </c>
      <c r="DR117" s="1011"/>
      <c r="DS117" s="1011"/>
      <c r="DT117" s="1011"/>
      <c r="DU117" s="1012"/>
      <c r="DV117" s="1014" t="s">
        <v>452</v>
      </c>
      <c r="DW117" s="1015"/>
      <c r="DX117" s="1015"/>
      <c r="DY117" s="1015"/>
      <c r="DZ117" s="1016"/>
    </row>
    <row r="118" spans="1:130" s="246" customFormat="1" ht="26.25" customHeight="1">
      <c r="A118" s="956" t="s">
        <v>447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445</v>
      </c>
      <c r="AB118" s="937"/>
      <c r="AC118" s="937"/>
      <c r="AD118" s="937"/>
      <c r="AE118" s="938"/>
      <c r="AF118" s="936" t="s">
        <v>307</v>
      </c>
      <c r="AG118" s="937"/>
      <c r="AH118" s="937"/>
      <c r="AI118" s="937"/>
      <c r="AJ118" s="938"/>
      <c r="AK118" s="936" t="s">
        <v>306</v>
      </c>
      <c r="AL118" s="937"/>
      <c r="AM118" s="937"/>
      <c r="AN118" s="937"/>
      <c r="AO118" s="938"/>
      <c r="AP118" s="1023" t="s">
        <v>446</v>
      </c>
      <c r="AQ118" s="1024"/>
      <c r="AR118" s="1024"/>
      <c r="AS118" s="1024"/>
      <c r="AT118" s="1025"/>
      <c r="AU118" s="952"/>
      <c r="AV118" s="953"/>
      <c r="AW118" s="953"/>
      <c r="AX118" s="953"/>
      <c r="AY118" s="953"/>
      <c r="AZ118" s="1026" t="s">
        <v>479</v>
      </c>
      <c r="BA118" s="1017"/>
      <c r="BB118" s="1017"/>
      <c r="BC118" s="1017"/>
      <c r="BD118" s="1017"/>
      <c r="BE118" s="1017"/>
      <c r="BF118" s="1017"/>
      <c r="BG118" s="1017"/>
      <c r="BH118" s="1017"/>
      <c r="BI118" s="1017"/>
      <c r="BJ118" s="1017"/>
      <c r="BK118" s="1017"/>
      <c r="BL118" s="1017"/>
      <c r="BM118" s="1017"/>
      <c r="BN118" s="1017"/>
      <c r="BO118" s="1017"/>
      <c r="BP118" s="1018"/>
      <c r="BQ118" s="1049" t="s">
        <v>452</v>
      </c>
      <c r="BR118" s="1050"/>
      <c r="BS118" s="1050"/>
      <c r="BT118" s="1050"/>
      <c r="BU118" s="1050"/>
      <c r="BV118" s="1050" t="s">
        <v>452</v>
      </c>
      <c r="BW118" s="1050"/>
      <c r="BX118" s="1050"/>
      <c r="BY118" s="1050"/>
      <c r="BZ118" s="1050"/>
      <c r="CA118" s="1050" t="s">
        <v>422</v>
      </c>
      <c r="CB118" s="1050"/>
      <c r="CC118" s="1050"/>
      <c r="CD118" s="1050"/>
      <c r="CE118" s="1050"/>
      <c r="CF118" s="966" t="s">
        <v>422</v>
      </c>
      <c r="CG118" s="967"/>
      <c r="CH118" s="967"/>
      <c r="CI118" s="967"/>
      <c r="CJ118" s="967"/>
      <c r="CK118" s="997"/>
      <c r="CL118" s="998"/>
      <c r="CM118" s="968" t="s">
        <v>480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452</v>
      </c>
      <c r="DH118" s="1011"/>
      <c r="DI118" s="1011"/>
      <c r="DJ118" s="1011"/>
      <c r="DK118" s="1012"/>
      <c r="DL118" s="1013" t="s">
        <v>452</v>
      </c>
      <c r="DM118" s="1011"/>
      <c r="DN118" s="1011"/>
      <c r="DO118" s="1011"/>
      <c r="DP118" s="1012"/>
      <c r="DQ118" s="1013" t="s">
        <v>457</v>
      </c>
      <c r="DR118" s="1011"/>
      <c r="DS118" s="1011"/>
      <c r="DT118" s="1011"/>
      <c r="DU118" s="1012"/>
      <c r="DV118" s="1014" t="s">
        <v>454</v>
      </c>
      <c r="DW118" s="1015"/>
      <c r="DX118" s="1015"/>
      <c r="DY118" s="1015"/>
      <c r="DZ118" s="1016"/>
    </row>
    <row r="119" spans="1:130" s="246" customFormat="1" ht="26.25" customHeight="1">
      <c r="A119" s="1110" t="s">
        <v>450</v>
      </c>
      <c r="B119" s="996"/>
      <c r="C119" s="975" t="s">
        <v>451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452</v>
      </c>
      <c r="AB119" s="944"/>
      <c r="AC119" s="944"/>
      <c r="AD119" s="944"/>
      <c r="AE119" s="945"/>
      <c r="AF119" s="946" t="s">
        <v>452</v>
      </c>
      <c r="AG119" s="944"/>
      <c r="AH119" s="944"/>
      <c r="AI119" s="944"/>
      <c r="AJ119" s="945"/>
      <c r="AK119" s="946" t="s">
        <v>422</v>
      </c>
      <c r="AL119" s="944"/>
      <c r="AM119" s="944"/>
      <c r="AN119" s="944"/>
      <c r="AO119" s="945"/>
      <c r="AP119" s="947" t="s">
        <v>452</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481</v>
      </c>
      <c r="BP119" s="1058"/>
      <c r="BQ119" s="1049">
        <v>18999711</v>
      </c>
      <c r="BR119" s="1050"/>
      <c r="BS119" s="1050"/>
      <c r="BT119" s="1050"/>
      <c r="BU119" s="1050"/>
      <c r="BV119" s="1050">
        <v>19617246</v>
      </c>
      <c r="BW119" s="1050"/>
      <c r="BX119" s="1050"/>
      <c r="BY119" s="1050"/>
      <c r="BZ119" s="1050"/>
      <c r="CA119" s="1050">
        <v>19134901</v>
      </c>
      <c r="CB119" s="1050"/>
      <c r="CC119" s="1050"/>
      <c r="CD119" s="1050"/>
      <c r="CE119" s="1050"/>
      <c r="CF119" s="1051"/>
      <c r="CG119" s="1052"/>
      <c r="CH119" s="1052"/>
      <c r="CI119" s="1052"/>
      <c r="CJ119" s="1053"/>
      <c r="CK119" s="999"/>
      <c r="CL119" s="1000"/>
      <c r="CM119" s="1054" t="s">
        <v>482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2812893</v>
      </c>
      <c r="DH119" s="1036"/>
      <c r="DI119" s="1036"/>
      <c r="DJ119" s="1036"/>
      <c r="DK119" s="1037"/>
      <c r="DL119" s="1035">
        <v>2762280</v>
      </c>
      <c r="DM119" s="1036"/>
      <c r="DN119" s="1036"/>
      <c r="DO119" s="1036"/>
      <c r="DP119" s="1037"/>
      <c r="DQ119" s="1035">
        <v>2695457</v>
      </c>
      <c r="DR119" s="1036"/>
      <c r="DS119" s="1036"/>
      <c r="DT119" s="1036"/>
      <c r="DU119" s="1037"/>
      <c r="DV119" s="1038">
        <v>61.9</v>
      </c>
      <c r="DW119" s="1039"/>
      <c r="DX119" s="1039"/>
      <c r="DY119" s="1039"/>
      <c r="DZ119" s="1040"/>
    </row>
    <row r="120" spans="1:130" s="246" customFormat="1" ht="26.25" customHeight="1">
      <c r="A120" s="1111"/>
      <c r="B120" s="998"/>
      <c r="C120" s="968" t="s">
        <v>456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422</v>
      </c>
      <c r="AB120" s="1011"/>
      <c r="AC120" s="1011"/>
      <c r="AD120" s="1011"/>
      <c r="AE120" s="1012"/>
      <c r="AF120" s="1013" t="s">
        <v>422</v>
      </c>
      <c r="AG120" s="1011"/>
      <c r="AH120" s="1011"/>
      <c r="AI120" s="1011"/>
      <c r="AJ120" s="1012"/>
      <c r="AK120" s="1013" t="s">
        <v>422</v>
      </c>
      <c r="AL120" s="1011"/>
      <c r="AM120" s="1011"/>
      <c r="AN120" s="1011"/>
      <c r="AO120" s="1012"/>
      <c r="AP120" s="1014" t="s">
        <v>422</v>
      </c>
      <c r="AQ120" s="1015"/>
      <c r="AR120" s="1015"/>
      <c r="AS120" s="1015"/>
      <c r="AT120" s="1016"/>
      <c r="AU120" s="1041" t="s">
        <v>483</v>
      </c>
      <c r="AV120" s="1042"/>
      <c r="AW120" s="1042"/>
      <c r="AX120" s="1042"/>
      <c r="AY120" s="1043"/>
      <c r="AZ120" s="992" t="s">
        <v>484</v>
      </c>
      <c r="BA120" s="941"/>
      <c r="BB120" s="941"/>
      <c r="BC120" s="941"/>
      <c r="BD120" s="941"/>
      <c r="BE120" s="941"/>
      <c r="BF120" s="941"/>
      <c r="BG120" s="941"/>
      <c r="BH120" s="941"/>
      <c r="BI120" s="941"/>
      <c r="BJ120" s="941"/>
      <c r="BK120" s="941"/>
      <c r="BL120" s="941"/>
      <c r="BM120" s="941"/>
      <c r="BN120" s="941"/>
      <c r="BO120" s="941"/>
      <c r="BP120" s="942"/>
      <c r="BQ120" s="978">
        <v>3402333</v>
      </c>
      <c r="BR120" s="979"/>
      <c r="BS120" s="979"/>
      <c r="BT120" s="979"/>
      <c r="BU120" s="979"/>
      <c r="BV120" s="979">
        <v>3379258</v>
      </c>
      <c r="BW120" s="979"/>
      <c r="BX120" s="979"/>
      <c r="BY120" s="979"/>
      <c r="BZ120" s="979"/>
      <c r="CA120" s="979">
        <v>3326578</v>
      </c>
      <c r="CB120" s="979"/>
      <c r="CC120" s="979"/>
      <c r="CD120" s="979"/>
      <c r="CE120" s="979"/>
      <c r="CF120" s="993">
        <v>76.400000000000006</v>
      </c>
      <c r="CG120" s="994"/>
      <c r="CH120" s="994"/>
      <c r="CI120" s="994"/>
      <c r="CJ120" s="994"/>
      <c r="CK120" s="1059" t="s">
        <v>485</v>
      </c>
      <c r="CL120" s="1060"/>
      <c r="CM120" s="1060"/>
      <c r="CN120" s="1060"/>
      <c r="CO120" s="1061"/>
      <c r="CP120" s="1067" t="s">
        <v>486</v>
      </c>
      <c r="CQ120" s="1068"/>
      <c r="CR120" s="1068"/>
      <c r="CS120" s="1068"/>
      <c r="CT120" s="1068"/>
      <c r="CU120" s="1068"/>
      <c r="CV120" s="1068"/>
      <c r="CW120" s="1068"/>
      <c r="CX120" s="1068"/>
      <c r="CY120" s="1068"/>
      <c r="CZ120" s="1068"/>
      <c r="DA120" s="1068"/>
      <c r="DB120" s="1068"/>
      <c r="DC120" s="1068"/>
      <c r="DD120" s="1068"/>
      <c r="DE120" s="1068"/>
      <c r="DF120" s="1069"/>
      <c r="DG120" s="978">
        <v>4521515</v>
      </c>
      <c r="DH120" s="979"/>
      <c r="DI120" s="979"/>
      <c r="DJ120" s="979"/>
      <c r="DK120" s="979"/>
      <c r="DL120" s="979">
        <v>4275370</v>
      </c>
      <c r="DM120" s="979"/>
      <c r="DN120" s="979"/>
      <c r="DO120" s="979"/>
      <c r="DP120" s="979"/>
      <c r="DQ120" s="979">
        <v>4000239</v>
      </c>
      <c r="DR120" s="979"/>
      <c r="DS120" s="979"/>
      <c r="DT120" s="979"/>
      <c r="DU120" s="979"/>
      <c r="DV120" s="980">
        <v>91.8</v>
      </c>
      <c r="DW120" s="980"/>
      <c r="DX120" s="980"/>
      <c r="DY120" s="980"/>
      <c r="DZ120" s="981"/>
    </row>
    <row r="121" spans="1:130" s="246" customFormat="1" ht="26.25" customHeight="1">
      <c r="A121" s="1111"/>
      <c r="B121" s="998"/>
      <c r="C121" s="1019" t="s">
        <v>487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452</v>
      </c>
      <c r="AB121" s="1011"/>
      <c r="AC121" s="1011"/>
      <c r="AD121" s="1011"/>
      <c r="AE121" s="1012"/>
      <c r="AF121" s="1013" t="s">
        <v>422</v>
      </c>
      <c r="AG121" s="1011"/>
      <c r="AH121" s="1011"/>
      <c r="AI121" s="1011"/>
      <c r="AJ121" s="1012"/>
      <c r="AK121" s="1013" t="s">
        <v>422</v>
      </c>
      <c r="AL121" s="1011"/>
      <c r="AM121" s="1011"/>
      <c r="AN121" s="1011"/>
      <c r="AO121" s="1012"/>
      <c r="AP121" s="1014" t="s">
        <v>461</v>
      </c>
      <c r="AQ121" s="1015"/>
      <c r="AR121" s="1015"/>
      <c r="AS121" s="1015"/>
      <c r="AT121" s="1016"/>
      <c r="AU121" s="1044"/>
      <c r="AV121" s="1045"/>
      <c r="AW121" s="1045"/>
      <c r="AX121" s="1045"/>
      <c r="AY121" s="1046"/>
      <c r="AZ121" s="1001" t="s">
        <v>488</v>
      </c>
      <c r="BA121" s="1002"/>
      <c r="BB121" s="1002"/>
      <c r="BC121" s="1002"/>
      <c r="BD121" s="1002"/>
      <c r="BE121" s="1002"/>
      <c r="BF121" s="1002"/>
      <c r="BG121" s="1002"/>
      <c r="BH121" s="1002"/>
      <c r="BI121" s="1002"/>
      <c r="BJ121" s="1002"/>
      <c r="BK121" s="1002"/>
      <c r="BL121" s="1002"/>
      <c r="BM121" s="1002"/>
      <c r="BN121" s="1002"/>
      <c r="BO121" s="1002"/>
      <c r="BP121" s="1003"/>
      <c r="BQ121" s="971">
        <v>608108</v>
      </c>
      <c r="BR121" s="972"/>
      <c r="BS121" s="972"/>
      <c r="BT121" s="972"/>
      <c r="BU121" s="972"/>
      <c r="BV121" s="972">
        <v>526718</v>
      </c>
      <c r="BW121" s="972"/>
      <c r="BX121" s="972"/>
      <c r="BY121" s="972"/>
      <c r="BZ121" s="972"/>
      <c r="CA121" s="972">
        <v>654709</v>
      </c>
      <c r="CB121" s="972"/>
      <c r="CC121" s="972"/>
      <c r="CD121" s="972"/>
      <c r="CE121" s="972"/>
      <c r="CF121" s="966">
        <v>15</v>
      </c>
      <c r="CG121" s="967"/>
      <c r="CH121" s="967"/>
      <c r="CI121" s="967"/>
      <c r="CJ121" s="967"/>
      <c r="CK121" s="1062"/>
      <c r="CL121" s="1063"/>
      <c r="CM121" s="1063"/>
      <c r="CN121" s="1063"/>
      <c r="CO121" s="1064"/>
      <c r="CP121" s="1072" t="s">
        <v>418</v>
      </c>
      <c r="CQ121" s="1073"/>
      <c r="CR121" s="1073"/>
      <c r="CS121" s="1073"/>
      <c r="CT121" s="1073"/>
      <c r="CU121" s="1073"/>
      <c r="CV121" s="1073"/>
      <c r="CW121" s="1073"/>
      <c r="CX121" s="1073"/>
      <c r="CY121" s="1073"/>
      <c r="CZ121" s="1073"/>
      <c r="DA121" s="1073"/>
      <c r="DB121" s="1073"/>
      <c r="DC121" s="1073"/>
      <c r="DD121" s="1073"/>
      <c r="DE121" s="1073"/>
      <c r="DF121" s="1074"/>
      <c r="DG121" s="971">
        <v>1145998</v>
      </c>
      <c r="DH121" s="972"/>
      <c r="DI121" s="972"/>
      <c r="DJ121" s="972"/>
      <c r="DK121" s="972"/>
      <c r="DL121" s="972">
        <v>1030585</v>
      </c>
      <c r="DM121" s="972"/>
      <c r="DN121" s="972"/>
      <c r="DO121" s="972"/>
      <c r="DP121" s="972"/>
      <c r="DQ121" s="972">
        <v>931186</v>
      </c>
      <c r="DR121" s="972"/>
      <c r="DS121" s="972"/>
      <c r="DT121" s="972"/>
      <c r="DU121" s="972"/>
      <c r="DV121" s="973">
        <v>21.4</v>
      </c>
      <c r="DW121" s="973"/>
      <c r="DX121" s="973"/>
      <c r="DY121" s="973"/>
      <c r="DZ121" s="974"/>
    </row>
    <row r="122" spans="1:130" s="246" customFormat="1" ht="26.25" customHeight="1">
      <c r="A122" s="1111"/>
      <c r="B122" s="998"/>
      <c r="C122" s="968" t="s">
        <v>469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452</v>
      </c>
      <c r="AB122" s="1011"/>
      <c r="AC122" s="1011"/>
      <c r="AD122" s="1011"/>
      <c r="AE122" s="1012"/>
      <c r="AF122" s="1013" t="s">
        <v>422</v>
      </c>
      <c r="AG122" s="1011"/>
      <c r="AH122" s="1011"/>
      <c r="AI122" s="1011"/>
      <c r="AJ122" s="1012"/>
      <c r="AK122" s="1013" t="s">
        <v>452</v>
      </c>
      <c r="AL122" s="1011"/>
      <c r="AM122" s="1011"/>
      <c r="AN122" s="1011"/>
      <c r="AO122" s="1012"/>
      <c r="AP122" s="1014" t="s">
        <v>422</v>
      </c>
      <c r="AQ122" s="1015"/>
      <c r="AR122" s="1015"/>
      <c r="AS122" s="1015"/>
      <c r="AT122" s="1016"/>
      <c r="AU122" s="1044"/>
      <c r="AV122" s="1045"/>
      <c r="AW122" s="1045"/>
      <c r="AX122" s="1045"/>
      <c r="AY122" s="1046"/>
      <c r="AZ122" s="1026" t="s">
        <v>489</v>
      </c>
      <c r="BA122" s="1017"/>
      <c r="BB122" s="1017"/>
      <c r="BC122" s="1017"/>
      <c r="BD122" s="1017"/>
      <c r="BE122" s="1017"/>
      <c r="BF122" s="1017"/>
      <c r="BG122" s="1017"/>
      <c r="BH122" s="1017"/>
      <c r="BI122" s="1017"/>
      <c r="BJ122" s="1017"/>
      <c r="BK122" s="1017"/>
      <c r="BL122" s="1017"/>
      <c r="BM122" s="1017"/>
      <c r="BN122" s="1017"/>
      <c r="BO122" s="1017"/>
      <c r="BP122" s="1018"/>
      <c r="BQ122" s="1049">
        <v>11974656</v>
      </c>
      <c r="BR122" s="1050"/>
      <c r="BS122" s="1050"/>
      <c r="BT122" s="1050"/>
      <c r="BU122" s="1050"/>
      <c r="BV122" s="1050">
        <v>12264241</v>
      </c>
      <c r="BW122" s="1050"/>
      <c r="BX122" s="1050"/>
      <c r="BY122" s="1050"/>
      <c r="BZ122" s="1050"/>
      <c r="CA122" s="1050">
        <v>11763569</v>
      </c>
      <c r="CB122" s="1050"/>
      <c r="CC122" s="1050"/>
      <c r="CD122" s="1050"/>
      <c r="CE122" s="1050"/>
      <c r="CF122" s="1070">
        <v>270</v>
      </c>
      <c r="CG122" s="1071"/>
      <c r="CH122" s="1071"/>
      <c r="CI122" s="1071"/>
      <c r="CJ122" s="1071"/>
      <c r="CK122" s="1062"/>
      <c r="CL122" s="1063"/>
      <c r="CM122" s="1063"/>
      <c r="CN122" s="1063"/>
      <c r="CO122" s="1064"/>
      <c r="CP122" s="1072" t="s">
        <v>490</v>
      </c>
      <c r="CQ122" s="1073"/>
      <c r="CR122" s="1073"/>
      <c r="CS122" s="1073"/>
      <c r="CT122" s="1073"/>
      <c r="CU122" s="1073"/>
      <c r="CV122" s="1073"/>
      <c r="CW122" s="1073"/>
      <c r="CX122" s="1073"/>
      <c r="CY122" s="1073"/>
      <c r="CZ122" s="1073"/>
      <c r="DA122" s="1073"/>
      <c r="DB122" s="1073"/>
      <c r="DC122" s="1073"/>
      <c r="DD122" s="1073"/>
      <c r="DE122" s="1073"/>
      <c r="DF122" s="1074"/>
      <c r="DG122" s="971">
        <v>416888</v>
      </c>
      <c r="DH122" s="972"/>
      <c r="DI122" s="972"/>
      <c r="DJ122" s="972"/>
      <c r="DK122" s="972"/>
      <c r="DL122" s="972">
        <v>379882</v>
      </c>
      <c r="DM122" s="972"/>
      <c r="DN122" s="972"/>
      <c r="DO122" s="972"/>
      <c r="DP122" s="972"/>
      <c r="DQ122" s="972">
        <v>341870</v>
      </c>
      <c r="DR122" s="972"/>
      <c r="DS122" s="972"/>
      <c r="DT122" s="972"/>
      <c r="DU122" s="972"/>
      <c r="DV122" s="973">
        <v>7.8</v>
      </c>
      <c r="DW122" s="973"/>
      <c r="DX122" s="973"/>
      <c r="DY122" s="973"/>
      <c r="DZ122" s="974"/>
    </row>
    <row r="123" spans="1:130" s="246" customFormat="1" ht="26.25" customHeight="1">
      <c r="A123" s="1111"/>
      <c r="B123" s="998"/>
      <c r="C123" s="968" t="s">
        <v>475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422</v>
      </c>
      <c r="AB123" s="1011"/>
      <c r="AC123" s="1011"/>
      <c r="AD123" s="1011"/>
      <c r="AE123" s="1012"/>
      <c r="AF123" s="1013" t="s">
        <v>422</v>
      </c>
      <c r="AG123" s="1011"/>
      <c r="AH123" s="1011"/>
      <c r="AI123" s="1011"/>
      <c r="AJ123" s="1012"/>
      <c r="AK123" s="1013" t="s">
        <v>422</v>
      </c>
      <c r="AL123" s="1011"/>
      <c r="AM123" s="1011"/>
      <c r="AN123" s="1011"/>
      <c r="AO123" s="1012"/>
      <c r="AP123" s="1014" t="s">
        <v>422</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491</v>
      </c>
      <c r="BP123" s="1058"/>
      <c r="BQ123" s="1117">
        <v>15985097</v>
      </c>
      <c r="BR123" s="1118"/>
      <c r="BS123" s="1118"/>
      <c r="BT123" s="1118"/>
      <c r="BU123" s="1118"/>
      <c r="BV123" s="1118">
        <v>16170217</v>
      </c>
      <c r="BW123" s="1118"/>
      <c r="BX123" s="1118"/>
      <c r="BY123" s="1118"/>
      <c r="BZ123" s="1118"/>
      <c r="CA123" s="1118">
        <v>15744856</v>
      </c>
      <c r="CB123" s="1118"/>
      <c r="CC123" s="1118"/>
      <c r="CD123" s="1118"/>
      <c r="CE123" s="1118"/>
      <c r="CF123" s="1051"/>
      <c r="CG123" s="1052"/>
      <c r="CH123" s="1052"/>
      <c r="CI123" s="1052"/>
      <c r="CJ123" s="1053"/>
      <c r="CK123" s="1062"/>
      <c r="CL123" s="1063"/>
      <c r="CM123" s="1063"/>
      <c r="CN123" s="1063"/>
      <c r="CO123" s="1064"/>
      <c r="CP123" s="1072" t="s">
        <v>492</v>
      </c>
      <c r="CQ123" s="1073"/>
      <c r="CR123" s="1073"/>
      <c r="CS123" s="1073"/>
      <c r="CT123" s="1073"/>
      <c r="CU123" s="1073"/>
      <c r="CV123" s="1073"/>
      <c r="CW123" s="1073"/>
      <c r="CX123" s="1073"/>
      <c r="CY123" s="1073"/>
      <c r="CZ123" s="1073"/>
      <c r="DA123" s="1073"/>
      <c r="DB123" s="1073"/>
      <c r="DC123" s="1073"/>
      <c r="DD123" s="1073"/>
      <c r="DE123" s="1073"/>
      <c r="DF123" s="1074"/>
      <c r="DG123" s="1010">
        <v>270730</v>
      </c>
      <c r="DH123" s="1011"/>
      <c r="DI123" s="1011"/>
      <c r="DJ123" s="1011"/>
      <c r="DK123" s="1012"/>
      <c r="DL123" s="1013">
        <v>229320</v>
      </c>
      <c r="DM123" s="1011"/>
      <c r="DN123" s="1011"/>
      <c r="DO123" s="1011"/>
      <c r="DP123" s="1012"/>
      <c r="DQ123" s="1013">
        <v>302519</v>
      </c>
      <c r="DR123" s="1011"/>
      <c r="DS123" s="1011"/>
      <c r="DT123" s="1011"/>
      <c r="DU123" s="1012"/>
      <c r="DV123" s="1014">
        <v>6.9</v>
      </c>
      <c r="DW123" s="1015"/>
      <c r="DX123" s="1015"/>
      <c r="DY123" s="1015"/>
      <c r="DZ123" s="1016"/>
    </row>
    <row r="124" spans="1:130" s="246" customFormat="1" ht="26.25" customHeight="1" thickBot="1">
      <c r="A124" s="1111"/>
      <c r="B124" s="998"/>
      <c r="C124" s="968" t="s">
        <v>478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457</v>
      </c>
      <c r="AB124" s="1011"/>
      <c r="AC124" s="1011"/>
      <c r="AD124" s="1011"/>
      <c r="AE124" s="1012"/>
      <c r="AF124" s="1013" t="s">
        <v>457</v>
      </c>
      <c r="AG124" s="1011"/>
      <c r="AH124" s="1011"/>
      <c r="AI124" s="1011"/>
      <c r="AJ124" s="1012"/>
      <c r="AK124" s="1013" t="s">
        <v>461</v>
      </c>
      <c r="AL124" s="1011"/>
      <c r="AM124" s="1011"/>
      <c r="AN124" s="1011"/>
      <c r="AO124" s="1012"/>
      <c r="AP124" s="1014" t="s">
        <v>457</v>
      </c>
      <c r="AQ124" s="1015"/>
      <c r="AR124" s="1015"/>
      <c r="AS124" s="1015"/>
      <c r="AT124" s="1016"/>
      <c r="AU124" s="1113" t="s">
        <v>493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67.8</v>
      </c>
      <c r="BR124" s="1080"/>
      <c r="BS124" s="1080"/>
      <c r="BT124" s="1080"/>
      <c r="BU124" s="1080"/>
      <c r="BV124" s="1080">
        <v>77.8</v>
      </c>
      <c r="BW124" s="1080"/>
      <c r="BX124" s="1080"/>
      <c r="BY124" s="1080"/>
      <c r="BZ124" s="1080"/>
      <c r="CA124" s="1080">
        <v>77.8</v>
      </c>
      <c r="CB124" s="1080"/>
      <c r="CC124" s="1080"/>
      <c r="CD124" s="1080"/>
      <c r="CE124" s="1080"/>
      <c r="CF124" s="1081"/>
      <c r="CG124" s="1082"/>
      <c r="CH124" s="1082"/>
      <c r="CI124" s="1082"/>
      <c r="CJ124" s="1083"/>
      <c r="CK124" s="1065"/>
      <c r="CL124" s="1065"/>
      <c r="CM124" s="1065"/>
      <c r="CN124" s="1065"/>
      <c r="CO124" s="1066"/>
      <c r="CP124" s="1072" t="s">
        <v>494</v>
      </c>
      <c r="CQ124" s="1073"/>
      <c r="CR124" s="1073"/>
      <c r="CS124" s="1073"/>
      <c r="CT124" s="1073"/>
      <c r="CU124" s="1073"/>
      <c r="CV124" s="1073"/>
      <c r="CW124" s="1073"/>
      <c r="CX124" s="1073"/>
      <c r="CY124" s="1073"/>
      <c r="CZ124" s="1073"/>
      <c r="DA124" s="1073"/>
      <c r="DB124" s="1073"/>
      <c r="DC124" s="1073"/>
      <c r="DD124" s="1073"/>
      <c r="DE124" s="1073"/>
      <c r="DF124" s="1074"/>
      <c r="DG124" s="1057">
        <v>21716</v>
      </c>
      <c r="DH124" s="1036"/>
      <c r="DI124" s="1036"/>
      <c r="DJ124" s="1036"/>
      <c r="DK124" s="1037"/>
      <c r="DL124" s="1035">
        <v>176314</v>
      </c>
      <c r="DM124" s="1036"/>
      <c r="DN124" s="1036"/>
      <c r="DO124" s="1036"/>
      <c r="DP124" s="1037"/>
      <c r="DQ124" s="1035">
        <v>178852</v>
      </c>
      <c r="DR124" s="1036"/>
      <c r="DS124" s="1036"/>
      <c r="DT124" s="1036"/>
      <c r="DU124" s="1037"/>
      <c r="DV124" s="1038">
        <v>4.0999999999999996</v>
      </c>
      <c r="DW124" s="1039"/>
      <c r="DX124" s="1039"/>
      <c r="DY124" s="1039"/>
      <c r="DZ124" s="1040"/>
    </row>
    <row r="125" spans="1:130" s="246" customFormat="1" ht="26.25" customHeight="1">
      <c r="A125" s="1111"/>
      <c r="B125" s="998"/>
      <c r="C125" s="968" t="s">
        <v>480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422</v>
      </c>
      <c r="AB125" s="1011"/>
      <c r="AC125" s="1011"/>
      <c r="AD125" s="1011"/>
      <c r="AE125" s="1012"/>
      <c r="AF125" s="1013" t="s">
        <v>495</v>
      </c>
      <c r="AG125" s="1011"/>
      <c r="AH125" s="1011"/>
      <c r="AI125" s="1011"/>
      <c r="AJ125" s="1012"/>
      <c r="AK125" s="1013" t="s">
        <v>422</v>
      </c>
      <c r="AL125" s="1011"/>
      <c r="AM125" s="1011"/>
      <c r="AN125" s="1011"/>
      <c r="AO125" s="1012"/>
      <c r="AP125" s="1014" t="s">
        <v>422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496</v>
      </c>
      <c r="CL125" s="1060"/>
      <c r="CM125" s="1060"/>
      <c r="CN125" s="1060"/>
      <c r="CO125" s="1061"/>
      <c r="CP125" s="992" t="s">
        <v>497</v>
      </c>
      <c r="CQ125" s="941"/>
      <c r="CR125" s="941"/>
      <c r="CS125" s="941"/>
      <c r="CT125" s="941"/>
      <c r="CU125" s="941"/>
      <c r="CV125" s="941"/>
      <c r="CW125" s="941"/>
      <c r="CX125" s="941"/>
      <c r="CY125" s="941"/>
      <c r="CZ125" s="941"/>
      <c r="DA125" s="941"/>
      <c r="DB125" s="941"/>
      <c r="DC125" s="941"/>
      <c r="DD125" s="941"/>
      <c r="DE125" s="941"/>
      <c r="DF125" s="942"/>
      <c r="DG125" s="978" t="s">
        <v>422</v>
      </c>
      <c r="DH125" s="979"/>
      <c r="DI125" s="979"/>
      <c r="DJ125" s="979"/>
      <c r="DK125" s="979"/>
      <c r="DL125" s="979" t="s">
        <v>498</v>
      </c>
      <c r="DM125" s="979"/>
      <c r="DN125" s="979"/>
      <c r="DO125" s="979"/>
      <c r="DP125" s="979"/>
      <c r="DQ125" s="979" t="s">
        <v>461</v>
      </c>
      <c r="DR125" s="979"/>
      <c r="DS125" s="979"/>
      <c r="DT125" s="979"/>
      <c r="DU125" s="979"/>
      <c r="DV125" s="980" t="s">
        <v>422</v>
      </c>
      <c r="DW125" s="980"/>
      <c r="DX125" s="980"/>
      <c r="DY125" s="980"/>
      <c r="DZ125" s="981"/>
    </row>
    <row r="126" spans="1:130" s="246" customFormat="1" ht="26.25" customHeight="1" thickBot="1">
      <c r="A126" s="1111"/>
      <c r="B126" s="998"/>
      <c r="C126" s="968" t="s">
        <v>482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461</v>
      </c>
      <c r="AB126" s="1011"/>
      <c r="AC126" s="1011"/>
      <c r="AD126" s="1011"/>
      <c r="AE126" s="1012"/>
      <c r="AF126" s="1013" t="s">
        <v>499</v>
      </c>
      <c r="AG126" s="1011"/>
      <c r="AH126" s="1011"/>
      <c r="AI126" s="1011"/>
      <c r="AJ126" s="1012"/>
      <c r="AK126" s="1013" t="s">
        <v>422</v>
      </c>
      <c r="AL126" s="1011"/>
      <c r="AM126" s="1011"/>
      <c r="AN126" s="1011"/>
      <c r="AO126" s="1012"/>
      <c r="AP126" s="1014" t="s">
        <v>495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500</v>
      </c>
      <c r="CQ126" s="1002"/>
      <c r="CR126" s="1002"/>
      <c r="CS126" s="1002"/>
      <c r="CT126" s="1002"/>
      <c r="CU126" s="1002"/>
      <c r="CV126" s="1002"/>
      <c r="CW126" s="1002"/>
      <c r="CX126" s="1002"/>
      <c r="CY126" s="1002"/>
      <c r="CZ126" s="1002"/>
      <c r="DA126" s="1002"/>
      <c r="DB126" s="1002"/>
      <c r="DC126" s="1002"/>
      <c r="DD126" s="1002"/>
      <c r="DE126" s="1002"/>
      <c r="DF126" s="1003"/>
      <c r="DG126" s="971" t="s">
        <v>422</v>
      </c>
      <c r="DH126" s="972"/>
      <c r="DI126" s="972"/>
      <c r="DJ126" s="972"/>
      <c r="DK126" s="972"/>
      <c r="DL126" s="972" t="s">
        <v>495</v>
      </c>
      <c r="DM126" s="972"/>
      <c r="DN126" s="972"/>
      <c r="DO126" s="972"/>
      <c r="DP126" s="972"/>
      <c r="DQ126" s="972" t="s">
        <v>498</v>
      </c>
      <c r="DR126" s="972"/>
      <c r="DS126" s="972"/>
      <c r="DT126" s="972"/>
      <c r="DU126" s="972"/>
      <c r="DV126" s="973" t="s">
        <v>422</v>
      </c>
      <c r="DW126" s="973"/>
      <c r="DX126" s="973"/>
      <c r="DY126" s="973"/>
      <c r="DZ126" s="974"/>
    </row>
    <row r="127" spans="1:130" s="246" customFormat="1" ht="26.25" customHeight="1">
      <c r="A127" s="1112"/>
      <c r="B127" s="1000"/>
      <c r="C127" s="1054" t="s">
        <v>501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30229</v>
      </c>
      <c r="AB127" s="1011"/>
      <c r="AC127" s="1011"/>
      <c r="AD127" s="1011"/>
      <c r="AE127" s="1012"/>
      <c r="AF127" s="1013">
        <v>30685</v>
      </c>
      <c r="AG127" s="1011"/>
      <c r="AH127" s="1011"/>
      <c r="AI127" s="1011"/>
      <c r="AJ127" s="1012"/>
      <c r="AK127" s="1013">
        <v>27569</v>
      </c>
      <c r="AL127" s="1011"/>
      <c r="AM127" s="1011"/>
      <c r="AN127" s="1011"/>
      <c r="AO127" s="1012"/>
      <c r="AP127" s="1014">
        <v>0.6</v>
      </c>
      <c r="AQ127" s="1015"/>
      <c r="AR127" s="1015"/>
      <c r="AS127" s="1015"/>
      <c r="AT127" s="1016"/>
      <c r="AU127" s="282"/>
      <c r="AV127" s="282"/>
      <c r="AW127" s="282"/>
      <c r="AX127" s="1084" t="s">
        <v>502</v>
      </c>
      <c r="AY127" s="1085"/>
      <c r="AZ127" s="1085"/>
      <c r="BA127" s="1085"/>
      <c r="BB127" s="1085"/>
      <c r="BC127" s="1085"/>
      <c r="BD127" s="1085"/>
      <c r="BE127" s="1086"/>
      <c r="BF127" s="1087" t="s">
        <v>503</v>
      </c>
      <c r="BG127" s="1085"/>
      <c r="BH127" s="1085"/>
      <c r="BI127" s="1085"/>
      <c r="BJ127" s="1085"/>
      <c r="BK127" s="1085"/>
      <c r="BL127" s="1086"/>
      <c r="BM127" s="1087" t="s">
        <v>504</v>
      </c>
      <c r="BN127" s="1085"/>
      <c r="BO127" s="1085"/>
      <c r="BP127" s="1085"/>
      <c r="BQ127" s="1085"/>
      <c r="BR127" s="1085"/>
      <c r="BS127" s="1086"/>
      <c r="BT127" s="1087" t="s">
        <v>505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506</v>
      </c>
      <c r="CQ127" s="1002"/>
      <c r="CR127" s="1002"/>
      <c r="CS127" s="1002"/>
      <c r="CT127" s="1002"/>
      <c r="CU127" s="1002"/>
      <c r="CV127" s="1002"/>
      <c r="CW127" s="1002"/>
      <c r="CX127" s="1002"/>
      <c r="CY127" s="1002"/>
      <c r="CZ127" s="1002"/>
      <c r="DA127" s="1002"/>
      <c r="DB127" s="1002"/>
      <c r="DC127" s="1002"/>
      <c r="DD127" s="1002"/>
      <c r="DE127" s="1002"/>
      <c r="DF127" s="1003"/>
      <c r="DG127" s="971" t="s">
        <v>422</v>
      </c>
      <c r="DH127" s="972"/>
      <c r="DI127" s="972"/>
      <c r="DJ127" s="972"/>
      <c r="DK127" s="972"/>
      <c r="DL127" s="972" t="s">
        <v>422</v>
      </c>
      <c r="DM127" s="972"/>
      <c r="DN127" s="972"/>
      <c r="DO127" s="972"/>
      <c r="DP127" s="972"/>
      <c r="DQ127" s="972" t="s">
        <v>461</v>
      </c>
      <c r="DR127" s="972"/>
      <c r="DS127" s="972"/>
      <c r="DT127" s="972"/>
      <c r="DU127" s="972"/>
      <c r="DV127" s="973" t="s">
        <v>507</v>
      </c>
      <c r="DW127" s="973"/>
      <c r="DX127" s="973"/>
      <c r="DY127" s="973"/>
      <c r="DZ127" s="974"/>
    </row>
    <row r="128" spans="1:130" s="246" customFormat="1" ht="26.25" customHeight="1" thickBot="1">
      <c r="A128" s="1095" t="s">
        <v>508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509</v>
      </c>
      <c r="X128" s="1097"/>
      <c r="Y128" s="1097"/>
      <c r="Z128" s="1098"/>
      <c r="AA128" s="1099">
        <v>50380</v>
      </c>
      <c r="AB128" s="1100"/>
      <c r="AC128" s="1100"/>
      <c r="AD128" s="1100"/>
      <c r="AE128" s="1101"/>
      <c r="AF128" s="1102">
        <v>52770</v>
      </c>
      <c r="AG128" s="1100"/>
      <c r="AH128" s="1100"/>
      <c r="AI128" s="1100"/>
      <c r="AJ128" s="1101"/>
      <c r="AK128" s="1102">
        <v>51694</v>
      </c>
      <c r="AL128" s="1100"/>
      <c r="AM128" s="1100"/>
      <c r="AN128" s="1100"/>
      <c r="AO128" s="1101"/>
      <c r="AP128" s="1103"/>
      <c r="AQ128" s="1104"/>
      <c r="AR128" s="1104"/>
      <c r="AS128" s="1104"/>
      <c r="AT128" s="1105"/>
      <c r="AU128" s="282"/>
      <c r="AV128" s="282"/>
      <c r="AW128" s="282"/>
      <c r="AX128" s="940" t="s">
        <v>510</v>
      </c>
      <c r="AY128" s="941"/>
      <c r="AZ128" s="941"/>
      <c r="BA128" s="941"/>
      <c r="BB128" s="941"/>
      <c r="BC128" s="941"/>
      <c r="BD128" s="941"/>
      <c r="BE128" s="942"/>
      <c r="BF128" s="1106" t="s">
        <v>461</v>
      </c>
      <c r="BG128" s="1107"/>
      <c r="BH128" s="1107"/>
      <c r="BI128" s="1107"/>
      <c r="BJ128" s="1107"/>
      <c r="BK128" s="1107"/>
      <c r="BL128" s="1108"/>
      <c r="BM128" s="1106">
        <v>14.72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511</v>
      </c>
      <c r="CQ128" s="1089"/>
      <c r="CR128" s="1089"/>
      <c r="CS128" s="1089"/>
      <c r="CT128" s="1089"/>
      <c r="CU128" s="1089"/>
      <c r="CV128" s="1089"/>
      <c r="CW128" s="1089"/>
      <c r="CX128" s="1089"/>
      <c r="CY128" s="1089"/>
      <c r="CZ128" s="1089"/>
      <c r="DA128" s="1089"/>
      <c r="DB128" s="1089"/>
      <c r="DC128" s="1089"/>
      <c r="DD128" s="1089"/>
      <c r="DE128" s="1089"/>
      <c r="DF128" s="1090"/>
      <c r="DG128" s="1091" t="s">
        <v>512</v>
      </c>
      <c r="DH128" s="1092"/>
      <c r="DI128" s="1092"/>
      <c r="DJ128" s="1092"/>
      <c r="DK128" s="1092"/>
      <c r="DL128" s="1092" t="s">
        <v>513</v>
      </c>
      <c r="DM128" s="1092"/>
      <c r="DN128" s="1092"/>
      <c r="DO128" s="1092"/>
      <c r="DP128" s="1092"/>
      <c r="DQ128" s="1092" t="s">
        <v>495</v>
      </c>
      <c r="DR128" s="1092"/>
      <c r="DS128" s="1092"/>
      <c r="DT128" s="1092"/>
      <c r="DU128" s="1092"/>
      <c r="DV128" s="1093" t="s">
        <v>422</v>
      </c>
      <c r="DW128" s="1093"/>
      <c r="DX128" s="1093"/>
      <c r="DY128" s="1093"/>
      <c r="DZ128" s="1094"/>
    </row>
    <row r="129" spans="1:131" s="246" customFormat="1" ht="26.25" customHeight="1">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514</v>
      </c>
      <c r="X129" s="1126"/>
      <c r="Y129" s="1126"/>
      <c r="Z129" s="1127"/>
      <c r="AA129" s="1010">
        <v>5657730</v>
      </c>
      <c r="AB129" s="1011"/>
      <c r="AC129" s="1011"/>
      <c r="AD129" s="1011"/>
      <c r="AE129" s="1012"/>
      <c r="AF129" s="1013">
        <v>5571736</v>
      </c>
      <c r="AG129" s="1011"/>
      <c r="AH129" s="1011"/>
      <c r="AI129" s="1011"/>
      <c r="AJ129" s="1012"/>
      <c r="AK129" s="1013">
        <v>5464033</v>
      </c>
      <c r="AL129" s="1011"/>
      <c r="AM129" s="1011"/>
      <c r="AN129" s="1011"/>
      <c r="AO129" s="1012"/>
      <c r="AP129" s="1128"/>
      <c r="AQ129" s="1129"/>
      <c r="AR129" s="1129"/>
      <c r="AS129" s="1129"/>
      <c r="AT129" s="1130"/>
      <c r="AU129" s="284"/>
      <c r="AV129" s="284"/>
      <c r="AW129" s="284"/>
      <c r="AX129" s="1119" t="s">
        <v>515</v>
      </c>
      <c r="AY129" s="1002"/>
      <c r="AZ129" s="1002"/>
      <c r="BA129" s="1002"/>
      <c r="BB129" s="1002"/>
      <c r="BC129" s="1002"/>
      <c r="BD129" s="1002"/>
      <c r="BE129" s="1003"/>
      <c r="BF129" s="1120" t="s">
        <v>495</v>
      </c>
      <c r="BG129" s="1121"/>
      <c r="BH129" s="1121"/>
      <c r="BI129" s="1121"/>
      <c r="BJ129" s="1121"/>
      <c r="BK129" s="1121"/>
      <c r="BL129" s="1122"/>
      <c r="BM129" s="1120">
        <v>19.72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516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517</v>
      </c>
      <c r="X130" s="1126"/>
      <c r="Y130" s="1126"/>
      <c r="Z130" s="1127"/>
      <c r="AA130" s="1010">
        <v>1217568</v>
      </c>
      <c r="AB130" s="1011"/>
      <c r="AC130" s="1011"/>
      <c r="AD130" s="1011"/>
      <c r="AE130" s="1012"/>
      <c r="AF130" s="1013">
        <v>1143662</v>
      </c>
      <c r="AG130" s="1011"/>
      <c r="AH130" s="1011"/>
      <c r="AI130" s="1011"/>
      <c r="AJ130" s="1012"/>
      <c r="AK130" s="1013">
        <v>1107027</v>
      </c>
      <c r="AL130" s="1011"/>
      <c r="AM130" s="1011"/>
      <c r="AN130" s="1011"/>
      <c r="AO130" s="1012"/>
      <c r="AP130" s="1128"/>
      <c r="AQ130" s="1129"/>
      <c r="AR130" s="1129"/>
      <c r="AS130" s="1129"/>
      <c r="AT130" s="1130"/>
      <c r="AU130" s="284"/>
      <c r="AV130" s="284"/>
      <c r="AW130" s="284"/>
      <c r="AX130" s="1119" t="s">
        <v>518</v>
      </c>
      <c r="AY130" s="1002"/>
      <c r="AZ130" s="1002"/>
      <c r="BA130" s="1002"/>
      <c r="BB130" s="1002"/>
      <c r="BC130" s="1002"/>
      <c r="BD130" s="1002"/>
      <c r="BE130" s="1003"/>
      <c r="BF130" s="1156">
        <v>12.8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519</v>
      </c>
      <c r="X131" s="1164"/>
      <c r="Y131" s="1164"/>
      <c r="Z131" s="1165"/>
      <c r="AA131" s="1057">
        <v>4440162</v>
      </c>
      <c r="AB131" s="1036"/>
      <c r="AC131" s="1036"/>
      <c r="AD131" s="1036"/>
      <c r="AE131" s="1037"/>
      <c r="AF131" s="1035">
        <v>4428074</v>
      </c>
      <c r="AG131" s="1036"/>
      <c r="AH131" s="1036"/>
      <c r="AI131" s="1036"/>
      <c r="AJ131" s="1037"/>
      <c r="AK131" s="1035">
        <v>4357006</v>
      </c>
      <c r="AL131" s="1036"/>
      <c r="AM131" s="1036"/>
      <c r="AN131" s="1036"/>
      <c r="AO131" s="1037"/>
      <c r="AP131" s="1166"/>
      <c r="AQ131" s="1167"/>
      <c r="AR131" s="1167"/>
      <c r="AS131" s="1167"/>
      <c r="AT131" s="1168"/>
      <c r="AU131" s="284"/>
      <c r="AV131" s="284"/>
      <c r="AW131" s="284"/>
      <c r="AX131" s="1138" t="s">
        <v>520</v>
      </c>
      <c r="AY131" s="1089"/>
      <c r="AZ131" s="1089"/>
      <c r="BA131" s="1089"/>
      <c r="BB131" s="1089"/>
      <c r="BC131" s="1089"/>
      <c r="BD131" s="1089"/>
      <c r="BE131" s="1090"/>
      <c r="BF131" s="1139">
        <v>77.8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521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522</v>
      </c>
      <c r="W132" s="1149"/>
      <c r="X132" s="1149"/>
      <c r="Y132" s="1149"/>
      <c r="Z132" s="1150"/>
      <c r="AA132" s="1151">
        <v>12.145457759999999</v>
      </c>
      <c r="AB132" s="1152"/>
      <c r="AC132" s="1152"/>
      <c r="AD132" s="1152"/>
      <c r="AE132" s="1153"/>
      <c r="AF132" s="1154">
        <v>13.70331661</v>
      </c>
      <c r="AG132" s="1152"/>
      <c r="AH132" s="1152"/>
      <c r="AI132" s="1152"/>
      <c r="AJ132" s="1153"/>
      <c r="AK132" s="1154">
        <v>12.795185500000001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523</v>
      </c>
      <c r="W133" s="1132"/>
      <c r="X133" s="1132"/>
      <c r="Y133" s="1132"/>
      <c r="Z133" s="1133"/>
      <c r="AA133" s="1134">
        <v>12.9</v>
      </c>
      <c r="AB133" s="1135"/>
      <c r="AC133" s="1135"/>
      <c r="AD133" s="1135"/>
      <c r="AE133" s="1136"/>
      <c r="AF133" s="1134">
        <v>12.9</v>
      </c>
      <c r="AG133" s="1135"/>
      <c r="AH133" s="1135"/>
      <c r="AI133" s="1135"/>
      <c r="AJ133" s="1136"/>
      <c r="AK133" s="1134">
        <v>12.8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NjkOAoFhq7BYu9Y1Zc/iT5k5eqcorUOd+p3fydS8FJ5eaZSjWDG/4vi2z5PkgArlGc5OlVHYw4zAnNDvw0oKA==" saltValue="qiaQr4XRofkAhlVmNg+b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3bk/GLGhR+5rQ7erxpf49EjTndsePsNLhn06i4/Q4IJGm0FdpSyFmEJ028xG1UiLCucbiwyIFVQGSBKiORetqQ==" saltValue="CAKybpsn88MJvwj97whFt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V2J2mz3YCr6p+b5D8KS5meCTl51g6AHtHd8tZCfYh9IrOZQF0Rychc/OTt+GoIOdRG7UYDoJEXWCM7hMzGoMA==" saltValue="tone+wILwqZkzjLy3zsT1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527</v>
      </c>
      <c r="AP7" s="303"/>
      <c r="AQ7" s="304" t="s">
        <v>528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529</v>
      </c>
      <c r="AQ8" s="310" t="s">
        <v>530</v>
      </c>
      <c r="AR8" s="311" t="s">
        <v>531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532</v>
      </c>
      <c r="AL9" s="1175"/>
      <c r="AM9" s="1175"/>
      <c r="AN9" s="1176"/>
      <c r="AO9" s="312">
        <v>1232561</v>
      </c>
      <c r="AP9" s="312">
        <v>86290</v>
      </c>
      <c r="AQ9" s="313">
        <v>87631</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533</v>
      </c>
      <c r="AL10" s="1175"/>
      <c r="AM10" s="1175"/>
      <c r="AN10" s="1176"/>
      <c r="AO10" s="315">
        <v>251365</v>
      </c>
      <c r="AP10" s="315">
        <v>17598</v>
      </c>
      <c r="AQ10" s="316">
        <v>8917</v>
      </c>
      <c r="AR10" s="317">
        <v>97.4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534</v>
      </c>
      <c r="AL11" s="1175"/>
      <c r="AM11" s="1175"/>
      <c r="AN11" s="1176"/>
      <c r="AO11" s="315">
        <v>269851</v>
      </c>
      <c r="AP11" s="315">
        <v>18892</v>
      </c>
      <c r="AQ11" s="316">
        <v>14700</v>
      </c>
      <c r="AR11" s="317">
        <v>28.5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535</v>
      </c>
      <c r="AL12" s="1175"/>
      <c r="AM12" s="1175"/>
      <c r="AN12" s="1176"/>
      <c r="AO12" s="315" t="s">
        <v>536</v>
      </c>
      <c r="AP12" s="315" t="s">
        <v>536</v>
      </c>
      <c r="AQ12" s="316">
        <v>667</v>
      </c>
      <c r="AR12" s="317" t="s">
        <v>536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537</v>
      </c>
      <c r="AL13" s="1175"/>
      <c r="AM13" s="1175"/>
      <c r="AN13" s="1176"/>
      <c r="AO13" s="315" t="s">
        <v>536</v>
      </c>
      <c r="AP13" s="315" t="s">
        <v>536</v>
      </c>
      <c r="AQ13" s="316" t="s">
        <v>536</v>
      </c>
      <c r="AR13" s="317" t="s">
        <v>536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538</v>
      </c>
      <c r="AL14" s="1175"/>
      <c r="AM14" s="1175"/>
      <c r="AN14" s="1176"/>
      <c r="AO14" s="315" t="s">
        <v>536</v>
      </c>
      <c r="AP14" s="315" t="s">
        <v>536</v>
      </c>
      <c r="AQ14" s="316">
        <v>4134</v>
      </c>
      <c r="AR14" s="317" t="s">
        <v>536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539</v>
      </c>
      <c r="AL15" s="1175"/>
      <c r="AM15" s="1175"/>
      <c r="AN15" s="1176"/>
      <c r="AO15" s="315">
        <v>17969</v>
      </c>
      <c r="AP15" s="315">
        <v>1258</v>
      </c>
      <c r="AQ15" s="316">
        <v>2222</v>
      </c>
      <c r="AR15" s="317">
        <v>-43.4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540</v>
      </c>
      <c r="AL16" s="1178"/>
      <c r="AM16" s="1178"/>
      <c r="AN16" s="1179"/>
      <c r="AO16" s="315">
        <v>-90439</v>
      </c>
      <c r="AP16" s="315">
        <v>-6331</v>
      </c>
      <c r="AQ16" s="316">
        <v>-8178</v>
      </c>
      <c r="AR16" s="317">
        <v>-22.6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1681307</v>
      </c>
      <c r="AP17" s="315">
        <v>117706</v>
      </c>
      <c r="AQ17" s="316">
        <v>110093</v>
      </c>
      <c r="AR17" s="317">
        <v>6.9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542</v>
      </c>
      <c r="AP20" s="323" t="s">
        <v>543</v>
      </c>
      <c r="AQ20" s="324" t="s">
        <v>544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545</v>
      </c>
      <c r="AL21" s="1170"/>
      <c r="AM21" s="1170"/>
      <c r="AN21" s="1171"/>
      <c r="AO21" s="327">
        <v>11.41</v>
      </c>
      <c r="AP21" s="328">
        <v>10.38</v>
      </c>
      <c r="AQ21" s="329">
        <v>1.03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546</v>
      </c>
      <c r="AL22" s="1170"/>
      <c r="AM22" s="1170"/>
      <c r="AN22" s="1171"/>
      <c r="AO22" s="332">
        <v>96.9</v>
      </c>
      <c r="AP22" s="333">
        <v>96.6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527</v>
      </c>
      <c r="AP30" s="303"/>
      <c r="AQ30" s="304" t="s">
        <v>528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529</v>
      </c>
      <c r="AQ31" s="310" t="s">
        <v>530</v>
      </c>
      <c r="AR31" s="311" t="s">
        <v>531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550</v>
      </c>
      <c r="AL32" s="1186"/>
      <c r="AM32" s="1186"/>
      <c r="AN32" s="1187"/>
      <c r="AO32" s="342">
        <v>750087</v>
      </c>
      <c r="AP32" s="342">
        <v>52512</v>
      </c>
      <c r="AQ32" s="343">
        <v>55141</v>
      </c>
      <c r="AR32" s="344">
        <v>-4.8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551</v>
      </c>
      <c r="AL33" s="1186"/>
      <c r="AM33" s="1186"/>
      <c r="AN33" s="1187"/>
      <c r="AO33" s="342" t="s">
        <v>536</v>
      </c>
      <c r="AP33" s="342" t="s">
        <v>536</v>
      </c>
      <c r="AQ33" s="343" t="s">
        <v>536</v>
      </c>
      <c r="AR33" s="344" t="s">
        <v>536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552</v>
      </c>
      <c r="AL34" s="1186"/>
      <c r="AM34" s="1186"/>
      <c r="AN34" s="1187"/>
      <c r="AO34" s="342" t="s">
        <v>536</v>
      </c>
      <c r="AP34" s="342" t="s">
        <v>536</v>
      </c>
      <c r="AQ34" s="343">
        <v>3</v>
      </c>
      <c r="AR34" s="344" t="s">
        <v>536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553</v>
      </c>
      <c r="AL35" s="1186"/>
      <c r="AM35" s="1186"/>
      <c r="AN35" s="1187"/>
      <c r="AO35" s="342">
        <v>891602</v>
      </c>
      <c r="AP35" s="342">
        <v>62420</v>
      </c>
      <c r="AQ35" s="343">
        <v>21916</v>
      </c>
      <c r="AR35" s="344">
        <v>184.8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554</v>
      </c>
      <c r="AL36" s="1186"/>
      <c r="AM36" s="1186"/>
      <c r="AN36" s="1187"/>
      <c r="AO36" s="342">
        <v>46950</v>
      </c>
      <c r="AP36" s="342">
        <v>3287</v>
      </c>
      <c r="AQ36" s="343">
        <v>3784</v>
      </c>
      <c r="AR36" s="344">
        <v>-13.1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555</v>
      </c>
      <c r="AL37" s="1186"/>
      <c r="AM37" s="1186"/>
      <c r="AN37" s="1187"/>
      <c r="AO37" s="342">
        <v>27569</v>
      </c>
      <c r="AP37" s="342">
        <v>1930</v>
      </c>
      <c r="AQ37" s="343">
        <v>1115</v>
      </c>
      <c r="AR37" s="344">
        <v>73.099999999999994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556</v>
      </c>
      <c r="AL38" s="1189"/>
      <c r="AM38" s="1189"/>
      <c r="AN38" s="1190"/>
      <c r="AO38" s="345" t="s">
        <v>536</v>
      </c>
      <c r="AP38" s="345" t="s">
        <v>536</v>
      </c>
      <c r="AQ38" s="346">
        <v>2</v>
      </c>
      <c r="AR38" s="334" t="s">
        <v>536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557</v>
      </c>
      <c r="AL39" s="1189"/>
      <c r="AM39" s="1189"/>
      <c r="AN39" s="1190"/>
      <c r="AO39" s="342">
        <v>-51694</v>
      </c>
      <c r="AP39" s="342">
        <v>-3619</v>
      </c>
      <c r="AQ39" s="343">
        <v>-1435</v>
      </c>
      <c r="AR39" s="344">
        <v>152.19999999999999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558</v>
      </c>
      <c r="AL40" s="1186"/>
      <c r="AM40" s="1186"/>
      <c r="AN40" s="1187"/>
      <c r="AO40" s="342">
        <v>-1107027</v>
      </c>
      <c r="AP40" s="342">
        <v>-77501</v>
      </c>
      <c r="AQ40" s="343">
        <v>-54229</v>
      </c>
      <c r="AR40" s="344">
        <v>42.9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557487</v>
      </c>
      <c r="AP41" s="342">
        <v>39029</v>
      </c>
      <c r="AQ41" s="343">
        <v>26298</v>
      </c>
      <c r="AR41" s="344">
        <v>48.4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527</v>
      </c>
      <c r="AN49" s="1182" t="s">
        <v>562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563</v>
      </c>
      <c r="AO50" s="359" t="s">
        <v>564</v>
      </c>
      <c r="AP50" s="360" t="s">
        <v>565</v>
      </c>
      <c r="AQ50" s="361" t="s">
        <v>566</v>
      </c>
      <c r="AR50" s="362" t="s">
        <v>567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568</v>
      </c>
      <c r="AL51" s="355"/>
      <c r="AM51" s="363">
        <v>623305</v>
      </c>
      <c r="AN51" s="364">
        <v>41347</v>
      </c>
      <c r="AO51" s="365">
        <v>-37.1</v>
      </c>
      <c r="AP51" s="366">
        <v>85205</v>
      </c>
      <c r="AQ51" s="367">
        <v>14.5</v>
      </c>
      <c r="AR51" s="368">
        <v>-51.6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569</v>
      </c>
      <c r="AM52" s="371">
        <v>457747</v>
      </c>
      <c r="AN52" s="372">
        <v>30365</v>
      </c>
      <c r="AO52" s="373">
        <v>-41.1</v>
      </c>
      <c r="AP52" s="374">
        <v>38847</v>
      </c>
      <c r="AQ52" s="375">
        <v>13.7</v>
      </c>
      <c r="AR52" s="376">
        <v>-54.8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570</v>
      </c>
      <c r="AL53" s="355"/>
      <c r="AM53" s="363">
        <v>1363846</v>
      </c>
      <c r="AN53" s="364">
        <v>92114</v>
      </c>
      <c r="AO53" s="365">
        <v>122.8</v>
      </c>
      <c r="AP53" s="366">
        <v>106092</v>
      </c>
      <c r="AQ53" s="367">
        <v>24.5</v>
      </c>
      <c r="AR53" s="368">
        <v>98.3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569</v>
      </c>
      <c r="AM54" s="371">
        <v>734532</v>
      </c>
      <c r="AN54" s="372">
        <v>49610</v>
      </c>
      <c r="AO54" s="373">
        <v>63.4</v>
      </c>
      <c r="AP54" s="374">
        <v>44299</v>
      </c>
      <c r="AQ54" s="375">
        <v>14</v>
      </c>
      <c r="AR54" s="376">
        <v>49.4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571</v>
      </c>
      <c r="AL55" s="355"/>
      <c r="AM55" s="363">
        <v>1759861</v>
      </c>
      <c r="AN55" s="364">
        <v>120836</v>
      </c>
      <c r="AO55" s="365">
        <v>31.2</v>
      </c>
      <c r="AP55" s="366">
        <v>78903</v>
      </c>
      <c r="AQ55" s="367">
        <v>-25.6</v>
      </c>
      <c r="AR55" s="368">
        <v>56.8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569</v>
      </c>
      <c r="AM56" s="371">
        <v>1231021</v>
      </c>
      <c r="AN56" s="372">
        <v>84525</v>
      </c>
      <c r="AO56" s="373">
        <v>70.400000000000006</v>
      </c>
      <c r="AP56" s="374">
        <v>49201</v>
      </c>
      <c r="AQ56" s="375">
        <v>11.1</v>
      </c>
      <c r="AR56" s="376">
        <v>59.3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572</v>
      </c>
      <c r="AL57" s="355"/>
      <c r="AM57" s="363">
        <v>2004871</v>
      </c>
      <c r="AN57" s="364">
        <v>138726</v>
      </c>
      <c r="AO57" s="365">
        <v>14.8</v>
      </c>
      <c r="AP57" s="366">
        <v>82993</v>
      </c>
      <c r="AQ57" s="367">
        <v>5.2</v>
      </c>
      <c r="AR57" s="368">
        <v>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569</v>
      </c>
      <c r="AM58" s="371">
        <v>1680532</v>
      </c>
      <c r="AN58" s="372">
        <v>116284</v>
      </c>
      <c r="AO58" s="373">
        <v>37.6</v>
      </c>
      <c r="AP58" s="374">
        <v>46787</v>
      </c>
      <c r="AQ58" s="375">
        <v>-4.9000000000000004</v>
      </c>
      <c r="AR58" s="376">
        <v>42.5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573</v>
      </c>
      <c r="AL59" s="355"/>
      <c r="AM59" s="363">
        <v>625144</v>
      </c>
      <c r="AN59" s="364">
        <v>43765</v>
      </c>
      <c r="AO59" s="365">
        <v>-68.5</v>
      </c>
      <c r="AP59" s="366">
        <v>108252</v>
      </c>
      <c r="AQ59" s="367">
        <v>30.4</v>
      </c>
      <c r="AR59" s="368">
        <v>-98.9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569</v>
      </c>
      <c r="AM60" s="371">
        <v>383820</v>
      </c>
      <c r="AN60" s="372">
        <v>26871</v>
      </c>
      <c r="AO60" s="373">
        <v>-76.900000000000006</v>
      </c>
      <c r="AP60" s="374">
        <v>50321</v>
      </c>
      <c r="AQ60" s="375">
        <v>7.6</v>
      </c>
      <c r="AR60" s="376">
        <v>-84.5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574</v>
      </c>
      <c r="AL61" s="377"/>
      <c r="AM61" s="378">
        <v>1275405</v>
      </c>
      <c r="AN61" s="379">
        <v>87358</v>
      </c>
      <c r="AO61" s="380">
        <v>12.6</v>
      </c>
      <c r="AP61" s="381">
        <v>92289</v>
      </c>
      <c r="AQ61" s="382">
        <v>9.8000000000000007</v>
      </c>
      <c r="AR61" s="368">
        <v>2.8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569</v>
      </c>
      <c r="AM62" s="371">
        <v>897530</v>
      </c>
      <c r="AN62" s="372">
        <v>61531</v>
      </c>
      <c r="AO62" s="373">
        <v>10.7</v>
      </c>
      <c r="AP62" s="374">
        <v>45891</v>
      </c>
      <c r="AQ62" s="375">
        <v>8.3000000000000007</v>
      </c>
      <c r="AR62" s="376">
        <v>2.4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uHFRg+dLGjaI+A43//rC9Fx91Cfxnkwx4qoNMUcUZqRjrsyEkV6llC/uNmdQvo6SHPIaDVAGPc+vyudVTcYOQ==" saltValue="gu1CK0GHZVJq1c6Ypx1c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0dEqiDKF5pqmLKzFNnYAVqQeZFKO3cxgxOUNeDicKg64yzAbzrHhvEcezNQXSLxExnbVP+ZL0PttlpV5YCTcQ==" saltValue="TZcsw8bXyhKhcRNqz5fP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IzD1My64bYNGP/hUSN8v/RkNppvDq/y+hKl2J/WwVECcVj11THDZ6Cj0/GMpB49E0PnfRbDzCy55LM7VPPjMA==" saltValue="gn71w8AZWXhEt1rNNUb8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194" t="s">
        <v>3</v>
      </c>
      <c r="D47" s="1194"/>
      <c r="E47" s="1195"/>
      <c r="F47" s="11">
        <v>37.700000000000003</v>
      </c>
      <c r="G47" s="12">
        <v>37.35</v>
      </c>
      <c r="H47" s="12">
        <v>40.9</v>
      </c>
      <c r="I47" s="12">
        <v>41.28</v>
      </c>
      <c r="J47" s="13">
        <v>40.950000000000003</v>
      </c>
    </row>
    <row r="48" spans="2:10" ht="57.75" customHeight="1">
      <c r="B48" s="14"/>
      <c r="C48" s="1196" t="s">
        <v>4</v>
      </c>
      <c r="D48" s="1196"/>
      <c r="E48" s="1197"/>
      <c r="F48" s="15">
        <v>6</v>
      </c>
      <c r="G48" s="16">
        <v>10.76</v>
      </c>
      <c r="H48" s="16">
        <v>7.68</v>
      </c>
      <c r="I48" s="16">
        <v>6.45</v>
      </c>
      <c r="J48" s="17">
        <v>6.1</v>
      </c>
    </row>
    <row r="49" spans="2:10" ht="57.75" customHeight="1" thickBot="1">
      <c r="B49" s="18"/>
      <c r="C49" s="1198" t="s">
        <v>5</v>
      </c>
      <c r="D49" s="1198"/>
      <c r="E49" s="1199"/>
      <c r="F49" s="19">
        <v>1.4</v>
      </c>
      <c r="G49" s="20">
        <v>4.92</v>
      </c>
      <c r="H49" s="20" t="s">
        <v>583</v>
      </c>
      <c r="I49" s="20" t="s">
        <v>584</v>
      </c>
      <c r="J49" s="21" t="s">
        <v>585</v>
      </c>
    </row>
    <row r="50" spans="2:10" ht="13.5" customHeight="1"/>
    <row r="51" spans="2:10" ht="13.5" hidden="1" customHeight="1"/>
    <row r="52" spans="2:10" ht="13.5" hidden="1" customHeight="1"/>
    <row r="53" spans="2:10" ht="13.5" hidden="1" customHeight="1"/>
  </sheetData>
  <sheetProtection algorithmName="SHA-512" hashValue="vJb6Yzy5MbNsYkbOjOJF4+cr6t9UW/R8dGW+wYt6VtUl3yEjJBLbNXufCIDmTBbwknSiaQECpYMb/JvDRL4T4w==" saltValue="5KTBmAkjJp/tXQs6fE5Vm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06" t="s">
        <v>586</v>
      </c>
      <c r="D34" s="1206"/>
      <c r="E34" s="1207"/>
      <c r="F34" s="32">
        <v>5.86</v>
      </c>
      <c r="G34" s="33">
        <v>6.04</v>
      </c>
      <c r="H34" s="33">
        <v>6.71</v>
      </c>
      <c r="I34" s="33">
        <v>7.26</v>
      </c>
      <c r="J34" s="34">
        <v>7.92</v>
      </c>
      <c r="K34" s="22"/>
      <c r="L34" s="22"/>
      <c r="M34" s="22"/>
      <c r="N34" s="22"/>
      <c r="O34" s="22"/>
      <c r="P34" s="22"/>
    </row>
    <row r="35" spans="1:16" ht="39" customHeight="1">
      <c r="A35" s="22"/>
      <c r="B35" s="35"/>
      <c r="C35" s="1200" t="s">
        <v>587</v>
      </c>
      <c r="D35" s="1201"/>
      <c r="E35" s="1202"/>
      <c r="F35" s="36">
        <v>5.12</v>
      </c>
      <c r="G35" s="37">
        <v>4.7699999999999996</v>
      </c>
      <c r="H35" s="37">
        <v>4.6900000000000004</v>
      </c>
      <c r="I35" s="37">
        <v>4.43</v>
      </c>
      <c r="J35" s="38">
        <v>4.47</v>
      </c>
      <c r="K35" s="22"/>
      <c r="L35" s="22"/>
      <c r="M35" s="22"/>
      <c r="N35" s="22"/>
      <c r="O35" s="22"/>
      <c r="P35" s="22"/>
    </row>
    <row r="36" spans="1:16" ht="39" customHeight="1">
      <c r="A36" s="22"/>
      <c r="B36" s="35"/>
      <c r="C36" s="1200" t="s">
        <v>588</v>
      </c>
      <c r="D36" s="1201"/>
      <c r="E36" s="1202"/>
      <c r="F36" s="36">
        <v>3.68</v>
      </c>
      <c r="G36" s="37">
        <v>3.79</v>
      </c>
      <c r="H36" s="37">
        <v>4.13</v>
      </c>
      <c r="I36" s="37">
        <v>4.3</v>
      </c>
      <c r="J36" s="38">
        <v>4.46</v>
      </c>
      <c r="K36" s="22"/>
      <c r="L36" s="22"/>
      <c r="M36" s="22"/>
      <c r="N36" s="22"/>
      <c r="O36" s="22"/>
      <c r="P36" s="22"/>
    </row>
    <row r="37" spans="1:16" ht="39" customHeight="1">
      <c r="A37" s="22"/>
      <c r="B37" s="35"/>
      <c r="C37" s="1200" t="s">
        <v>589</v>
      </c>
      <c r="D37" s="1201"/>
      <c r="E37" s="1202"/>
      <c r="F37" s="36">
        <v>2.23</v>
      </c>
      <c r="G37" s="37">
        <v>2.72</v>
      </c>
      <c r="H37" s="37">
        <v>3.01</v>
      </c>
      <c r="I37" s="37">
        <v>2.5499999999999998</v>
      </c>
      <c r="J37" s="38">
        <v>1.73</v>
      </c>
      <c r="K37" s="22"/>
      <c r="L37" s="22"/>
      <c r="M37" s="22"/>
      <c r="N37" s="22"/>
      <c r="O37" s="22"/>
      <c r="P37" s="22"/>
    </row>
    <row r="38" spans="1:16" ht="39" customHeight="1">
      <c r="A38" s="22"/>
      <c r="B38" s="35"/>
      <c r="C38" s="1200" t="s">
        <v>590</v>
      </c>
      <c r="D38" s="1201"/>
      <c r="E38" s="1202"/>
      <c r="F38" s="36">
        <v>0.74</v>
      </c>
      <c r="G38" s="37">
        <v>5.05</v>
      </c>
      <c r="H38" s="37">
        <v>2.96</v>
      </c>
      <c r="I38" s="37">
        <v>2</v>
      </c>
      <c r="J38" s="38">
        <v>1.61</v>
      </c>
      <c r="K38" s="22"/>
      <c r="L38" s="22"/>
      <c r="M38" s="22"/>
      <c r="N38" s="22"/>
      <c r="O38" s="22"/>
      <c r="P38" s="22"/>
    </row>
    <row r="39" spans="1:16" ht="39" customHeight="1">
      <c r="A39" s="22"/>
      <c r="B39" s="35"/>
      <c r="C39" s="1200" t="s">
        <v>591</v>
      </c>
      <c r="D39" s="1201"/>
      <c r="E39" s="1202"/>
      <c r="F39" s="36">
        <v>0.38</v>
      </c>
      <c r="G39" s="37">
        <v>0.22</v>
      </c>
      <c r="H39" s="37">
        <v>0.53</v>
      </c>
      <c r="I39" s="37">
        <v>0.44</v>
      </c>
      <c r="J39" s="38">
        <v>0.65</v>
      </c>
      <c r="K39" s="22"/>
      <c r="L39" s="22"/>
      <c r="M39" s="22"/>
      <c r="N39" s="22"/>
      <c r="O39" s="22"/>
      <c r="P39" s="22"/>
    </row>
    <row r="40" spans="1:16" ht="39" customHeight="1">
      <c r="A40" s="22"/>
      <c r="B40" s="35"/>
      <c r="C40" s="1200" t="s">
        <v>592</v>
      </c>
      <c r="D40" s="1201"/>
      <c r="E40" s="1202"/>
      <c r="F40" s="36">
        <v>0.79</v>
      </c>
      <c r="G40" s="37">
        <v>0.67</v>
      </c>
      <c r="H40" s="37">
        <v>1.17</v>
      </c>
      <c r="I40" s="37">
        <v>0.64</v>
      </c>
      <c r="J40" s="38">
        <v>0.46</v>
      </c>
      <c r="K40" s="22"/>
      <c r="L40" s="22"/>
      <c r="M40" s="22"/>
      <c r="N40" s="22"/>
      <c r="O40" s="22"/>
      <c r="P40" s="22"/>
    </row>
    <row r="41" spans="1:16" ht="39" customHeight="1">
      <c r="A41" s="22"/>
      <c r="B41" s="35"/>
      <c r="C41" s="1200" t="s">
        <v>593</v>
      </c>
      <c r="D41" s="1201"/>
      <c r="E41" s="1202"/>
      <c r="F41" s="36">
        <v>0.22</v>
      </c>
      <c r="G41" s="37">
        <v>0.23</v>
      </c>
      <c r="H41" s="37">
        <v>7.0000000000000007E-2</v>
      </c>
      <c r="I41" s="37">
        <v>0.2</v>
      </c>
      <c r="J41" s="38">
        <v>0.16</v>
      </c>
      <c r="K41" s="22"/>
      <c r="L41" s="22"/>
      <c r="M41" s="22"/>
      <c r="N41" s="22"/>
      <c r="O41" s="22"/>
      <c r="P41" s="22"/>
    </row>
    <row r="42" spans="1:16" ht="39" customHeight="1">
      <c r="A42" s="22"/>
      <c r="B42" s="39"/>
      <c r="C42" s="1200" t="s">
        <v>594</v>
      </c>
      <c r="D42" s="1201"/>
      <c r="E42" s="1202"/>
      <c r="F42" s="36" t="s">
        <v>536</v>
      </c>
      <c r="G42" s="37" t="s">
        <v>536</v>
      </c>
      <c r="H42" s="37" t="s">
        <v>536</v>
      </c>
      <c r="I42" s="37" t="s">
        <v>595</v>
      </c>
      <c r="J42" s="38" t="s">
        <v>536</v>
      </c>
      <c r="K42" s="22"/>
      <c r="L42" s="22"/>
      <c r="M42" s="22"/>
      <c r="N42" s="22"/>
      <c r="O42" s="22"/>
      <c r="P42" s="22"/>
    </row>
    <row r="43" spans="1:16" ht="39" customHeight="1" thickBot="1">
      <c r="A43" s="22"/>
      <c r="B43" s="40"/>
      <c r="C43" s="1203" t="s">
        <v>596</v>
      </c>
      <c r="D43" s="1204"/>
      <c r="E43" s="1205"/>
      <c r="F43" s="41">
        <v>0.42</v>
      </c>
      <c r="G43" s="42">
        <v>1.22</v>
      </c>
      <c r="H43" s="42">
        <v>0.43</v>
      </c>
      <c r="I43" s="42">
        <v>6.99</v>
      </c>
      <c r="J43" s="43">
        <v>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CFq8VTVZgeBzL1i5PJqEhe/qzbWRa9bGhj/jKMLG6OR2PRXiQ8KXiHsX2jvsegP/+pZSvurqTGv4hCl7A55Yw==" saltValue="1vz+a8MQmpvQUDaX7loJ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08" t="s">
        <v>11</v>
      </c>
      <c r="C45" s="1209"/>
      <c r="D45" s="58"/>
      <c r="E45" s="1214" t="s">
        <v>12</v>
      </c>
      <c r="F45" s="1214"/>
      <c r="G45" s="1214"/>
      <c r="H45" s="1214"/>
      <c r="I45" s="1214"/>
      <c r="J45" s="1215"/>
      <c r="K45" s="59">
        <v>817</v>
      </c>
      <c r="L45" s="60">
        <v>791</v>
      </c>
      <c r="M45" s="60">
        <v>782</v>
      </c>
      <c r="N45" s="60">
        <v>778</v>
      </c>
      <c r="O45" s="61">
        <v>750</v>
      </c>
      <c r="P45" s="48"/>
      <c r="Q45" s="48"/>
      <c r="R45" s="48"/>
      <c r="S45" s="48"/>
      <c r="T45" s="48"/>
      <c r="U45" s="48"/>
    </row>
    <row r="46" spans="1:21" ht="30.75" customHeight="1">
      <c r="A46" s="48"/>
      <c r="B46" s="1210"/>
      <c r="C46" s="1211"/>
      <c r="D46" s="62"/>
      <c r="E46" s="1216" t="s">
        <v>13</v>
      </c>
      <c r="F46" s="1216"/>
      <c r="G46" s="1216"/>
      <c r="H46" s="1216"/>
      <c r="I46" s="1216"/>
      <c r="J46" s="1217"/>
      <c r="K46" s="63" t="s">
        <v>536</v>
      </c>
      <c r="L46" s="64" t="s">
        <v>536</v>
      </c>
      <c r="M46" s="64" t="s">
        <v>536</v>
      </c>
      <c r="N46" s="64" t="s">
        <v>536</v>
      </c>
      <c r="O46" s="65" t="s">
        <v>536</v>
      </c>
      <c r="P46" s="48"/>
      <c r="Q46" s="48"/>
      <c r="R46" s="48"/>
      <c r="S46" s="48"/>
      <c r="T46" s="48"/>
      <c r="U46" s="48"/>
    </row>
    <row r="47" spans="1:21" ht="30.75" customHeight="1">
      <c r="A47" s="48"/>
      <c r="B47" s="1210"/>
      <c r="C47" s="1211"/>
      <c r="D47" s="62"/>
      <c r="E47" s="1216" t="s">
        <v>14</v>
      </c>
      <c r="F47" s="1216"/>
      <c r="G47" s="1216"/>
      <c r="H47" s="1216"/>
      <c r="I47" s="1216"/>
      <c r="J47" s="1217"/>
      <c r="K47" s="63" t="s">
        <v>536</v>
      </c>
      <c r="L47" s="64" t="s">
        <v>536</v>
      </c>
      <c r="M47" s="64" t="s">
        <v>536</v>
      </c>
      <c r="N47" s="64" t="s">
        <v>536</v>
      </c>
      <c r="O47" s="65" t="s">
        <v>536</v>
      </c>
      <c r="P47" s="48"/>
      <c r="Q47" s="48"/>
      <c r="R47" s="48"/>
      <c r="S47" s="48"/>
      <c r="T47" s="48"/>
      <c r="U47" s="48"/>
    </row>
    <row r="48" spans="1:21" ht="30.75" customHeight="1">
      <c r="A48" s="48"/>
      <c r="B48" s="1210"/>
      <c r="C48" s="1211"/>
      <c r="D48" s="62"/>
      <c r="E48" s="1216" t="s">
        <v>15</v>
      </c>
      <c r="F48" s="1216"/>
      <c r="G48" s="1216"/>
      <c r="H48" s="1216"/>
      <c r="I48" s="1216"/>
      <c r="J48" s="1217"/>
      <c r="K48" s="63">
        <v>976</v>
      </c>
      <c r="L48" s="64">
        <v>993</v>
      </c>
      <c r="M48" s="64">
        <v>942</v>
      </c>
      <c r="N48" s="64">
        <v>949</v>
      </c>
      <c r="O48" s="65">
        <v>892</v>
      </c>
      <c r="P48" s="48"/>
      <c r="Q48" s="48"/>
      <c r="R48" s="48"/>
      <c r="S48" s="48"/>
      <c r="T48" s="48"/>
      <c r="U48" s="48"/>
    </row>
    <row r="49" spans="1:21" ht="30.75" customHeight="1">
      <c r="A49" s="48"/>
      <c r="B49" s="1210"/>
      <c r="C49" s="1211"/>
      <c r="D49" s="62"/>
      <c r="E49" s="1216" t="s">
        <v>16</v>
      </c>
      <c r="F49" s="1216"/>
      <c r="G49" s="1216"/>
      <c r="H49" s="1216"/>
      <c r="I49" s="1216"/>
      <c r="J49" s="1217"/>
      <c r="K49" s="63">
        <v>77</v>
      </c>
      <c r="L49" s="64">
        <v>57</v>
      </c>
      <c r="M49" s="64">
        <v>53</v>
      </c>
      <c r="N49" s="64">
        <v>46</v>
      </c>
      <c r="O49" s="65">
        <v>47</v>
      </c>
      <c r="P49" s="48"/>
      <c r="Q49" s="48"/>
      <c r="R49" s="48"/>
      <c r="S49" s="48"/>
      <c r="T49" s="48"/>
      <c r="U49" s="48"/>
    </row>
    <row r="50" spans="1:21" ht="30.75" customHeight="1">
      <c r="A50" s="48"/>
      <c r="B50" s="1210"/>
      <c r="C50" s="1211"/>
      <c r="D50" s="62"/>
      <c r="E50" s="1216" t="s">
        <v>17</v>
      </c>
      <c r="F50" s="1216"/>
      <c r="G50" s="1216"/>
      <c r="H50" s="1216"/>
      <c r="I50" s="1216"/>
      <c r="J50" s="1217"/>
      <c r="K50" s="63">
        <v>33</v>
      </c>
      <c r="L50" s="64">
        <v>30</v>
      </c>
      <c r="M50" s="64">
        <v>30</v>
      </c>
      <c r="N50" s="64">
        <v>31</v>
      </c>
      <c r="O50" s="65">
        <v>28</v>
      </c>
      <c r="P50" s="48"/>
      <c r="Q50" s="48"/>
      <c r="R50" s="48"/>
      <c r="S50" s="48"/>
      <c r="T50" s="48"/>
      <c r="U50" s="48"/>
    </row>
    <row r="51" spans="1:21" ht="30.75" customHeight="1">
      <c r="A51" s="48"/>
      <c r="B51" s="1212"/>
      <c r="C51" s="1213"/>
      <c r="D51" s="66"/>
      <c r="E51" s="1216" t="s">
        <v>18</v>
      </c>
      <c r="F51" s="1216"/>
      <c r="G51" s="1216"/>
      <c r="H51" s="1216"/>
      <c r="I51" s="1216"/>
      <c r="J51" s="1217"/>
      <c r="K51" s="63" t="s">
        <v>536</v>
      </c>
      <c r="L51" s="64" t="s">
        <v>536</v>
      </c>
      <c r="M51" s="64" t="s">
        <v>536</v>
      </c>
      <c r="N51" s="64" t="s">
        <v>536</v>
      </c>
      <c r="O51" s="65" t="s">
        <v>536</v>
      </c>
      <c r="P51" s="48"/>
      <c r="Q51" s="48"/>
      <c r="R51" s="48"/>
      <c r="S51" s="48"/>
      <c r="T51" s="48"/>
      <c r="U51" s="48"/>
    </row>
    <row r="52" spans="1:21" ht="30.75" customHeight="1">
      <c r="A52" s="48"/>
      <c r="B52" s="1218" t="s">
        <v>19</v>
      </c>
      <c r="C52" s="1219"/>
      <c r="D52" s="66"/>
      <c r="E52" s="1216" t="s">
        <v>20</v>
      </c>
      <c r="F52" s="1216"/>
      <c r="G52" s="1216"/>
      <c r="H52" s="1216"/>
      <c r="I52" s="1216"/>
      <c r="J52" s="1217"/>
      <c r="K52" s="63">
        <v>1288</v>
      </c>
      <c r="L52" s="64">
        <v>1280</v>
      </c>
      <c r="M52" s="64">
        <v>1268</v>
      </c>
      <c r="N52" s="64">
        <v>1197</v>
      </c>
      <c r="O52" s="65">
        <v>1158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615</v>
      </c>
      <c r="L53" s="69">
        <v>591</v>
      </c>
      <c r="M53" s="69">
        <v>539</v>
      </c>
      <c r="N53" s="69">
        <v>607</v>
      </c>
      <c r="O53" s="70">
        <v>559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597</v>
      </c>
      <c r="L56" s="80" t="s">
        <v>598</v>
      </c>
      <c r="M56" s="80" t="s">
        <v>599</v>
      </c>
      <c r="N56" s="80" t="s">
        <v>600</v>
      </c>
      <c r="O56" s="81" t="s">
        <v>601</v>
      </c>
      <c r="P56" s="48"/>
      <c r="Q56" s="48"/>
      <c r="R56" s="48"/>
      <c r="S56" s="48"/>
      <c r="T56" s="48"/>
      <c r="U56" s="48"/>
    </row>
    <row r="57" spans="1:21" ht="31.5" customHeight="1">
      <c r="B57" s="1224" t="s">
        <v>25</v>
      </c>
      <c r="C57" s="1225"/>
      <c r="D57" s="1228" t="s">
        <v>26</v>
      </c>
      <c r="E57" s="1229"/>
      <c r="F57" s="1229"/>
      <c r="G57" s="1229"/>
      <c r="H57" s="1229"/>
      <c r="I57" s="1229"/>
      <c r="J57" s="1230"/>
      <c r="K57" s="82" t="s">
        <v>620</v>
      </c>
      <c r="L57" s="83" t="s">
        <v>620</v>
      </c>
      <c r="M57" s="83" t="s">
        <v>620</v>
      </c>
      <c r="N57" s="83" t="s">
        <v>620</v>
      </c>
      <c r="O57" s="84" t="s">
        <v>620</v>
      </c>
    </row>
    <row r="58" spans="1:21" ht="31.5" customHeight="1" thickBot="1">
      <c r="B58" s="1226"/>
      <c r="C58" s="1227"/>
      <c r="D58" s="1231" t="s">
        <v>27</v>
      </c>
      <c r="E58" s="1232"/>
      <c r="F58" s="1232"/>
      <c r="G58" s="1232"/>
      <c r="H58" s="1232"/>
      <c r="I58" s="1232"/>
      <c r="J58" s="1233"/>
      <c r="K58" s="85" t="s">
        <v>620</v>
      </c>
      <c r="L58" s="86" t="s">
        <v>620</v>
      </c>
      <c r="M58" s="86" t="s">
        <v>620</v>
      </c>
      <c r="N58" s="86" t="s">
        <v>620</v>
      </c>
      <c r="O58" s="87" t="s">
        <v>620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C++Av+cxWZYG/35NFbgD7Aiwzekq9CnEBsDAmQYqAGNM+wsIGj3Shm0FvO10V020RoBPzOJIAuQm3yX8K1PNQ==" saltValue="LwhOzVnjL+oxyNLns+Xw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578</v>
      </c>
      <c r="J40" s="99" t="s">
        <v>579</v>
      </c>
      <c r="K40" s="99" t="s">
        <v>580</v>
      </c>
      <c r="L40" s="99" t="s">
        <v>581</v>
      </c>
      <c r="M40" s="100" t="s">
        <v>582</v>
      </c>
    </row>
    <row r="41" spans="2:13" ht="27.75" customHeight="1">
      <c r="B41" s="1234" t="s">
        <v>30</v>
      </c>
      <c r="C41" s="1235"/>
      <c r="D41" s="101"/>
      <c r="E41" s="1240" t="s">
        <v>31</v>
      </c>
      <c r="F41" s="1240"/>
      <c r="G41" s="1240"/>
      <c r="H41" s="1241"/>
      <c r="I41" s="102">
        <v>7487</v>
      </c>
      <c r="J41" s="103">
        <v>7660</v>
      </c>
      <c r="K41" s="103">
        <v>8468</v>
      </c>
      <c r="L41" s="103">
        <v>9583</v>
      </c>
      <c r="M41" s="104">
        <v>9442</v>
      </c>
    </row>
    <row r="42" spans="2:13" ht="27.75" customHeight="1">
      <c r="B42" s="1236"/>
      <c r="C42" s="1237"/>
      <c r="D42" s="105"/>
      <c r="E42" s="1242" t="s">
        <v>32</v>
      </c>
      <c r="F42" s="1242"/>
      <c r="G42" s="1242"/>
      <c r="H42" s="1243"/>
      <c r="I42" s="106">
        <v>1086</v>
      </c>
      <c r="J42" s="107">
        <v>866</v>
      </c>
      <c r="K42" s="107">
        <v>2813</v>
      </c>
      <c r="L42" s="107">
        <v>2762</v>
      </c>
      <c r="M42" s="108">
        <v>2695</v>
      </c>
    </row>
    <row r="43" spans="2:13" ht="27.75" customHeight="1">
      <c r="B43" s="1236"/>
      <c r="C43" s="1237"/>
      <c r="D43" s="105"/>
      <c r="E43" s="1242" t="s">
        <v>33</v>
      </c>
      <c r="F43" s="1242"/>
      <c r="G43" s="1242"/>
      <c r="H43" s="1243"/>
      <c r="I43" s="106">
        <v>8273</v>
      </c>
      <c r="J43" s="107">
        <v>7457</v>
      </c>
      <c r="K43" s="107">
        <v>6377</v>
      </c>
      <c r="L43" s="107">
        <v>6091</v>
      </c>
      <c r="M43" s="108">
        <v>5755</v>
      </c>
    </row>
    <row r="44" spans="2:13" ht="27.75" customHeight="1">
      <c r="B44" s="1236"/>
      <c r="C44" s="1237"/>
      <c r="D44" s="105"/>
      <c r="E44" s="1242" t="s">
        <v>34</v>
      </c>
      <c r="F44" s="1242"/>
      <c r="G44" s="1242"/>
      <c r="H44" s="1243"/>
      <c r="I44" s="106">
        <v>377</v>
      </c>
      <c r="J44" s="107">
        <v>248</v>
      </c>
      <c r="K44" s="107">
        <v>222</v>
      </c>
      <c r="L44" s="107">
        <v>175</v>
      </c>
      <c r="M44" s="108">
        <v>155</v>
      </c>
    </row>
    <row r="45" spans="2:13" ht="27.75" customHeight="1">
      <c r="B45" s="1236"/>
      <c r="C45" s="1237"/>
      <c r="D45" s="105"/>
      <c r="E45" s="1242" t="s">
        <v>35</v>
      </c>
      <c r="F45" s="1242"/>
      <c r="G45" s="1242"/>
      <c r="H45" s="1243"/>
      <c r="I45" s="106">
        <v>1369</v>
      </c>
      <c r="J45" s="107">
        <v>1100</v>
      </c>
      <c r="K45" s="107">
        <v>1120</v>
      </c>
      <c r="L45" s="107">
        <v>1005</v>
      </c>
      <c r="M45" s="108">
        <v>1088</v>
      </c>
    </row>
    <row r="46" spans="2:13" ht="27.75" customHeight="1">
      <c r="B46" s="1236"/>
      <c r="C46" s="1237"/>
      <c r="D46" s="109"/>
      <c r="E46" s="1242" t="s">
        <v>36</v>
      </c>
      <c r="F46" s="1242"/>
      <c r="G46" s="1242"/>
      <c r="H46" s="1243"/>
      <c r="I46" s="106" t="s">
        <v>536</v>
      </c>
      <c r="J46" s="107" t="s">
        <v>536</v>
      </c>
      <c r="K46" s="107" t="s">
        <v>536</v>
      </c>
      <c r="L46" s="107" t="s">
        <v>536</v>
      </c>
      <c r="M46" s="108" t="s">
        <v>536</v>
      </c>
    </row>
    <row r="47" spans="2:13" ht="27.75" customHeight="1">
      <c r="B47" s="1236"/>
      <c r="C47" s="1237"/>
      <c r="D47" s="110"/>
      <c r="E47" s="1244" t="s">
        <v>37</v>
      </c>
      <c r="F47" s="1245"/>
      <c r="G47" s="1245"/>
      <c r="H47" s="1246"/>
      <c r="I47" s="106" t="s">
        <v>536</v>
      </c>
      <c r="J47" s="107" t="s">
        <v>536</v>
      </c>
      <c r="K47" s="107" t="s">
        <v>536</v>
      </c>
      <c r="L47" s="107" t="s">
        <v>536</v>
      </c>
      <c r="M47" s="108" t="s">
        <v>536</v>
      </c>
    </row>
    <row r="48" spans="2:13" ht="27.75" customHeight="1">
      <c r="B48" s="1236"/>
      <c r="C48" s="1237"/>
      <c r="D48" s="105"/>
      <c r="E48" s="1242" t="s">
        <v>38</v>
      </c>
      <c r="F48" s="1242"/>
      <c r="G48" s="1242"/>
      <c r="H48" s="1243"/>
      <c r="I48" s="106" t="s">
        <v>536</v>
      </c>
      <c r="J48" s="107" t="s">
        <v>536</v>
      </c>
      <c r="K48" s="107" t="s">
        <v>536</v>
      </c>
      <c r="L48" s="107" t="s">
        <v>536</v>
      </c>
      <c r="M48" s="108" t="s">
        <v>536</v>
      </c>
    </row>
    <row r="49" spans="2:13" ht="27.75" customHeight="1">
      <c r="B49" s="1238"/>
      <c r="C49" s="1239"/>
      <c r="D49" s="105"/>
      <c r="E49" s="1242" t="s">
        <v>39</v>
      </c>
      <c r="F49" s="1242"/>
      <c r="G49" s="1242"/>
      <c r="H49" s="1243"/>
      <c r="I49" s="106" t="s">
        <v>536</v>
      </c>
      <c r="J49" s="107" t="s">
        <v>536</v>
      </c>
      <c r="K49" s="107" t="s">
        <v>536</v>
      </c>
      <c r="L49" s="107" t="s">
        <v>536</v>
      </c>
      <c r="M49" s="108" t="s">
        <v>536</v>
      </c>
    </row>
    <row r="50" spans="2:13" ht="27.75" customHeight="1">
      <c r="B50" s="1247" t="s">
        <v>40</v>
      </c>
      <c r="C50" s="1248"/>
      <c r="D50" s="111"/>
      <c r="E50" s="1242" t="s">
        <v>41</v>
      </c>
      <c r="F50" s="1242"/>
      <c r="G50" s="1242"/>
      <c r="H50" s="1243"/>
      <c r="I50" s="106">
        <v>3344</v>
      </c>
      <c r="J50" s="107">
        <v>3309</v>
      </c>
      <c r="K50" s="107">
        <v>3402</v>
      </c>
      <c r="L50" s="107">
        <v>3379</v>
      </c>
      <c r="M50" s="108">
        <v>3327</v>
      </c>
    </row>
    <row r="51" spans="2:13" ht="27.75" customHeight="1">
      <c r="B51" s="1236"/>
      <c r="C51" s="1237"/>
      <c r="D51" s="105"/>
      <c r="E51" s="1242" t="s">
        <v>42</v>
      </c>
      <c r="F51" s="1242"/>
      <c r="G51" s="1242"/>
      <c r="H51" s="1243"/>
      <c r="I51" s="106">
        <v>787</v>
      </c>
      <c r="J51" s="107">
        <v>675</v>
      </c>
      <c r="K51" s="107">
        <v>608</v>
      </c>
      <c r="L51" s="107">
        <v>527</v>
      </c>
      <c r="M51" s="108">
        <v>655</v>
      </c>
    </row>
    <row r="52" spans="2:13" ht="27.75" customHeight="1">
      <c r="B52" s="1238"/>
      <c r="C52" s="1239"/>
      <c r="D52" s="105"/>
      <c r="E52" s="1242" t="s">
        <v>43</v>
      </c>
      <c r="F52" s="1242"/>
      <c r="G52" s="1242"/>
      <c r="H52" s="1243"/>
      <c r="I52" s="106">
        <v>11958</v>
      </c>
      <c r="J52" s="107">
        <v>11804</v>
      </c>
      <c r="K52" s="107">
        <v>11975</v>
      </c>
      <c r="L52" s="107">
        <v>12264</v>
      </c>
      <c r="M52" s="108">
        <v>11764</v>
      </c>
    </row>
    <row r="53" spans="2:13" ht="27.75" customHeight="1" thickBot="1">
      <c r="B53" s="1249" t="s">
        <v>44</v>
      </c>
      <c r="C53" s="1250"/>
      <c r="D53" s="112"/>
      <c r="E53" s="1251" t="s">
        <v>45</v>
      </c>
      <c r="F53" s="1251"/>
      <c r="G53" s="1251"/>
      <c r="H53" s="1252"/>
      <c r="I53" s="113">
        <v>2503</v>
      </c>
      <c r="J53" s="114">
        <v>1543</v>
      </c>
      <c r="K53" s="114">
        <v>3015</v>
      </c>
      <c r="L53" s="114">
        <v>3447</v>
      </c>
      <c r="M53" s="115">
        <v>3390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WRAW/AGjQzdBGiSaZyAJKICJRHUsAWQz4JS/J7C3PeEn+9T5PWflGyzDxBDloe5/lvc0FgM32CLOosEbYdlcw==" saltValue="Ylde0ZPmGRCbEbAqFCVp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580</v>
      </c>
      <c r="G54" s="124" t="s">
        <v>581</v>
      </c>
      <c r="H54" s="125" t="s">
        <v>582</v>
      </c>
    </row>
    <row r="55" spans="2:8" ht="52.5" customHeight="1">
      <c r="B55" s="126"/>
      <c r="C55" s="1261" t="s">
        <v>48</v>
      </c>
      <c r="D55" s="1261"/>
      <c r="E55" s="1262"/>
      <c r="F55" s="127">
        <v>2314</v>
      </c>
      <c r="G55" s="127">
        <v>2300</v>
      </c>
      <c r="H55" s="128">
        <v>2238</v>
      </c>
    </row>
    <row r="56" spans="2:8" ht="52.5" customHeight="1">
      <c r="B56" s="129"/>
      <c r="C56" s="1263" t="s">
        <v>49</v>
      </c>
      <c r="D56" s="1263"/>
      <c r="E56" s="1264"/>
      <c r="F56" s="130">
        <v>419</v>
      </c>
      <c r="G56" s="130">
        <v>420</v>
      </c>
      <c r="H56" s="131">
        <v>420</v>
      </c>
    </row>
    <row r="57" spans="2:8" ht="53.25" customHeight="1">
      <c r="B57" s="129"/>
      <c r="C57" s="1265" t="s">
        <v>50</v>
      </c>
      <c r="D57" s="1265"/>
      <c r="E57" s="1266"/>
      <c r="F57" s="132">
        <v>1417</v>
      </c>
      <c r="G57" s="132">
        <v>1408</v>
      </c>
      <c r="H57" s="133">
        <v>1403</v>
      </c>
    </row>
    <row r="58" spans="2:8" ht="45.75" customHeight="1">
      <c r="B58" s="134"/>
      <c r="C58" s="1253" t="s">
        <v>621</v>
      </c>
      <c r="D58" s="1254"/>
      <c r="E58" s="1255"/>
      <c r="F58" s="135">
        <v>1103</v>
      </c>
      <c r="G58" s="135">
        <v>1104</v>
      </c>
      <c r="H58" s="136">
        <v>1104</v>
      </c>
    </row>
    <row r="59" spans="2:8" ht="45.75" customHeight="1">
      <c r="B59" s="134"/>
      <c r="C59" s="1253" t="s">
        <v>622</v>
      </c>
      <c r="D59" s="1254"/>
      <c r="E59" s="1255"/>
      <c r="F59" s="135">
        <v>104</v>
      </c>
      <c r="G59" s="135">
        <v>104</v>
      </c>
      <c r="H59" s="136">
        <v>104</v>
      </c>
    </row>
    <row r="60" spans="2:8" ht="45.75" customHeight="1">
      <c r="B60" s="134"/>
      <c r="C60" s="1253" t="s">
        <v>623</v>
      </c>
      <c r="D60" s="1254"/>
      <c r="E60" s="1255"/>
      <c r="F60" s="135">
        <v>64</v>
      </c>
      <c r="G60" s="135">
        <v>64</v>
      </c>
      <c r="H60" s="136">
        <v>64</v>
      </c>
    </row>
    <row r="61" spans="2:8" ht="45.75" customHeight="1">
      <c r="B61" s="134"/>
      <c r="C61" s="1253" t="s">
        <v>624</v>
      </c>
      <c r="D61" s="1254"/>
      <c r="E61" s="1255"/>
      <c r="F61" s="135">
        <v>64</v>
      </c>
      <c r="G61" s="135">
        <v>64</v>
      </c>
      <c r="H61" s="136">
        <v>64</v>
      </c>
    </row>
    <row r="62" spans="2:8" ht="45.75" customHeight="1" thickBot="1">
      <c r="B62" s="137"/>
      <c r="C62" s="1256" t="s">
        <v>625</v>
      </c>
      <c r="D62" s="1257"/>
      <c r="E62" s="1258"/>
      <c r="F62" s="138">
        <v>42</v>
      </c>
      <c r="G62" s="138">
        <v>42</v>
      </c>
      <c r="H62" s="139">
        <v>42</v>
      </c>
    </row>
    <row r="63" spans="2:8" ht="52.5" customHeight="1" thickBot="1">
      <c r="B63" s="140"/>
      <c r="C63" s="1259" t="s">
        <v>51</v>
      </c>
      <c r="D63" s="1259"/>
      <c r="E63" s="1260"/>
      <c r="F63" s="141">
        <v>4150</v>
      </c>
      <c r="G63" s="141">
        <v>4128</v>
      </c>
      <c r="H63" s="142">
        <v>4061</v>
      </c>
    </row>
    <row r="64" spans="2:8" ht="15" customHeight="1"/>
    <row r="65" ht="0" hidden="1" customHeight="1"/>
    <row r="66" ht="0" hidden="1" customHeight="1"/>
  </sheetData>
  <sheetProtection algorithmName="SHA-512" hashValue="txFfQfPyl69fijdCSb5y41HZ1FvG8ET7fzx7uuCh/+EJIWYs/bnJ04d+lb7cMlf4VmwoLIenlyQXBPkHt8dCtw==" saltValue="xpiTqCDr1yS3wDVAxxU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1" zoomScale="70" zoomScaleNormal="70" zoomScaleSheetLayoutView="55" workbookViewId="0">
      <selection activeCell="BB73" sqref="BB73:BO74"/>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630</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578</v>
      </c>
      <c r="BQ50" s="1301"/>
      <c r="BR50" s="1301"/>
      <c r="BS50" s="1301"/>
      <c r="BT50" s="1301"/>
      <c r="BU50" s="1301"/>
      <c r="BV50" s="1301"/>
      <c r="BW50" s="1301"/>
      <c r="BX50" s="1301" t="s">
        <v>579</v>
      </c>
      <c r="BY50" s="1301"/>
      <c r="BZ50" s="1301"/>
      <c r="CA50" s="1301"/>
      <c r="CB50" s="1301"/>
      <c r="CC50" s="1301"/>
      <c r="CD50" s="1301"/>
      <c r="CE50" s="1301"/>
      <c r="CF50" s="1301" t="s">
        <v>580</v>
      </c>
      <c r="CG50" s="1301"/>
      <c r="CH50" s="1301"/>
      <c r="CI50" s="1301"/>
      <c r="CJ50" s="1301"/>
      <c r="CK50" s="1301"/>
      <c r="CL50" s="1301"/>
      <c r="CM50" s="1301"/>
      <c r="CN50" s="1301" t="s">
        <v>581</v>
      </c>
      <c r="CO50" s="1301"/>
      <c r="CP50" s="1301"/>
      <c r="CQ50" s="1301"/>
      <c r="CR50" s="1301"/>
      <c r="CS50" s="1301"/>
      <c r="CT50" s="1301"/>
      <c r="CU50" s="1301"/>
      <c r="CV50" s="1301" t="s">
        <v>582</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631</v>
      </c>
      <c r="AO51" s="1305"/>
      <c r="AP51" s="1305"/>
      <c r="AQ51" s="1305"/>
      <c r="AR51" s="1305"/>
      <c r="AS51" s="1305"/>
      <c r="AT51" s="1305"/>
      <c r="AU51" s="1305"/>
      <c r="AV51" s="1305"/>
      <c r="AW51" s="1305"/>
      <c r="AX51" s="1305"/>
      <c r="AY51" s="1305"/>
      <c r="AZ51" s="1305"/>
      <c r="BA51" s="1305"/>
      <c r="BB51" s="1305" t="s">
        <v>632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67.8</v>
      </c>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58.2</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634</v>
      </c>
      <c r="AO55" s="1301"/>
      <c r="AP55" s="1301"/>
      <c r="AQ55" s="1301"/>
      <c r="AR55" s="1301"/>
      <c r="AS55" s="1301"/>
      <c r="AT55" s="1301"/>
      <c r="AU55" s="1301"/>
      <c r="AV55" s="1301"/>
      <c r="AW55" s="1301"/>
      <c r="AX55" s="1301"/>
      <c r="AY55" s="1301"/>
      <c r="AZ55" s="1301"/>
      <c r="BA55" s="1301"/>
      <c r="BB55" s="1305" t="s">
        <v>635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38.5</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57.6</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636</v>
      </c>
    </row>
    <row r="64" spans="1:109">
      <c r="B64" s="1276"/>
      <c r="G64" s="1283"/>
      <c r="I64" s="1317"/>
      <c r="J64" s="1317"/>
      <c r="K64" s="1317"/>
      <c r="L64" s="1317"/>
      <c r="M64" s="1317"/>
      <c r="N64" s="1318"/>
      <c r="AM64" s="1283"/>
      <c r="AN64" s="1283" t="s">
        <v>628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630</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578</v>
      </c>
      <c r="BQ72" s="1301"/>
      <c r="BR72" s="1301"/>
      <c r="BS72" s="1301"/>
      <c r="BT72" s="1301"/>
      <c r="BU72" s="1301"/>
      <c r="BV72" s="1301"/>
      <c r="BW72" s="1301"/>
      <c r="BX72" s="1301" t="s">
        <v>579</v>
      </c>
      <c r="BY72" s="1301"/>
      <c r="BZ72" s="1301"/>
      <c r="CA72" s="1301"/>
      <c r="CB72" s="1301"/>
      <c r="CC72" s="1301"/>
      <c r="CD72" s="1301"/>
      <c r="CE72" s="1301"/>
      <c r="CF72" s="1301" t="s">
        <v>580</v>
      </c>
      <c r="CG72" s="1301"/>
      <c r="CH72" s="1301"/>
      <c r="CI72" s="1301"/>
      <c r="CJ72" s="1301"/>
      <c r="CK72" s="1301"/>
      <c r="CL72" s="1301"/>
      <c r="CM72" s="1301"/>
      <c r="CN72" s="1301" t="s">
        <v>581</v>
      </c>
      <c r="CO72" s="1301"/>
      <c r="CP72" s="1301"/>
      <c r="CQ72" s="1301"/>
      <c r="CR72" s="1301"/>
      <c r="CS72" s="1301"/>
      <c r="CT72" s="1301"/>
      <c r="CU72" s="1301"/>
      <c r="CV72" s="1301" t="s">
        <v>582</v>
      </c>
      <c r="CW72" s="1301"/>
      <c r="CX72" s="1301"/>
      <c r="CY72" s="1301"/>
      <c r="CZ72" s="1301"/>
      <c r="DA72" s="1301"/>
      <c r="DB72" s="1301"/>
      <c r="DC72" s="1301"/>
    </row>
    <row r="73" spans="2:107">
      <c r="B73" s="1276"/>
      <c r="G73" s="1302"/>
      <c r="H73" s="1302"/>
      <c r="I73" s="1302"/>
      <c r="J73" s="1302"/>
      <c r="K73" s="1324"/>
      <c r="L73" s="1324"/>
      <c r="M73" s="1324"/>
      <c r="N73" s="1324"/>
      <c r="AM73" s="1294"/>
      <c r="AN73" s="1305" t="s">
        <v>631</v>
      </c>
      <c r="AO73" s="1305"/>
      <c r="AP73" s="1305"/>
      <c r="AQ73" s="1305"/>
      <c r="AR73" s="1305"/>
      <c r="AS73" s="1305"/>
      <c r="AT73" s="1305"/>
      <c r="AU73" s="1305"/>
      <c r="AV73" s="1305"/>
      <c r="AW73" s="1305"/>
      <c r="AX73" s="1305"/>
      <c r="AY73" s="1305"/>
      <c r="AZ73" s="1305"/>
      <c r="BA73" s="1305"/>
      <c r="BB73" s="1305" t="s">
        <v>635</v>
      </c>
      <c r="BC73" s="1305"/>
      <c r="BD73" s="1305"/>
      <c r="BE73" s="1305"/>
      <c r="BF73" s="1305"/>
      <c r="BG73" s="1305"/>
      <c r="BH73" s="1305"/>
      <c r="BI73" s="1305"/>
      <c r="BJ73" s="1305"/>
      <c r="BK73" s="1305"/>
      <c r="BL73" s="1305"/>
      <c r="BM73" s="1305"/>
      <c r="BN73" s="1305"/>
      <c r="BO73" s="1305"/>
      <c r="BP73" s="1307">
        <v>56.2</v>
      </c>
      <c r="BQ73" s="1307"/>
      <c r="BR73" s="1307"/>
      <c r="BS73" s="1307"/>
      <c r="BT73" s="1307"/>
      <c r="BU73" s="1307"/>
      <c r="BV73" s="1307"/>
      <c r="BW73" s="1307"/>
      <c r="BX73" s="1307">
        <v>33.700000000000003</v>
      </c>
      <c r="BY73" s="1307"/>
      <c r="BZ73" s="1307"/>
      <c r="CA73" s="1307"/>
      <c r="CB73" s="1307"/>
      <c r="CC73" s="1307"/>
      <c r="CD73" s="1307"/>
      <c r="CE73" s="1307"/>
      <c r="CF73" s="1307">
        <v>67.8</v>
      </c>
      <c r="CG73" s="1307"/>
      <c r="CH73" s="1307"/>
      <c r="CI73" s="1307"/>
      <c r="CJ73" s="1307"/>
      <c r="CK73" s="1307"/>
      <c r="CL73" s="1307"/>
      <c r="CM73" s="1307"/>
      <c r="CN73" s="1307">
        <v>77.8</v>
      </c>
      <c r="CO73" s="1307"/>
      <c r="CP73" s="1307"/>
      <c r="CQ73" s="1307"/>
      <c r="CR73" s="1307"/>
      <c r="CS73" s="1307"/>
      <c r="CT73" s="1307"/>
      <c r="CU73" s="1307"/>
      <c r="CV73" s="1307">
        <v>77.8</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638</v>
      </c>
      <c r="BC75" s="1305"/>
      <c r="BD75" s="1305"/>
      <c r="BE75" s="1305"/>
      <c r="BF75" s="1305"/>
      <c r="BG75" s="1305"/>
      <c r="BH75" s="1305"/>
      <c r="BI75" s="1305"/>
      <c r="BJ75" s="1305"/>
      <c r="BK75" s="1305"/>
      <c r="BL75" s="1305"/>
      <c r="BM75" s="1305"/>
      <c r="BN75" s="1305"/>
      <c r="BO75" s="1305"/>
      <c r="BP75" s="1307">
        <v>15.7</v>
      </c>
      <c r="BQ75" s="1307"/>
      <c r="BR75" s="1307"/>
      <c r="BS75" s="1307"/>
      <c r="BT75" s="1307"/>
      <c r="BU75" s="1307"/>
      <c r="BV75" s="1307"/>
      <c r="BW75" s="1307"/>
      <c r="BX75" s="1307">
        <v>14.1</v>
      </c>
      <c r="BY75" s="1307"/>
      <c r="BZ75" s="1307"/>
      <c r="CA75" s="1307"/>
      <c r="CB75" s="1307"/>
      <c r="CC75" s="1307"/>
      <c r="CD75" s="1307"/>
      <c r="CE75" s="1307"/>
      <c r="CF75" s="1307">
        <v>12.9</v>
      </c>
      <c r="CG75" s="1307"/>
      <c r="CH75" s="1307"/>
      <c r="CI75" s="1307"/>
      <c r="CJ75" s="1307"/>
      <c r="CK75" s="1307"/>
      <c r="CL75" s="1307"/>
      <c r="CM75" s="1307"/>
      <c r="CN75" s="1307">
        <v>12.9</v>
      </c>
      <c r="CO75" s="1307"/>
      <c r="CP75" s="1307"/>
      <c r="CQ75" s="1307"/>
      <c r="CR75" s="1307"/>
      <c r="CS75" s="1307"/>
      <c r="CT75" s="1307"/>
      <c r="CU75" s="1307"/>
      <c r="CV75" s="1307">
        <v>12.8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634</v>
      </c>
      <c r="AO77" s="1301"/>
      <c r="AP77" s="1301"/>
      <c r="AQ77" s="1301"/>
      <c r="AR77" s="1301"/>
      <c r="AS77" s="1301"/>
      <c r="AT77" s="1301"/>
      <c r="AU77" s="1301"/>
      <c r="AV77" s="1301"/>
      <c r="AW77" s="1301"/>
      <c r="AX77" s="1301"/>
      <c r="AY77" s="1301"/>
      <c r="AZ77" s="1301"/>
      <c r="BA77" s="1301"/>
      <c r="BB77" s="1305" t="s">
        <v>635</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638</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hn/t+O/ierEocJYXKmOVRGnY2kZQQx4AHEHwvcKUQ71LHUGEhUh0f2tZR8xcN4EZiFxqPRiBFGOhcl8ibNqUg==" saltValue="2wA34pj+cRPHGHhVu4Fe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NtdduI6Qs2Gx9svwTcd352iAR66c54ABgNAztrj6l461r7FMwOoK/Vb2whD93myJXloOjK0W5Q2DVm0hwr1oA==" saltValue="Ydky5XzbaBEd4ECH3tDK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D112" sqref="AD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RF8ZQ0L2LeII0qrHZ/bSrutHzHqTmnA5duNyS5eivHAsiuImE7CHtcO8LzC3kCSQ2gsiPngURCLfPpq5tDbfQ==" saltValue="wOqPooJVPm4rWfZDiQXT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575</v>
      </c>
      <c r="G2" s="156"/>
      <c r="H2" s="157"/>
    </row>
    <row r="3" spans="1:8">
      <c r="A3" s="153" t="s">
        <v>568</v>
      </c>
      <c r="B3" s="158"/>
      <c r="C3" s="159"/>
      <c r="D3" s="160">
        <v>41347</v>
      </c>
      <c r="E3" s="161"/>
      <c r="F3" s="162">
        <v>85205</v>
      </c>
      <c r="G3" s="163"/>
      <c r="H3" s="164"/>
    </row>
    <row r="4" spans="1:8">
      <c r="A4" s="165"/>
      <c r="B4" s="166"/>
      <c r="C4" s="167"/>
      <c r="D4" s="168">
        <v>30365</v>
      </c>
      <c r="E4" s="169"/>
      <c r="F4" s="170">
        <v>38847</v>
      </c>
      <c r="G4" s="171"/>
      <c r="H4" s="172"/>
    </row>
    <row r="5" spans="1:8">
      <c r="A5" s="153" t="s">
        <v>570</v>
      </c>
      <c r="B5" s="158"/>
      <c r="C5" s="159"/>
      <c r="D5" s="160">
        <v>92114</v>
      </c>
      <c r="E5" s="161"/>
      <c r="F5" s="162">
        <v>106092</v>
      </c>
      <c r="G5" s="163"/>
      <c r="H5" s="164"/>
    </row>
    <row r="6" spans="1:8">
      <c r="A6" s="165"/>
      <c r="B6" s="166"/>
      <c r="C6" s="167"/>
      <c r="D6" s="168">
        <v>49610</v>
      </c>
      <c r="E6" s="169"/>
      <c r="F6" s="170">
        <v>44299</v>
      </c>
      <c r="G6" s="171"/>
      <c r="H6" s="172"/>
    </row>
    <row r="7" spans="1:8">
      <c r="A7" s="153" t="s">
        <v>571</v>
      </c>
      <c r="B7" s="158"/>
      <c r="C7" s="159"/>
      <c r="D7" s="160">
        <v>120836</v>
      </c>
      <c r="E7" s="161"/>
      <c r="F7" s="162">
        <v>78903</v>
      </c>
      <c r="G7" s="163"/>
      <c r="H7" s="164"/>
    </row>
    <row r="8" spans="1:8">
      <c r="A8" s="165"/>
      <c r="B8" s="166"/>
      <c r="C8" s="167"/>
      <c r="D8" s="168">
        <v>84525</v>
      </c>
      <c r="E8" s="169"/>
      <c r="F8" s="170">
        <v>49201</v>
      </c>
      <c r="G8" s="171"/>
      <c r="H8" s="172"/>
    </row>
    <row r="9" spans="1:8">
      <c r="A9" s="153" t="s">
        <v>572</v>
      </c>
      <c r="B9" s="158"/>
      <c r="C9" s="159"/>
      <c r="D9" s="160">
        <v>138726</v>
      </c>
      <c r="E9" s="161"/>
      <c r="F9" s="162">
        <v>82993</v>
      </c>
      <c r="G9" s="163"/>
      <c r="H9" s="164"/>
    </row>
    <row r="10" spans="1:8">
      <c r="A10" s="165"/>
      <c r="B10" s="166"/>
      <c r="C10" s="167"/>
      <c r="D10" s="168">
        <v>116284</v>
      </c>
      <c r="E10" s="169"/>
      <c r="F10" s="170">
        <v>46787</v>
      </c>
      <c r="G10" s="171"/>
      <c r="H10" s="172"/>
    </row>
    <row r="11" spans="1:8">
      <c r="A11" s="153" t="s">
        <v>573</v>
      </c>
      <c r="B11" s="158"/>
      <c r="C11" s="159"/>
      <c r="D11" s="160">
        <v>43765</v>
      </c>
      <c r="E11" s="161"/>
      <c r="F11" s="162">
        <v>108252</v>
      </c>
      <c r="G11" s="163"/>
      <c r="H11" s="164"/>
    </row>
    <row r="12" spans="1:8">
      <c r="A12" s="165"/>
      <c r="B12" s="166"/>
      <c r="C12" s="173"/>
      <c r="D12" s="168">
        <v>26871</v>
      </c>
      <c r="E12" s="169"/>
      <c r="F12" s="170">
        <v>50321</v>
      </c>
      <c r="G12" s="171"/>
      <c r="H12" s="172"/>
    </row>
    <row r="13" spans="1:8">
      <c r="A13" s="153"/>
      <c r="B13" s="158"/>
      <c r="C13" s="174"/>
      <c r="D13" s="175">
        <v>87358</v>
      </c>
      <c r="E13" s="176"/>
      <c r="F13" s="177">
        <v>92289</v>
      </c>
      <c r="G13" s="178"/>
      <c r="H13" s="164"/>
    </row>
    <row r="14" spans="1:8">
      <c r="A14" s="165"/>
      <c r="B14" s="166"/>
      <c r="C14" s="167"/>
      <c r="D14" s="168">
        <v>61531</v>
      </c>
      <c r="E14" s="169"/>
      <c r="F14" s="170">
        <v>45891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v>
      </c>
      <c r="C19" s="179">
        <f>ROUND(VALUE(SUBSTITUTE(実質収支比率等に係る経年分析!G$48,"▲","-")),2)</f>
        <v>10.76</v>
      </c>
      <c r="D19" s="179">
        <f>ROUND(VALUE(SUBSTITUTE(実質収支比率等に係る経年分析!H$48,"▲","-")),2)</f>
        <v>7.68</v>
      </c>
      <c r="E19" s="179">
        <f>ROUND(VALUE(SUBSTITUTE(実質収支比率等に係る経年分析!I$48,"▲","-")),2)</f>
        <v>6.45</v>
      </c>
      <c r="F19" s="179">
        <f>ROUND(VALUE(SUBSTITUTE(実質収支比率等に係る経年分析!J$48,"▲","-")),2)</f>
        <v>6.1</v>
      </c>
    </row>
    <row r="20" spans="1:11">
      <c r="A20" s="179" t="s">
        <v>55</v>
      </c>
      <c r="B20" s="179">
        <f>ROUND(VALUE(SUBSTITUTE(実質収支比率等に係る経年分析!F$47,"▲","-")),2)</f>
        <v>37.700000000000003</v>
      </c>
      <c r="C20" s="179">
        <f>ROUND(VALUE(SUBSTITUTE(実質収支比率等に係る経年分析!G$47,"▲","-")),2)</f>
        <v>37.35</v>
      </c>
      <c r="D20" s="179">
        <f>ROUND(VALUE(SUBSTITUTE(実質収支比率等に係る経年分析!H$47,"▲","-")),2)</f>
        <v>40.9</v>
      </c>
      <c r="E20" s="179">
        <f>ROUND(VALUE(SUBSTITUTE(実質収支比率等に係る経年分析!I$47,"▲","-")),2)</f>
        <v>41.28</v>
      </c>
      <c r="F20" s="179">
        <f>ROUND(VALUE(SUBSTITUTE(実質収支比率等に係る経年分析!J$47,"▲","-")),2)</f>
        <v>40.950000000000003</v>
      </c>
    </row>
    <row r="21" spans="1:11">
      <c r="A21" s="179" t="s">
        <v>56</v>
      </c>
      <c r="B21" s="179">
        <f>IF(ISNUMBER(VALUE(SUBSTITUTE(実質収支比率等に係る経年分析!F$49,"▲","-"))),ROUND(VALUE(SUBSTITUTE(実質収支比率等に係る経年分析!F$49,"▲","-")),2),NA())</f>
        <v>1.4</v>
      </c>
      <c r="C21" s="179">
        <f>IF(ISNUMBER(VALUE(SUBSTITUTE(実質収支比率等に係る経年分析!G$49,"▲","-"))),ROUND(VALUE(SUBSTITUTE(実質収支比率等に係る経年分析!G$49,"▲","-")),2),NA())</f>
        <v>4.92</v>
      </c>
      <c r="D21" s="179">
        <f>IF(ISNUMBER(VALUE(SUBSTITUTE(実質収支比率等に係る経年分析!H$49,"▲","-"))),ROUND(VALUE(SUBSTITUTE(実質収支比率等に係る経年分析!H$49,"▲","-")),2),NA())</f>
        <v>-3.29</v>
      </c>
      <c r="E21" s="179">
        <f>IF(ISNUMBER(VALUE(SUBSTITUTE(実質収支比率等に係る経年分析!I$49,"▲","-"))),ROUND(VALUE(SUBSTITUTE(実質収支比率等に係る経年分析!I$49,"▲","-")),2),NA())</f>
        <v>-3.11</v>
      </c>
      <c r="F21" s="179">
        <f>IF(ISNUMBER(VALUE(SUBSTITUTE(実質収支比率等に係る経年分析!J$49,"▲","-"))),ROUND(VALUE(SUBSTITUTE(実質収支比率等に係る経年分析!J$49,"▲","-")),2),NA())</f>
        <v>-2.65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6.99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#N/A</v>
      </c>
      <c r="I28" s="180">
        <f>IF(ROUND(VALUE(SUBSTITUTE(連結実質赤字比率に係る赤字・黒字の構成分析!I$42,"▲", "-")), 2) &gt;= 0, ABS(ROUND(VALUE(SUBSTITUTE(連結実質赤字比率に係る赤字・黒字の構成分析!I$42,"▲", "-")), 2)), NA())</f>
        <v>0</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和気町公共下水道事業特別会計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c r="A30" s="180" t="str">
        <f>IF(連結実質赤字比率に係る赤字・黒字の構成分析!C$40="",NA(),連結実質赤字比率に係る赤字・黒字の構成分析!C$40)</f>
        <v>和気町和気鵜飼谷温泉事業特別会計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0.46</v>
      </c>
    </row>
    <row r="31" spans="1:11">
      <c r="A31" s="180" t="str">
        <f>IF(連結実質赤字比率に係る赤字・黒字の構成分析!C$39="",NA(),連結実質赤字比率に係る赤字・黒字の構成分析!C$39)</f>
        <v>和気町介護保険事業特別会計（保険事業勘定）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5.05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1.61</v>
      </c>
    </row>
    <row r="33" spans="1:16">
      <c r="A33" s="180" t="str">
        <f>IF(連結実質赤字比率に係る赤字・黒字の構成分析!C$37="",NA(),連結実質赤字比率に係る赤字・黒字の構成分析!C$37)</f>
        <v>和気町国民健康保険特別会計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c r="A34" s="180" t="str">
        <f>IF(連結実質赤字比率に係る赤字・黒字の構成分析!C$36="",NA(),連結実質赤字比率に係る赤字・黒字の構成分析!C$36)</f>
        <v>和気町簡易水道事業会計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4.46</v>
      </c>
    </row>
    <row r="35" spans="1:16">
      <c r="A35" s="180" t="str">
        <f>IF(連結実質赤字比率に係る赤字・黒字の構成分析!C$35="",NA(),連結実質赤字比率に係る赤字・黒字の構成分析!C$35)</f>
        <v>和気町ごみ焼却施設解体事業特別会計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4.47</v>
      </c>
    </row>
    <row r="36" spans="1:16">
      <c r="A36" s="180" t="str">
        <f>IF(連結実質赤字比率に係る赤字・黒字の構成分析!C$34="",NA(),連結実質赤字比率に係る赤字・黒字の構成分析!C$34)</f>
        <v>和気町上水道事業会計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1288</v>
      </c>
      <c r="E42" s="181"/>
      <c r="F42" s="181"/>
      <c r="G42" s="181">
        <f>'実質公債費比率（分子）の構造'!L$52</f>
        <v>1280</v>
      </c>
      <c r="H42" s="181"/>
      <c r="I42" s="181"/>
      <c r="J42" s="181">
        <f>'実質公債費比率（分子）の構造'!M$52</f>
        <v>1268</v>
      </c>
      <c r="K42" s="181"/>
      <c r="L42" s="181"/>
      <c r="M42" s="181">
        <f>'実質公債費比率（分子）の構造'!N$52</f>
        <v>1197</v>
      </c>
      <c r="N42" s="181"/>
      <c r="O42" s="181"/>
      <c r="P42" s="181">
        <f>'実質公債費比率（分子）の構造'!O$52</f>
        <v>1158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33</v>
      </c>
      <c r="C44" s="181"/>
      <c r="D44" s="181"/>
      <c r="E44" s="181">
        <f>'実質公債費比率（分子）の構造'!L$50</f>
        <v>30</v>
      </c>
      <c r="F44" s="181"/>
      <c r="G44" s="181"/>
      <c r="H44" s="181">
        <f>'実質公債費比率（分子）の構造'!M$50</f>
        <v>30</v>
      </c>
      <c r="I44" s="181"/>
      <c r="J44" s="181"/>
      <c r="K44" s="181">
        <f>'実質公債費比率（分子）の構造'!N$50</f>
        <v>31</v>
      </c>
      <c r="L44" s="181"/>
      <c r="M44" s="181"/>
      <c r="N44" s="181">
        <f>'実質公債費比率（分子）の構造'!O$50</f>
        <v>28</v>
      </c>
      <c r="O44" s="181"/>
      <c r="P44" s="181"/>
    </row>
    <row r="45" spans="1:16">
      <c r="A45" s="181" t="s">
        <v>66</v>
      </c>
      <c r="B45" s="181">
        <f>'実質公債費比率（分子）の構造'!K$49</f>
        <v>77</v>
      </c>
      <c r="C45" s="181"/>
      <c r="D45" s="181"/>
      <c r="E45" s="181">
        <f>'実質公債費比率（分子）の構造'!L$49</f>
        <v>57</v>
      </c>
      <c r="F45" s="181"/>
      <c r="G45" s="181"/>
      <c r="H45" s="181">
        <f>'実質公債費比率（分子）の構造'!M$49</f>
        <v>53</v>
      </c>
      <c r="I45" s="181"/>
      <c r="J45" s="181"/>
      <c r="K45" s="181">
        <f>'実質公債費比率（分子）の構造'!N$49</f>
        <v>46</v>
      </c>
      <c r="L45" s="181"/>
      <c r="M45" s="181"/>
      <c r="N45" s="181">
        <f>'実質公債費比率（分子）の構造'!O$49</f>
        <v>47</v>
      </c>
      <c r="O45" s="181"/>
      <c r="P45" s="181"/>
    </row>
    <row r="46" spans="1:16">
      <c r="A46" s="181" t="s">
        <v>67</v>
      </c>
      <c r="B46" s="181">
        <f>'実質公債費比率（分子）の構造'!K$48</f>
        <v>976</v>
      </c>
      <c r="C46" s="181"/>
      <c r="D46" s="181"/>
      <c r="E46" s="181">
        <f>'実質公債費比率（分子）の構造'!L$48</f>
        <v>993</v>
      </c>
      <c r="F46" s="181"/>
      <c r="G46" s="181"/>
      <c r="H46" s="181">
        <f>'実質公債費比率（分子）の構造'!M$48</f>
        <v>942</v>
      </c>
      <c r="I46" s="181"/>
      <c r="J46" s="181"/>
      <c r="K46" s="181">
        <f>'実質公債費比率（分子）の構造'!N$48</f>
        <v>949</v>
      </c>
      <c r="L46" s="181"/>
      <c r="M46" s="181"/>
      <c r="N46" s="181">
        <f>'実質公債費比率（分子）の構造'!O$48</f>
        <v>892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817</v>
      </c>
      <c r="C49" s="181"/>
      <c r="D49" s="181"/>
      <c r="E49" s="181">
        <f>'実質公債費比率（分子）の構造'!L$45</f>
        <v>791</v>
      </c>
      <c r="F49" s="181"/>
      <c r="G49" s="181"/>
      <c r="H49" s="181">
        <f>'実質公債費比率（分子）の構造'!M$45</f>
        <v>782</v>
      </c>
      <c r="I49" s="181"/>
      <c r="J49" s="181"/>
      <c r="K49" s="181">
        <f>'実質公債費比率（分子）の構造'!N$45</f>
        <v>778</v>
      </c>
      <c r="L49" s="181"/>
      <c r="M49" s="181"/>
      <c r="N49" s="181">
        <f>'実質公債費比率（分子）の構造'!O$45</f>
        <v>750</v>
      </c>
      <c r="O49" s="181"/>
      <c r="P49" s="181"/>
    </row>
    <row r="50" spans="1:16">
      <c r="A50" s="181" t="s">
        <v>71</v>
      </c>
      <c r="B50" s="181" t="e">
        <f>NA()</f>
        <v>#N/A</v>
      </c>
      <c r="C50" s="181">
        <f>IF(ISNUMBER('実質公債費比率（分子）の構造'!K$53),'実質公債費比率（分子）の構造'!K$53,NA())</f>
        <v>615</v>
      </c>
      <c r="D50" s="181" t="e">
        <f>NA()</f>
        <v>#N/A</v>
      </c>
      <c r="E50" s="181" t="e">
        <f>NA()</f>
        <v>#N/A</v>
      </c>
      <c r="F50" s="181">
        <f>IF(ISNUMBER('実質公債費比率（分子）の構造'!L$53),'実質公債費比率（分子）の構造'!L$53,NA())</f>
        <v>591</v>
      </c>
      <c r="G50" s="181" t="e">
        <f>NA()</f>
        <v>#N/A</v>
      </c>
      <c r="H50" s="181" t="e">
        <f>NA()</f>
        <v>#N/A</v>
      </c>
      <c r="I50" s="181">
        <f>IF(ISNUMBER('実質公債費比率（分子）の構造'!M$53),'実質公債費比率（分子）の構造'!M$53,NA())</f>
        <v>539</v>
      </c>
      <c r="J50" s="181" t="e">
        <f>NA()</f>
        <v>#N/A</v>
      </c>
      <c r="K50" s="181" t="e">
        <f>NA()</f>
        <v>#N/A</v>
      </c>
      <c r="L50" s="181">
        <f>IF(ISNUMBER('実質公債費比率（分子）の構造'!N$53),'実質公債費比率（分子）の構造'!N$53,NA())</f>
        <v>607</v>
      </c>
      <c r="M50" s="181" t="e">
        <f>NA()</f>
        <v>#N/A</v>
      </c>
      <c r="N50" s="181" t="e">
        <f>NA()</f>
        <v>#N/A</v>
      </c>
      <c r="O50" s="181">
        <f>IF(ISNUMBER('実質公債費比率（分子）の構造'!O$53),'実質公債費比率（分子）の構造'!O$53,NA())</f>
        <v>559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11958</v>
      </c>
      <c r="E56" s="180"/>
      <c r="F56" s="180"/>
      <c r="G56" s="180">
        <f>'将来負担比率（分子）の構造'!J$52</f>
        <v>11804</v>
      </c>
      <c r="H56" s="180"/>
      <c r="I56" s="180"/>
      <c r="J56" s="180">
        <f>'将来負担比率（分子）の構造'!K$52</f>
        <v>11975</v>
      </c>
      <c r="K56" s="180"/>
      <c r="L56" s="180"/>
      <c r="M56" s="180">
        <f>'将来負担比率（分子）の構造'!L$52</f>
        <v>12264</v>
      </c>
      <c r="N56" s="180"/>
      <c r="O56" s="180"/>
      <c r="P56" s="180">
        <f>'将来負担比率（分子）の構造'!M$52</f>
        <v>11764</v>
      </c>
    </row>
    <row r="57" spans="1:16">
      <c r="A57" s="180" t="s">
        <v>42</v>
      </c>
      <c r="B57" s="180"/>
      <c r="C57" s="180"/>
      <c r="D57" s="180">
        <f>'将来負担比率（分子）の構造'!I$51</f>
        <v>787</v>
      </c>
      <c r="E57" s="180"/>
      <c r="F57" s="180"/>
      <c r="G57" s="180">
        <f>'将来負担比率（分子）の構造'!J$51</f>
        <v>675</v>
      </c>
      <c r="H57" s="180"/>
      <c r="I57" s="180"/>
      <c r="J57" s="180">
        <f>'将来負担比率（分子）の構造'!K$51</f>
        <v>608</v>
      </c>
      <c r="K57" s="180"/>
      <c r="L57" s="180"/>
      <c r="M57" s="180">
        <f>'将来負担比率（分子）の構造'!L$51</f>
        <v>527</v>
      </c>
      <c r="N57" s="180"/>
      <c r="O57" s="180"/>
      <c r="P57" s="180">
        <f>'将来負担比率（分子）の構造'!M$51</f>
        <v>655</v>
      </c>
    </row>
    <row r="58" spans="1:16">
      <c r="A58" s="180" t="s">
        <v>41</v>
      </c>
      <c r="B58" s="180"/>
      <c r="C58" s="180"/>
      <c r="D58" s="180">
        <f>'将来負担比率（分子）の構造'!I$50</f>
        <v>3344</v>
      </c>
      <c r="E58" s="180"/>
      <c r="F58" s="180"/>
      <c r="G58" s="180">
        <f>'将来負担比率（分子）の構造'!J$50</f>
        <v>3309</v>
      </c>
      <c r="H58" s="180"/>
      <c r="I58" s="180"/>
      <c r="J58" s="180">
        <f>'将来負担比率（分子）の構造'!K$50</f>
        <v>3402</v>
      </c>
      <c r="K58" s="180"/>
      <c r="L58" s="180"/>
      <c r="M58" s="180">
        <f>'将来負担比率（分子）の構造'!L$50</f>
        <v>3379</v>
      </c>
      <c r="N58" s="180"/>
      <c r="O58" s="180"/>
      <c r="P58" s="180">
        <f>'将来負担比率（分子）の構造'!M$50</f>
        <v>3327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1369</v>
      </c>
      <c r="C62" s="180"/>
      <c r="D62" s="180"/>
      <c r="E62" s="180">
        <f>'将来負担比率（分子）の構造'!J$45</f>
        <v>1100</v>
      </c>
      <c r="F62" s="180"/>
      <c r="G62" s="180"/>
      <c r="H62" s="180">
        <f>'将来負担比率（分子）の構造'!K$45</f>
        <v>1120</v>
      </c>
      <c r="I62" s="180"/>
      <c r="J62" s="180"/>
      <c r="K62" s="180">
        <f>'将来負担比率（分子）の構造'!L$45</f>
        <v>1005</v>
      </c>
      <c r="L62" s="180"/>
      <c r="M62" s="180"/>
      <c r="N62" s="180">
        <f>'将来負担比率（分子）の構造'!M$45</f>
        <v>1088</v>
      </c>
      <c r="O62" s="180"/>
      <c r="P62" s="180"/>
    </row>
    <row r="63" spans="1:16">
      <c r="A63" s="180" t="s">
        <v>34</v>
      </c>
      <c r="B63" s="180">
        <f>'将来負担比率（分子）の構造'!I$44</f>
        <v>377</v>
      </c>
      <c r="C63" s="180"/>
      <c r="D63" s="180"/>
      <c r="E63" s="180">
        <f>'将来負担比率（分子）の構造'!J$44</f>
        <v>248</v>
      </c>
      <c r="F63" s="180"/>
      <c r="G63" s="180"/>
      <c r="H63" s="180">
        <f>'将来負担比率（分子）の構造'!K$44</f>
        <v>222</v>
      </c>
      <c r="I63" s="180"/>
      <c r="J63" s="180"/>
      <c r="K63" s="180">
        <f>'将来負担比率（分子）の構造'!L$44</f>
        <v>175</v>
      </c>
      <c r="L63" s="180"/>
      <c r="M63" s="180"/>
      <c r="N63" s="180">
        <f>'将来負担比率（分子）の構造'!M$44</f>
        <v>155</v>
      </c>
      <c r="O63" s="180"/>
      <c r="P63" s="180"/>
    </row>
    <row r="64" spans="1:16">
      <c r="A64" s="180" t="s">
        <v>33</v>
      </c>
      <c r="B64" s="180">
        <f>'将来負担比率（分子）の構造'!I$43</f>
        <v>8273</v>
      </c>
      <c r="C64" s="180"/>
      <c r="D64" s="180"/>
      <c r="E64" s="180">
        <f>'将来負担比率（分子）の構造'!J$43</f>
        <v>7457</v>
      </c>
      <c r="F64" s="180"/>
      <c r="G64" s="180"/>
      <c r="H64" s="180">
        <f>'将来負担比率（分子）の構造'!K$43</f>
        <v>6377</v>
      </c>
      <c r="I64" s="180"/>
      <c r="J64" s="180"/>
      <c r="K64" s="180">
        <f>'将来負担比率（分子）の構造'!L$43</f>
        <v>6091</v>
      </c>
      <c r="L64" s="180"/>
      <c r="M64" s="180"/>
      <c r="N64" s="180">
        <f>'将来負担比率（分子）の構造'!M$43</f>
        <v>5755</v>
      </c>
      <c r="O64" s="180"/>
      <c r="P64" s="180"/>
    </row>
    <row r="65" spans="1:16">
      <c r="A65" s="180" t="s">
        <v>32</v>
      </c>
      <c r="B65" s="180">
        <f>'将来負担比率（分子）の構造'!I$42</f>
        <v>1086</v>
      </c>
      <c r="C65" s="180"/>
      <c r="D65" s="180"/>
      <c r="E65" s="180">
        <f>'将来負担比率（分子）の構造'!J$42</f>
        <v>866</v>
      </c>
      <c r="F65" s="180"/>
      <c r="G65" s="180"/>
      <c r="H65" s="180">
        <f>'将来負担比率（分子）の構造'!K$42</f>
        <v>2813</v>
      </c>
      <c r="I65" s="180"/>
      <c r="J65" s="180"/>
      <c r="K65" s="180">
        <f>'将来負担比率（分子）の構造'!L$42</f>
        <v>2762</v>
      </c>
      <c r="L65" s="180"/>
      <c r="M65" s="180"/>
      <c r="N65" s="180">
        <f>'将来負担比率（分子）の構造'!M$42</f>
        <v>2695</v>
      </c>
      <c r="O65" s="180"/>
      <c r="P65" s="180"/>
    </row>
    <row r="66" spans="1:16">
      <c r="A66" s="180" t="s">
        <v>31</v>
      </c>
      <c r="B66" s="180">
        <f>'将来負担比率（分子）の構造'!I$41</f>
        <v>7487</v>
      </c>
      <c r="C66" s="180"/>
      <c r="D66" s="180"/>
      <c r="E66" s="180">
        <f>'将来負担比率（分子）の構造'!J$41</f>
        <v>7660</v>
      </c>
      <c r="F66" s="180"/>
      <c r="G66" s="180"/>
      <c r="H66" s="180">
        <f>'将来負担比率（分子）の構造'!K$41</f>
        <v>8468</v>
      </c>
      <c r="I66" s="180"/>
      <c r="J66" s="180"/>
      <c r="K66" s="180">
        <f>'将来負担比率（分子）の構造'!L$41</f>
        <v>9583</v>
      </c>
      <c r="L66" s="180"/>
      <c r="M66" s="180"/>
      <c r="N66" s="180">
        <f>'将来負担比率（分子）の構造'!M$41</f>
        <v>9442</v>
      </c>
      <c r="O66" s="180"/>
      <c r="P66" s="180"/>
    </row>
    <row r="67" spans="1:16">
      <c r="A67" s="180" t="s">
        <v>75</v>
      </c>
      <c r="B67" s="180" t="e">
        <f>NA()</f>
        <v>#N/A</v>
      </c>
      <c r="C67" s="180">
        <f>IF(ISNUMBER('将来負担比率（分子）の構造'!I$53), IF('将来負担比率（分子）の構造'!I$53 &lt; 0, 0, '将来負担比率（分子）の構造'!I$53), NA())</f>
        <v>2503</v>
      </c>
      <c r="D67" s="180" t="e">
        <f>NA()</f>
        <v>#N/A</v>
      </c>
      <c r="E67" s="180" t="e">
        <f>NA()</f>
        <v>#N/A</v>
      </c>
      <c r="F67" s="180">
        <f>IF(ISNUMBER('将来負担比率（分子）の構造'!J$53), IF('将来負担比率（分子）の構造'!J$53 &lt; 0, 0, '将来負担比率（分子）の構造'!J$53), NA())</f>
        <v>1543</v>
      </c>
      <c r="G67" s="180" t="e">
        <f>NA()</f>
        <v>#N/A</v>
      </c>
      <c r="H67" s="180" t="e">
        <f>NA()</f>
        <v>#N/A</v>
      </c>
      <c r="I67" s="180">
        <f>IF(ISNUMBER('将来負担比率（分子）の構造'!K$53), IF('将来負担比率（分子）の構造'!K$53 &lt; 0, 0, '将来負担比率（分子）の構造'!K$53), NA())</f>
        <v>3015</v>
      </c>
      <c r="J67" s="180" t="e">
        <f>NA()</f>
        <v>#N/A</v>
      </c>
      <c r="K67" s="180" t="e">
        <f>NA()</f>
        <v>#N/A</v>
      </c>
      <c r="L67" s="180">
        <f>IF(ISNUMBER('将来負担比率（分子）の構造'!L$53), IF('将来負担比率（分子）の構造'!L$53 &lt; 0, 0, '将来負担比率（分子）の構造'!L$53), NA())</f>
        <v>3447</v>
      </c>
      <c r="M67" s="180" t="e">
        <f>NA()</f>
        <v>#N/A</v>
      </c>
      <c r="N67" s="180" t="e">
        <f>NA()</f>
        <v>#N/A</v>
      </c>
      <c r="O67" s="180">
        <f>IF(ISNUMBER('将来負担比率（分子）の構造'!M$53), IF('将来負担比率（分子）の構造'!M$53 &lt; 0, 0, '将来負担比率（分子）の構造'!M$53), NA())</f>
        <v>3390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2314</v>
      </c>
      <c r="C72" s="184">
        <f>基金残高に係る経年分析!G55</f>
        <v>2300</v>
      </c>
      <c r="D72" s="184">
        <f>基金残高に係る経年分析!H55</f>
        <v>2238</v>
      </c>
    </row>
    <row r="73" spans="1:16">
      <c r="A73" s="183" t="s">
        <v>78</v>
      </c>
      <c r="B73" s="184">
        <f>基金残高に係る経年分析!F56</f>
        <v>419</v>
      </c>
      <c r="C73" s="184">
        <f>基金残高に係る経年分析!G56</f>
        <v>420</v>
      </c>
      <c r="D73" s="184">
        <f>基金残高に係る経年分析!H56</f>
        <v>420</v>
      </c>
    </row>
    <row r="74" spans="1:16">
      <c r="A74" s="183" t="s">
        <v>79</v>
      </c>
      <c r="B74" s="184">
        <f>基金残高に係る経年分析!F57</f>
        <v>1417</v>
      </c>
      <c r="C74" s="184">
        <f>基金残高に係る経年分析!G57</f>
        <v>1408</v>
      </c>
      <c r="D74" s="184">
        <f>基金残高に係る経年分析!H57</f>
        <v>1403</v>
      </c>
    </row>
  </sheetData>
  <sheetProtection algorithmName="SHA-512" hashValue="NWhEL1DVEr4lfbnWAjmnpX+zRl7VSjqD6/fK7k3FSp49VSQPMABRkzJSImVz+v3wHqlrYc4GBZLQ2ZMHOZ7eKg==" saltValue="Kfgp/P4HYz2b+xKAcGT/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2020-03-10T01:54:52Z</cp:lastPrinted>
  <dcterms:created xsi:type="dcterms:W3CDTF">2020-02-10T05:19:07Z</dcterms:created>
  <dcterms:modified xsi:type="dcterms:W3CDTF">2020-09-28T01:05:27Z</dcterms:modified>
  <cp:category/>
</cp:coreProperties>
</file>