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kura-fs01\倉敷市\10_企画財政局\10_企画財政部\0200_財政課\公会計\H30公会計\【取まとめ担当用2】県照会（進捗状況等）\R020819【作業依頼（９月25日（金）〆）】平成30年度財政状況資料集の作成について（2回目）\"/>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<sst xmlns="http://schemas.openxmlformats.org/spreadsheetml/2006/main" count="1129" uniqueCount="650">
  <si>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</si>
  <si>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</si>
  <si>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</si>
  <si>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</si>
  <si>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</si>
  <si>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</si>
  <si>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</si>
  <si>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</si>
  <si>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</si>
  <si>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</si>
  <si>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</si>
  <si>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</si>
  <si>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</si>
  <si>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</si>
  <si>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</si>
  <si>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</si>
  <si>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</si>
  <si>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</si>
  <si>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</si>
  <si>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</si>
  <si>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</si>
  <si>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</si>
  <si>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</si>
  <si>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</si>
  <si>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</si>
  <si>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</si>
  <si>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</si>
  <si>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</si>
  <si>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</si>
  <si>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</si>
  <si>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</si>
  <si>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</si>
  <si>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</si>
  <si>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</si>
  <si>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</si>
  <si>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</si>
  <si>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</si>
  <si>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</si>
  <si>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</si>
  <si>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</si>
  <si>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</si>
  <si>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</si>
  <si>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</si>
  <si>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</si>
  <si>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</si>
  <si>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</si>
  <si>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</si>
  <si>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</si>
  <si>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</si>
  <si>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</si>
  <si>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</si>
  <si>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</si>
  <si>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</si>
  <si>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</si>
  <si>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</si>
  <si>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</si>
  <si>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</si>
  <si>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</si>
  <si>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</si>
  <si>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</si>
  <si>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</si>
  <si>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</si>
  <si>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</si>
  <si>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</si>
  <si>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</si>
  <si>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</si>
  <si>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</si>
  <si>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</si>
  <si>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</si>
  <si>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</si>
  <si>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</si>
  <si>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</si>
  <si>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</si>
  <si>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</si>
  <si>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</si>
  <si>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</si>
  <si>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</si>
  <si>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</si>
  <si>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</si>
  <si>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</si>
  <si>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</si>
  <si>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</si>
  <si>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</si>
  <si>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</si>
  <si>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</si>
  <si>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</si>
  <si>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</si>
  <si>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</si>
  <si>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</si>
  <si>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</si>
  <si>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</si>
  <si>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</si>
  <si>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</si>
  <si>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</si>
  <si>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</si>
  <si>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</si>
  <si>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</si>
  <si>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</si>
  <si>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</si>
  <si>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</si>
  <si>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</si>
  <si>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</si>
  <si>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</si>
  <si>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</si>
  <si>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</si>
  <si>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</si>
  <si>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</si>
  <si>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</si>
  <si>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</si>
  <si>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</si>
  <si>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</si>
  <si>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</si>
  <si>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</si>
  <si>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</si>
  <si>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</si>
  <si>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</si>
  <si>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</si>
  <si>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</si>
  <si>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</si>
  <si>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</si>
  <si>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</si>
  <si>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</si>
  <si>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</si>
  <si>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</si>
  <si>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</si>
  <si>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</si>
  <si>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</si>
  <si>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</si>
  <si>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</si>
  <si>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</si>
  <si>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</si>
  <si>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</si>
  <si>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</si>
  <si>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</si>
  <si>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</si>
  <si>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</si>
  <si>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</si>
  <si>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</si>
  <si>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</si>
  <si>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</si>
  <si>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</si>
  <si>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</si>
  <si>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</si>
  <si>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</si>
  <si>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</si>
  <si>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</si>
  <si>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</si>
  <si>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</si>
  <si>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</si>
  <si>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</si>
  <si>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</si>
  <si>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</si>
  <si>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</si>
  <si>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</si>
  <si>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</si>
  <si>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</si>
  <si>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</si>
  <si>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</si>
  <si>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</si>
  <si>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</si>
  <si>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</si>
  <si>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</si>
  <si>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</si>
  <si>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</si>
  <si>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</si>
  <si>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</si>
  <si>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</si>
  <si>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</si>
  <si>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</si>
  <si>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</si>
  <si>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</si>
  <si>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</si>
  <si>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</si>
  <si>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</si>
  <si>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</si>
  <si>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</si>
  <si>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</si>
  <si>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</si>
  <si>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</si>
  <si>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</si>
  <si>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</si>
  <si>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</si>
  <si>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</si>
  <si>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</si>
  <si>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</si>
  <si>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</si>
  <si>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</si>
  <si>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</si>
  <si>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</si>
  <si>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</si>
  <si>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</si>
  <si>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</si>
  <si>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</si>
  <si>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</si>
  <si>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</si>
  <si>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</si>
  <si>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</si>
  <si>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</si>
  <si>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</si>
  <si>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</si>
  <si>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</si>
  <si>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</si>
  <si>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</si>
  <si>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</si>
  <si>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</si>
  <si>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</si>
  <si>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</si>
  <si>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</si>
  <si>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</si>
  <si>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</si>
  <si>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</si>
  <si>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</si>
  <si>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</si>
  <si>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</si>
  <si>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</si>
  <si>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</si>
  <si>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岡山県倉敷市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</si>
  <si>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</si>
  <si>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</si>
  <si>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</si>
  <si>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</si>
  <si>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</si>
  <si>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</si>
  <si>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</si>
  <si>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</si>
  <si>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</si>
  <si>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</si>
  <si>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</si>
  <si>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</si>
  <si>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</si>
  <si>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</si>
  <si>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</si>
  <si>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</si>
  <si>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</si>
  <si>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</si>
  <si>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</si>
  <si>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</si>
  <si>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</si>
  <si>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</si>
  <si>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</si>
  <si>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</si>
  <si>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</si>
  <si>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</si>
  <si>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</si>
  <si>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</si>
  <si>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</si>
  <si>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</si>
  <si>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</si>
  <si>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</si>
  <si>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</si>
  <si>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</si>
  <si>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</si>
  <si>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</si>
  <si>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</si>
  <si>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</si>
  <si>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</si>
  <si>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</si>
  <si>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</si>
  <si>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</si>
  <si>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</si>
  <si>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</si>
  <si>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</si>
  <si>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</si>
  <si>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</si>
  <si>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</si>
  <si>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</si>
  <si>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</si>
  <si>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</si>
  <si>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</si>
  <si>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</si>
  <si>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</si>
  <si>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</si>
  <si>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</si>
  <si>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</si>
  <si>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</si>
  <si>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</si>
  <si>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</si>
  <si>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</si>
  <si>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</si>
  <si>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</si>
  <si>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</si>
  <si>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</si>
  <si>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</si>
  <si>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</si>
  <si>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</si>
  <si>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</si>
  <si>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</si>
  <si>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</si>
  <si>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</si>
  <si>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</si>
  <si>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</si>
  <si>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</si>
  <si>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</si>
  <si>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</si>
  <si>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</si>
  <si>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</si>
  <si>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</si>
  <si>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</si>
  <si>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</si>
  <si>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</si>
  <si>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</si>
  <si>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</si>
  <si>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</si>
  <si>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</si>
  <si>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</si>
  <si>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</si>
  <si>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</si>
  <si>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</si>
  <si>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</si>
  <si>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</si>
  <si>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</si>
  <si>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</si>
  <si>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</si>
  <si>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</si>
  <si>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</si>
  <si>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</si>
  <si>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</si>
  <si>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</si>
  <si>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</si>
  <si>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</si>
  <si>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</si>
  <si>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</si>
  <si>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</si>
  <si>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</si>
  <si>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</si>
  <si>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</si>
  <si>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</si>
  <si>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</si>
  <si>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</si>
  <si>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</si>
  <si>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</si>
  <si>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</si>
  <si>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</si>
  <si>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</si>
  <si>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</si>
  <si>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</si>
  <si>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</si>
  <si>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</si>
  <si>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</si>
  <si>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</si>
  <si>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</si>
  <si>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</si>
  <si>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</si>
  <si>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</si>
  <si>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</si>
  <si>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</si>
  <si>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</si>
  <si>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</si>
  <si>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</si>
  <si>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</si>
  <si>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</si>
  <si>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</si>
  <si>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</si>
  <si>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</si>
  <si>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</si>
  <si>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</si>
  <si>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</si>
  <si>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</si>
  <si>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</si>
  <si>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</si>
  <si>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</si>
  <si>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</si>
  <si>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</si>
  <si>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</si>
  <si>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</si>
  <si>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</si>
  <si>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岡山県倉敷市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</si>
  <si>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</si>
  <si>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</si>
  <si>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</si>
  <si>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</si>
  <si>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</si>
  <si>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</si>
  <si>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</si>
  <si>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</si>
  <si>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</si>
  <si>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</si>
  <si>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</si>
  <si>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</si>
  <si>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</si>
  <si>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</si>
  <si>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</si>
  <si>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</si>
  <si>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</si>
  <si>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</si>
  <si>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</si>
  <si>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</si>
  <si>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</si>
  <si>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倉敷市住宅新築資金等貸付特別会計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</si>
  <si>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</si>
  <si>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</si>
  <si>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</si>
  <si>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</si>
  <si>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</si>
  <si>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</si>
  <si>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</si>
  <si>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</si>
  <si>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</si>
  <si>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</si>
  <si>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</si>
  <si>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</si>
  <si>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</si>
  <si>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</si>
  <si>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</si>
  <si>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</si>
  <si>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</si>
  <si>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</si>
  <si>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</si>
  <si>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法適用企業</t>
    <phoneticPr fontId="5"/>
  </si>
  <si>
    <t>倉敷市児島モーターボート競走事業会計</t>
    <phoneticPr fontId="5"/>
  </si>
  <si>
    <t>法適用企業</t>
    <phoneticPr fontId="5"/>
  </si>
  <si>
    <t>倉敷市下水道事業特別会計</t>
    <phoneticPr fontId="5"/>
  </si>
  <si>
    <t>-</t>
    <phoneticPr fontId="5"/>
  </si>
  <si>
    <t>法非適用企業</t>
    <phoneticPr fontId="5"/>
  </si>
  <si>
    <t>倉敷市農業集落排水事業特別会計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</si>
  <si>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</si>
  <si>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</si>
  <si>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</si>
  <si>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</si>
  <si>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</si>
  <si>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</si>
  <si>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</si>
  <si>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</si>
  <si>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</si>
  <si>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</si>
  <si>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</si>
  <si>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</si>
  <si>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</si>
  <si>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</si>
  <si>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</si>
  <si>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</si>
  <si>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</si>
  <si>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</si>
  <si>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</si>
  <si>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</si>
  <si>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</si>
  <si>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</si>
  <si>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</si>
  <si>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</si>
  <si>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</si>
  <si>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</si>
  <si>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</si>
  <si>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</si>
  <si>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</si>
  <si>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</si>
  <si>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</si>
  <si>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</si>
  <si>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</si>
  <si>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</si>
  <si>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</si>
  <si>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</si>
  <si>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</si>
  <si>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</si>
  <si>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</si>
  <si>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</si>
  <si>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</si>
  <si>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</si>
  <si>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</si>
  <si>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</si>
  <si>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</si>
  <si>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</si>
  <si>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</si>
  <si>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</si>
  <si>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</si>
  <si>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</si>
  <si>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</si>
  <si>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</si>
  <si>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</si>
  <si>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</si>
  <si>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</si>
  <si>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</si>
  <si>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</si>
  <si>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倉敷市下水道事業特別会計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</si>
  <si>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</si>
  <si>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</si>
  <si>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倉敷市立市民病院事業会計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</si>
  <si>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</si>
  <si>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</si>
  <si>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倉敷市水道事業会計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</si>
  <si>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</si>
  <si>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</si>
  <si>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</si>
  <si>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</si>
  <si>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</si>
  <si>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</si>
  <si>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</si>
  <si>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</si>
  <si>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</si>
  <si>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</si>
  <si>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</si>
  <si>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</si>
  <si>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</si>
  <si>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</si>
  <si>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</si>
  <si>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</si>
  <si>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</si>
  <si>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</si>
  <si>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</si>
  <si>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</si>
  <si>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</si>
  <si>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</si>
  <si>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</si>
  <si>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</si>
  <si>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</si>
  <si>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</si>
  <si>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</si>
  <si>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</si>
  <si>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</si>
  <si>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</si>
  <si>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</si>
  <si>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</si>
  <si>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</si>
  <si>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</si>
  <si>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</si>
  <si>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</si>
  <si>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</si>
  <si>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</si>
  <si>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</si>
  <si>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</si>
  <si>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</si>
  <si>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</si>
  <si>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</si>
  <si>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</si>
  <si>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</si>
  <si>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</si>
  <si>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</si>
  <si>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</si>
  <si>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</si>
  <si>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</si>
  <si>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</si>
  <si>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</si>
  <si>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</si>
  <si>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</si>
  <si>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</si>
  <si>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</si>
  <si>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</si>
  <si>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</si>
  <si>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</si>
  <si>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</si>
  <si>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</si>
  <si>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</si>
  <si>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</si>
  <si>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</si>
  <si>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</si>
  <si>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</si>
  <si>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</si>
  <si>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</si>
  <si>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</si>
  <si>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</si>
  <si>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</si>
  <si>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</si>
  <si>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</si>
  <si>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</si>
  <si>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</si>
  <si>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</si>
  <si>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</si>
  <si>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</si>
  <si>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</si>
  <si>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</si>
  <si>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</si>
  <si>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</si>
  <si>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</si>
  <si>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</si>
  <si>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倉敷市住宅新築資金等貸付特別会計</t>
  </si>
  <si>
    <t>▲ 1.04</t>
  </si>
  <si>
    <t>▲ 1.00</t>
  </si>
  <si>
    <t>▲ 0.99</t>
  </si>
  <si>
    <t>▲ 0.98</t>
  </si>
  <si>
    <t>倉敷市児島モーターボート競走事業会計</t>
  </si>
  <si>
    <t>一般会計</t>
  </si>
  <si>
    <t>倉敷市水道事業会計</t>
  </si>
  <si>
    <t>倉敷市国民健康保険事業特別会計</t>
  </si>
  <si>
    <t>倉敷市介護保険事業特別会計</t>
  </si>
  <si>
    <t>倉敷市立市民病院事業会計</t>
  </si>
  <si>
    <t>倉敷市後期高齢者医療事業特別会計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</si>
  <si>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</si>
  <si>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</si>
  <si>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</si>
  <si>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</si>
  <si>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</si>
  <si>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</si>
  <si>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</si>
  <si>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</si>
  <si>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</si>
  <si>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</si>
  <si>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</si>
  <si>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</si>
  <si>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</si>
  <si>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</si>
  <si>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</si>
  <si>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倉敷地区農業共済事務組合</t>
    <rPh sb="0" eb="2">
      <t>クラシキ</t>
    </rPh>
    <rPh sb="2" eb="4">
      <t>チク</t>
    </rPh>
    <rPh sb="4" eb="6">
      <t>ノウギョウ</t>
    </rPh>
    <rPh sb="6" eb="8">
      <t>キョウサイ</t>
    </rPh>
    <rPh sb="8" eb="10">
      <t>ジム</t>
    </rPh>
    <rPh sb="10" eb="12">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</si>
  <si>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</si>
  <si>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</si>
  <si>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</si>
  <si>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t>
    </rPh>
    <rPh sb="2" eb="3">
      <t>ゴウ</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</si>
  <si>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</si>
  <si>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</si>
  <si>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</si>
  <si>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</si>
  <si>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岡山県後期高齢者医療広域連合会一般会計</t>
    <rPh sb="0" eb="3">
      <t>オカヤマケン</t>
    </rPh>
    <rPh sb="3" eb="5">
      <t>コウキ</t>
    </rPh>
    <rPh sb="5" eb="8">
      <t>コウレイシャ</t>
    </rPh>
    <rPh sb="8" eb="10">
      <t>イリョウ</t>
    </rPh>
    <rPh sb="10" eb="12">
      <t>コウイキ</t>
    </rPh>
    <rPh sb="12" eb="14">
      <t>レンゴウ</t>
    </rPh>
    <rPh sb="14" eb="15">
      <t>カイ</t>
    </rPh>
    <rPh sb="15" eb="17">
      <t>イッパン</t>
    </rPh>
    <rPh sb="17" eb="19">
      <t>カイケイ</t>
    </rPh>
    <phoneticPr fontId="2"/>
  </si>
  <si>
    <t>岡山県後期高齢者医療広域連合会特別会計</t>
    <rPh sb="0" eb="3">
      <t>オカヤマケン</t>
    </rPh>
    <rPh sb="3" eb="5">
      <t>コウキ</t>
    </rPh>
    <rPh sb="5" eb="7">
      <t>コウレイ</t>
    </rPh>
    <rPh sb="7" eb="8">
      <t>シャ</t>
    </rPh>
    <rPh sb="8" eb="10">
      <t>イリョウ</t>
    </rPh>
    <rPh sb="10" eb="12">
      <t>コウイキ</t>
    </rPh>
    <rPh sb="12" eb="15">
      <t>レンゴウカイ</t>
    </rPh>
    <rPh sb="15" eb="17">
      <t>トクベツ</t>
    </rPh>
    <rPh sb="17" eb="19">
      <t>カイケイ</t>
    </rPh>
    <phoneticPr fontId="2"/>
  </si>
  <si>
    <t>-</t>
    <phoneticPr fontId="2"/>
  </si>
  <si>
    <t>-</t>
    <phoneticPr fontId="2"/>
  </si>
  <si>
    <t>-</t>
    <phoneticPr fontId="2"/>
  </si>
  <si>
    <t>-</t>
    <phoneticPr fontId="2"/>
  </si>
  <si>
    <t>-</t>
    <phoneticPr fontId="2"/>
  </si>
  <si>
    <t>倉敷市開発公社</t>
    <rPh sb="0" eb="3">
      <t>クラシキシ</t>
    </rPh>
    <rPh sb="3" eb="5">
      <t>カイハツ</t>
    </rPh>
    <rPh sb="5" eb="7">
      <t>コウシャ</t>
    </rPh>
    <phoneticPr fontId="1"/>
  </si>
  <si>
    <t>倉敷市土地開発公社</t>
  </si>
  <si>
    <t>倉敷市保健医療センター</t>
  </si>
  <si>
    <t>倉敷市スポーツ振興事業団</t>
  </si>
  <si>
    <t>倉敷市文化振興財団</t>
  </si>
  <si>
    <t>くらしきシティプラザ東西ビル管理</t>
  </si>
  <si>
    <t>倉敷市開発ビル</t>
  </si>
  <si>
    <t>水島臨海鉄道</t>
  </si>
  <si>
    <t>倉敷ファッションセンター</t>
  </si>
  <si>
    <t>水島エコワークス</t>
  </si>
  <si>
    <t>倉敷市船穂農業公社</t>
  </si>
  <si>
    <t>ふなおワイナリー</t>
  </si>
  <si>
    <t>井原鉄道</t>
    <rPh sb="0" eb="2">
      <t>イバラ</t>
    </rPh>
    <rPh sb="2" eb="4">
      <t>テツドウ</t>
    </rPh>
    <phoneticPr fontId="2"/>
  </si>
  <si>
    <t>〇</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</si>
  <si>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</si>
  <si>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</si>
  <si>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</si>
  <si>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</si>
  <si>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</si>
  <si>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</si>
  <si>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</si>
  <si>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</si>
  <si>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学校施設整備基金</t>
    <rPh sb="0" eb="2">
      <t>ガッコウ</t>
    </rPh>
    <rPh sb="2" eb="4">
      <t>シセツ</t>
    </rPh>
    <rPh sb="4" eb="6">
      <t>セイビ</t>
    </rPh>
    <rPh sb="6" eb="8">
      <t>キキン</t>
    </rPh>
    <phoneticPr fontId="2"/>
  </si>
  <si>
    <t>清掃施設整備基金</t>
    <rPh sb="0" eb="2">
      <t>セイソウ</t>
    </rPh>
    <rPh sb="2" eb="4">
      <t>シセツ</t>
    </rPh>
    <rPh sb="4" eb="6">
      <t>セイビ</t>
    </rPh>
    <rPh sb="6" eb="8">
      <t>キキン</t>
    </rPh>
    <phoneticPr fontId="2"/>
  </si>
  <si>
    <t>災害復興基金</t>
    <rPh sb="0" eb="2">
      <t>サイガイ</t>
    </rPh>
    <rPh sb="2" eb="4">
      <t>フッコウ</t>
    </rPh>
    <rPh sb="4" eb="6">
      <t>キキン</t>
    </rPh>
    <phoneticPr fontId="2"/>
  </si>
  <si>
    <t>-</t>
    <phoneticPr fontId="2"/>
  </si>
  <si>
    <t>-</t>
    <phoneticPr fontId="2"/>
  </si>
  <si>
    <t>三ケ村組合</t>
    <rPh sb="0" eb="1">
      <t>サン</t>
    </rPh>
    <rPh sb="2" eb="3">
      <t>ムラ</t>
    </rPh>
    <rPh sb="3" eb="5">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</si>
  <si>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</si>
  <si>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</si>
  <si>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</si>
  <si>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</si>
  <si>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</si>
  <si>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</si>
  <si>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</si>
  <si>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債務負担行為に基づく支出予定額や，下水道事業特別会計などの公営企業債等繰入見込額，退職手当負担見込額などは減少したものの，市営団地建設事業に係る市債や平成３０年７月豪雨災害関連事業に伴う災害復旧事業債の発行により市債現在高が増加したことなどにより，将来負担比率は5.2ポイント増加した。また，過去に取得した固定資産の減価償却費が投資的経費を上回る状況が続いているため，有形固定資産減価償却率は引き続き上昇している。今後，倉敷市公共施設等総合管理計画等に基づき，次世代に過度な負担を残さないよう限られた財源を生かして，施設の長寿命化や施設総量の適正化などの取組を進める。</t>
    <rPh sb="62" eb="64">
      <t>シエイ</t>
    </rPh>
    <rPh sb="64" eb="66">
      <t>ダンチ</t>
    </rPh>
    <rPh sb="66" eb="68">
      <t>ケンセツ</t>
    </rPh>
    <rPh sb="68" eb="70">
      <t>ジギョウ</t>
    </rPh>
    <rPh sb="71" eb="72">
      <t>カカ</t>
    </rPh>
    <rPh sb="73" eb="74">
      <t>シ</t>
    </rPh>
    <rPh sb="74" eb="75">
      <t>サイ</t>
    </rPh>
    <rPh sb="76" eb="78">
      <t>ヘイセイ</t>
    </rPh>
    <rPh sb="80" eb="81">
      <t>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</si>
  <si>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</si>
  <si>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</si>
  <si>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</si>
  <si>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</si>
  <si>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</si>
  <si>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</si>
  <si>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単年度で見ると，元利償還金などの増加により前年度と比べ0.4ポイント悪化したものの，３か年平均で見ると，平成30年度の単年度実質公債費比率5.3％が平成27年度の6.3％を下回ったことにより0.5ポイント改善した。将来負担比率は，類似団体より高い状態にあるため，引き続き市債残高の削減等によ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</si>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</sst>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A501-4CFB-8563-FE2151EAF7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44815</c:v>
                </c:pt>
                <c:pt idx="1">
                  <c:v>47073</c:v>
                </c:pt>
                <c:pt idx="2">
                  <c:v>34729</c:v>
                </c:pt>
                <c:pt idx="3">
                  <c:v>30614</c:v>
                </c:pt>
                <c:pt idx="4">
                  <c:v>51335</c:v>
                </c:pt>
              </c:numCache>
            </c:numRef>
          </c:val>
          <c:smooth val="0"/>
          <c:extLst>
            <c:ext xmlns:c16="http://schemas.microsoft.com/office/drawing/2014/chart" uri="{C3380CC4-5D6E-409C-BE32-E72D297353CC}">
              <c16:uniqueId val="{00000001-A501-4CFB-8563-FE2151EAF7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2.54</c:v>
                </c:pt>
                <c:pt idx="1">
                  <c:v>5.13</c:v>
                </c:pt>
                <c:pt idx="2">
                  <c:v>3.62</c:v>
                </c:pt>
                <c:pt idx="3">
                  <c:v>3.93</c:v>
                </c:pt>
                <c:pt idx="4">
                  <c:v>5.18</c:v>
                </c:pt>
              </c:numCache>
            </c:numRef>
          </c:val>
          <c:extLst>
            <c:ext xmlns:c16="http://schemas.microsoft.com/office/drawing/2014/chart" uri="{C3380CC4-5D6E-409C-BE32-E72D297353CC}">
              <c16:uniqueId val="{00000000-6647-415D-8014-C84953BA4A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c:v>
                </c:pt>
                <c:pt idx="1">
                  <c:v>9.65</c:v>
                </c:pt>
                <c:pt idx="2">
                  <c:v>10.25</c:v>
                </c:pt>
                <c:pt idx="3">
                  <c:v>10.33</c:v>
                </c:pt>
                <c:pt idx="4">
                  <c:v>8.58</c:v>
                </c:pt>
              </c:numCache>
            </c:numRef>
          </c:val>
          <c:extLst>
            <c:ext xmlns:c16="http://schemas.microsoft.com/office/drawing/2014/chart" uri="{C3380CC4-5D6E-409C-BE32-E72D297353CC}">
              <c16:uniqueId val="{00000001-6647-415D-8014-C84953BA4A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0.14000000000000001</c:v>
                </c:pt>
                <c:pt idx="1">
                  <c:v>4.42</c:v>
                </c:pt>
                <c:pt idx="2">
                  <c:v>0.06</c:v>
                </c:pt>
                <c:pt idx="3">
                  <c:v>1.54</c:v>
                </c:pt>
                <c:pt idx="4">
                  <c:v>0.28000000000000003</c:v>
                </c:pt>
              </c:numCache>
            </c:numRef>
          </c:val>
          <c:smooth val="0"/>
          <c:extLst>
            <c:ext xmlns:c16="http://schemas.microsoft.com/office/drawing/2014/chart" uri="{C3380CC4-5D6E-409C-BE32-E72D297353CC}">
              <c16:uniqueId val="{00000002-6647-415D-8014-C84953BA4A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c:v>
                </c:pt>
                <c:pt idx="2">
                  <c:v>#N/A</c:v>
                </c:pt>
                <c:pt idx="3">
                  <c:v>0.78</c:v>
                </c:pt>
                <c:pt idx="4">
                  <c:v>#N/A</c:v>
                </c:pt>
                <c:pt idx="5">
                  <c:v>0.72</c:v>
                </c:pt>
                <c:pt idx="6">
                  <c:v>#N/A</c:v>
                </c:pt>
                <c:pt idx="7">
                  <c:v>0.45</c:v>
                </c:pt>
                <c:pt idx="8">
                  <c:v>#N/A</c:v>
                </c:pt>
                <c:pt idx="9">
                  <c:v>0</c:v>
                </c:pt>
              </c:numCache>
            </c:numRef>
          </c:val>
          <c:extLst>
            <c:ext xmlns:c16="http://schemas.microsoft.com/office/drawing/2014/chart" uri="{C3380CC4-5D6E-409C-BE32-E72D297353CC}">
              <c16:uniqueId val="{00000000-6E92-4F1F-955A-4956F10E9D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92-4F1F-955A-4956F10E9D7E}"/>
            </c:ext>
          </c:extLst>
        </c:ser>
        <c:ser>
          <c:idx val="2"/>
          <c:order val="2"/>
          <c:tx>
            <c:strRef>
              <c:f>データシート!$A$29</c:f>
              <c:strCache>
                <c:ptCount val="1"/>
                <c:pt idx="0">
                  <c:v>倉敷市後期高齢者医療事業特別会計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0.17</c:v>
                </c:pt>
                <c:pt idx="8">
                  <c:v>#N/A</c:v>
                </c:pt>
                <c:pt idx="9">
                  <c:v>0.16</c:v>
                </c:pt>
              </c:numCache>
            </c:numRef>
          </c:val>
          <c:extLst>
            <c:ext xmlns:c16="http://schemas.microsoft.com/office/drawing/2014/chart" uri="{C3380CC4-5D6E-409C-BE32-E72D297353CC}">
              <c16:uniqueId val="{00000002-6E92-4F1F-955A-4956F10E9D7E}"/>
            </c:ext>
          </c:extLst>
        </c:ser>
        <c:ser>
          <c:idx val="3"/>
          <c:order val="3"/>
          <c:tx>
            <c:strRef>
              <c:f>データシート!$A$30</c:f>
              <c:strCache>
                <c:ptCount val="1"/>
                <c:pt idx="0">
                  <c:v>倉敷市立市民病院事業会計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3-6E92-4F1F-955A-4956F10E9D7E}"/>
            </c:ext>
          </c:extLst>
        </c:ser>
        <c:ser>
          <c:idx val="4"/>
          <c:order val="4"/>
          <c:tx>
            <c:strRef>
              <c:f>データシート!$A$31</c:f>
              <c:strCache>
                <c:ptCount val="1"/>
                <c:pt idx="0">
                  <c:v>倉敷市介護保険事業特別会計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0.14000000000000001</c:v>
                </c:pt>
                <c:pt idx="4">
                  <c:v>#N/A</c:v>
                </c:pt>
                <c:pt idx="5">
                  <c:v>0.59</c:v>
                </c:pt>
                <c:pt idx="6">
                  <c:v>#N/A</c:v>
                </c:pt>
                <c:pt idx="7">
                  <c:v>0.44</c:v>
                </c:pt>
                <c:pt idx="8">
                  <c:v>#N/A</c:v>
                </c:pt>
                <c:pt idx="9">
                  <c:v>0.44</c:v>
                </c:pt>
              </c:numCache>
            </c:numRef>
          </c:val>
          <c:extLst>
            <c:ext xmlns:c16="http://schemas.microsoft.com/office/drawing/2014/chart" uri="{C3380CC4-5D6E-409C-BE32-E72D297353CC}">
              <c16:uniqueId val="{00000004-6E92-4F1F-955A-4956F10E9D7E}"/>
            </c:ext>
          </c:extLst>
        </c:ser>
        <c:ser>
          <c:idx val="5"/>
          <c:order val="5"/>
          <c:tx>
            <c:strRef>
              <c:f>データシート!$A$32</c:f>
              <c:strCache>
                <c:ptCount val="1"/>
                <c:pt idx="0">
                  <c:v>倉敷市国民健康保険事業特別会計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1.68</c:v>
                </c:pt>
                <c:pt idx="2">
                  <c:v>#N/A</c:v>
                </c:pt>
                <c:pt idx="3">
                  <c:v>0.76</c:v>
                </c:pt>
                <c:pt idx="4">
                  <c:v>#N/A</c:v>
                </c:pt>
                <c:pt idx="5">
                  <c:v>1.59</c:v>
                </c:pt>
                <c:pt idx="6">
                  <c:v>#N/A</c:v>
                </c:pt>
                <c:pt idx="7">
                  <c:v>1.89</c:v>
                </c:pt>
                <c:pt idx="8">
                  <c:v>#N/A</c:v>
                </c:pt>
                <c:pt idx="9">
                  <c:v>0.6</c:v>
                </c:pt>
              </c:numCache>
            </c:numRef>
          </c:val>
          <c:extLst>
            <c:ext xmlns:c16="http://schemas.microsoft.com/office/drawing/2014/chart" uri="{C3380CC4-5D6E-409C-BE32-E72D297353CC}">
              <c16:uniqueId val="{00000005-6E92-4F1F-955A-4956F10E9D7E}"/>
            </c:ext>
          </c:extLst>
        </c:ser>
        <c:ser>
          <c:idx val="6"/>
          <c:order val="6"/>
          <c:tx>
            <c:strRef>
              <c:f>データシート!$A$33</c:f>
              <c:strCache>
                <c:ptCount val="1"/>
                <c:pt idx="0">
                  <c:v>倉敷市水道事業会計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4.38</c:v>
                </c:pt>
                <c:pt idx="2">
                  <c:v>#N/A</c:v>
                </c:pt>
                <c:pt idx="3">
                  <c:v>4.46</c:v>
                </c:pt>
                <c:pt idx="4">
                  <c:v>#N/A</c:v>
                </c:pt>
                <c:pt idx="5">
                  <c:v>4.95</c:v>
                </c:pt>
                <c:pt idx="6">
                  <c:v>#N/A</c:v>
                </c:pt>
                <c:pt idx="7">
                  <c:v>4.91</c:v>
                </c:pt>
                <c:pt idx="8">
                  <c:v>#N/A</c:v>
                </c:pt>
                <c:pt idx="9">
                  <c:v>4.8</c:v>
                </c:pt>
              </c:numCache>
            </c:numRef>
          </c:val>
          <c:extLst>
            <c:ext xmlns:c16="http://schemas.microsoft.com/office/drawing/2014/chart" uri="{C3380CC4-5D6E-409C-BE32-E72D297353CC}">
              <c16:uniqueId val="{00000006-6E92-4F1F-955A-4956F10E9D7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3.57</c:v>
                </c:pt>
                <c:pt idx="2">
                  <c:v>#N/A</c:v>
                </c:pt>
                <c:pt idx="3">
                  <c:v>6.13</c:v>
                </c:pt>
                <c:pt idx="4">
                  <c:v>#N/A</c:v>
                </c:pt>
                <c:pt idx="5">
                  <c:v>4.62</c:v>
                </c:pt>
                <c:pt idx="6">
                  <c:v>#N/A</c:v>
                </c:pt>
                <c:pt idx="7">
                  <c:v>4.92</c:v>
                </c:pt>
                <c:pt idx="8">
                  <c:v>#N/A</c:v>
                </c:pt>
                <c:pt idx="9">
                  <c:v>6.15</c:v>
                </c:pt>
              </c:numCache>
            </c:numRef>
          </c:val>
          <c:extLst>
            <c:ext xmlns:c16="http://schemas.microsoft.com/office/drawing/2014/chart" uri="{C3380CC4-5D6E-409C-BE32-E72D297353CC}">
              <c16:uniqueId val="{00000007-6E92-4F1F-955A-4956F10E9D7E}"/>
            </c:ext>
          </c:extLst>
        </c:ser>
        <c:ser>
          <c:idx val="8"/>
          <c:order val="8"/>
          <c:tx>
            <c:strRef>
              <c:f>データシート!$A$35</c:f>
              <c:strCache>
                <c:ptCount val="1"/>
                <c:pt idx="0">
                  <c:v>倉敷市児島モーターボート競走事業会計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11.5</c:v>
                </c:pt>
                <c:pt idx="2">
                  <c:v>#N/A</c:v>
                </c:pt>
                <c:pt idx="3">
                  <c:v>11.08</c:v>
                </c:pt>
                <c:pt idx="4">
                  <c:v>#N/A</c:v>
                </c:pt>
                <c:pt idx="5">
                  <c:v>11.92</c:v>
                </c:pt>
                <c:pt idx="6">
                  <c:v>#N/A</c:v>
                </c:pt>
                <c:pt idx="7">
                  <c:v>12.8</c:v>
                </c:pt>
                <c:pt idx="8">
                  <c:v>#N/A</c:v>
                </c:pt>
                <c:pt idx="9">
                  <c:v>13.28</c:v>
                </c:pt>
              </c:numCache>
            </c:numRef>
          </c:val>
          <c:extLst>
            <c:ext xmlns:c16="http://schemas.microsoft.com/office/drawing/2014/chart" uri="{C3380CC4-5D6E-409C-BE32-E72D297353CC}">
              <c16:uniqueId val="{00000008-6E92-4F1F-955A-4956F10E9D7E}"/>
            </c:ext>
          </c:extLst>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1.04</c:v>
                </c:pt>
                <c:pt idx="1">
                  <c:v>#N/A</c:v>
                </c:pt>
                <c:pt idx="2">
                  <c:v>1</c:v>
                </c:pt>
                <c:pt idx="3">
                  <c:v>#N/A</c:v>
                </c:pt>
                <c:pt idx="4">
                  <c:v>1</c:v>
                </c:pt>
                <c:pt idx="5">
                  <c:v>#N/A</c:v>
                </c:pt>
                <c:pt idx="6">
                  <c:v>0.99</c:v>
                </c:pt>
                <c:pt idx="7">
                  <c:v>#N/A</c:v>
                </c:pt>
                <c:pt idx="8">
                  <c:v>0.98</c:v>
                </c:pt>
                <c:pt idx="9">
                  <c:v>#N/A</c:v>
                </c:pt>
              </c:numCache>
            </c:numRef>
          </c:val>
          <c:extLst>
            <c:ext xmlns:c16="http://schemas.microsoft.com/office/drawing/2014/chart" uri="{C3380CC4-5D6E-409C-BE32-E72D297353CC}">
              <c16:uniqueId val="{00000009-6E92-4F1F-955A-4956F10E9D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21588</c:v>
                </c:pt>
                <c:pt idx="5">
                  <c:v>21108</c:v>
                </c:pt>
                <c:pt idx="8">
                  <c:v>21272</c:v>
                </c:pt>
                <c:pt idx="11">
                  <c:v>22986</c:v>
                </c:pt>
                <c:pt idx="14">
                  <c:v>22947</c:v>
                </c:pt>
              </c:numCache>
            </c:numRef>
          </c:val>
          <c:extLst>
            <c:ext xmlns:c16="http://schemas.microsoft.com/office/drawing/2014/chart" uri="{C3380CC4-5D6E-409C-BE32-E72D297353CC}">
              <c16:uniqueId val="{00000000-BC35-479E-99A9-CF350557DF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35-479E-99A9-CF350557DF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1560</c:v>
                </c:pt>
                <c:pt idx="3">
                  <c:v>1938</c:v>
                </c:pt>
                <c:pt idx="6">
                  <c:v>1402</c:v>
                </c:pt>
                <c:pt idx="9">
                  <c:v>629</c:v>
                </c:pt>
                <c:pt idx="12">
                  <c:v>541</c:v>
                </c:pt>
              </c:numCache>
            </c:numRef>
          </c:val>
          <c:extLst>
            <c:ext xmlns:c16="http://schemas.microsoft.com/office/drawing/2014/chart" uri="{C3380CC4-5D6E-409C-BE32-E72D297353CC}">
              <c16:uniqueId val="{00000002-BC35-479E-99A9-CF350557DF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147</c:v>
                </c:pt>
                <c:pt idx="3">
                  <c:v>147</c:v>
                </c:pt>
                <c:pt idx="6">
                  <c:v>109</c:v>
                </c:pt>
                <c:pt idx="9">
                  <c:v>61</c:v>
                </c:pt>
                <c:pt idx="12">
                  <c:v>45</c:v>
                </c:pt>
              </c:numCache>
            </c:numRef>
          </c:val>
          <c:extLst>
            <c:ext xmlns:c16="http://schemas.microsoft.com/office/drawing/2014/chart" uri="{C3380CC4-5D6E-409C-BE32-E72D297353CC}">
              <c16:uniqueId val="{00000003-BC35-479E-99A9-CF350557DF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9795</c:v>
                </c:pt>
                <c:pt idx="3">
                  <c:v>10268</c:v>
                </c:pt>
                <c:pt idx="6">
                  <c:v>9943</c:v>
                </c:pt>
                <c:pt idx="9">
                  <c:v>10859</c:v>
                </c:pt>
                <c:pt idx="12">
                  <c:v>10952</c:v>
                </c:pt>
              </c:numCache>
            </c:numRef>
          </c:val>
          <c:extLst>
            <c:ext xmlns:c16="http://schemas.microsoft.com/office/drawing/2014/chart" uri="{C3380CC4-5D6E-409C-BE32-E72D297353CC}">
              <c16:uniqueId val="{00000004-BC35-479E-99A9-CF350557DF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350</c:v>
                </c:pt>
                <c:pt idx="3">
                  <c:v>383</c:v>
                </c:pt>
                <c:pt idx="6">
                  <c:v>417</c:v>
                </c:pt>
                <c:pt idx="9">
                  <c:v>450</c:v>
                </c:pt>
                <c:pt idx="12">
                  <c:v>483</c:v>
                </c:pt>
              </c:numCache>
            </c:numRef>
          </c:val>
          <c:extLst>
            <c:ext xmlns:c16="http://schemas.microsoft.com/office/drawing/2014/chart" uri="{C3380CC4-5D6E-409C-BE32-E72D297353CC}">
              <c16:uniqueId val="{00000005-BC35-479E-99A9-CF350557DF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35-479E-99A9-CF350557DF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15237</c:v>
                </c:pt>
                <c:pt idx="3">
                  <c:v>14521</c:v>
                </c:pt>
                <c:pt idx="6">
                  <c:v>14763</c:v>
                </c:pt>
                <c:pt idx="9">
                  <c:v>15320</c:v>
                </c:pt>
                <c:pt idx="12">
                  <c:v>15670</c:v>
                </c:pt>
              </c:numCache>
            </c:numRef>
          </c:val>
          <c:extLst>
            <c:ext xmlns:c16="http://schemas.microsoft.com/office/drawing/2014/chart" uri="{C3380CC4-5D6E-409C-BE32-E72D297353CC}">
              <c16:uniqueId val="{00000007-BC35-479E-99A9-CF350557DF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5501</c:v>
                </c:pt>
                <c:pt idx="2">
                  <c:v>#N/A</c:v>
                </c:pt>
                <c:pt idx="3">
                  <c:v>#N/A</c:v>
                </c:pt>
                <c:pt idx="4">
                  <c:v>6149</c:v>
                </c:pt>
                <c:pt idx="5">
                  <c:v>#N/A</c:v>
                </c:pt>
                <c:pt idx="6">
                  <c:v>#N/A</c:v>
                </c:pt>
                <c:pt idx="7">
                  <c:v>5362</c:v>
                </c:pt>
                <c:pt idx="8">
                  <c:v>#N/A</c:v>
                </c:pt>
                <c:pt idx="9">
                  <c:v>#N/A</c:v>
                </c:pt>
                <c:pt idx="10">
                  <c:v>4333</c:v>
                </c:pt>
                <c:pt idx="11">
                  <c:v>#N/A</c:v>
                </c:pt>
                <c:pt idx="12">
                  <c:v>#N/A</c:v>
                </c:pt>
                <c:pt idx="13">
                  <c:v>4744</c:v>
                </c:pt>
                <c:pt idx="14">
                  <c:v>#N/A</c:v>
                </c:pt>
              </c:numCache>
            </c:numRef>
          </c:val>
          <c:smooth val="0"/>
          <c:extLst>
            <c:ext xmlns:c16="http://schemas.microsoft.com/office/drawing/2014/chart" uri="{C3380CC4-5D6E-409C-BE32-E72D297353CC}">
              <c16:uniqueId val="{00000008-BC35-479E-99A9-CF350557DF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196985</c:v>
                </c:pt>
                <c:pt idx="5">
                  <c:v>199124</c:v>
                </c:pt>
                <c:pt idx="8">
                  <c:v>196934</c:v>
                </c:pt>
                <c:pt idx="11">
                  <c:v>193640</c:v>
                </c:pt>
                <c:pt idx="14">
                  <c:v>191438</c:v>
                </c:pt>
              </c:numCache>
            </c:numRef>
          </c:val>
          <c:extLst>
            <c:ext xmlns:c16="http://schemas.microsoft.com/office/drawing/2014/chart" uri="{C3380CC4-5D6E-409C-BE32-E72D297353CC}">
              <c16:uniqueId val="{00000000-0353-4A1A-A84F-98512AAEF4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44717</c:v>
                </c:pt>
                <c:pt idx="5">
                  <c:v>41203</c:v>
                </c:pt>
                <c:pt idx="8">
                  <c:v>39780</c:v>
                </c:pt>
                <c:pt idx="11">
                  <c:v>40647</c:v>
                </c:pt>
                <c:pt idx="14">
                  <c:v>44030</c:v>
                </c:pt>
              </c:numCache>
            </c:numRef>
          </c:val>
          <c:extLst>
            <c:ext xmlns:c16="http://schemas.microsoft.com/office/drawing/2014/chart" uri="{C3380CC4-5D6E-409C-BE32-E72D297353CC}">
              <c16:uniqueId val="{00000001-0353-4A1A-A84F-98512AAEF4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24363</c:v>
                </c:pt>
                <c:pt idx="5">
                  <c:v>28561</c:v>
                </c:pt>
                <c:pt idx="8">
                  <c:v>31571</c:v>
                </c:pt>
                <c:pt idx="11">
                  <c:v>33845</c:v>
                </c:pt>
                <c:pt idx="14">
                  <c:v>34352</c:v>
                </c:pt>
              </c:numCache>
            </c:numRef>
          </c:val>
          <c:extLst>
            <c:ext xmlns:c16="http://schemas.microsoft.com/office/drawing/2014/chart" uri="{C3380CC4-5D6E-409C-BE32-E72D297353CC}">
              <c16:uniqueId val="{00000002-0353-4A1A-A84F-98512AAEF4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53-4A1A-A84F-98512AAEF4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53-4A1A-A84F-98512AAEF4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616</c:v>
                </c:pt>
                <c:pt idx="3">
                  <c:v>506</c:v>
                </c:pt>
                <c:pt idx="6">
                  <c:v>604</c:v>
                </c:pt>
                <c:pt idx="9">
                  <c:v>325</c:v>
                </c:pt>
                <c:pt idx="12">
                  <c:v>150</c:v>
                </c:pt>
              </c:numCache>
            </c:numRef>
          </c:val>
          <c:extLst>
            <c:ext xmlns:c16="http://schemas.microsoft.com/office/drawing/2014/chart" uri="{C3380CC4-5D6E-409C-BE32-E72D297353CC}">
              <c16:uniqueId val="{00000005-0353-4A1A-A84F-98512AAEF4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21122</c:v>
                </c:pt>
                <c:pt idx="3">
                  <c:v>19498</c:v>
                </c:pt>
                <c:pt idx="6">
                  <c:v>19727</c:v>
                </c:pt>
                <c:pt idx="9">
                  <c:v>20344</c:v>
                </c:pt>
                <c:pt idx="12">
                  <c:v>20085</c:v>
                </c:pt>
              </c:numCache>
            </c:numRef>
          </c:val>
          <c:extLst>
            <c:ext xmlns:c16="http://schemas.microsoft.com/office/drawing/2014/chart" uri="{C3380CC4-5D6E-409C-BE32-E72D297353CC}">
              <c16:uniqueId val="{00000006-0353-4A1A-A84F-98512AAEF4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692</c:v>
                </c:pt>
                <c:pt idx="3">
                  <c:v>543</c:v>
                </c:pt>
                <c:pt idx="6">
                  <c:v>422</c:v>
                </c:pt>
                <c:pt idx="9">
                  <c:v>280</c:v>
                </c:pt>
                <c:pt idx="12">
                  <c:v>159</c:v>
                </c:pt>
              </c:numCache>
            </c:numRef>
          </c:val>
          <c:extLst>
            <c:ext xmlns:c16="http://schemas.microsoft.com/office/drawing/2014/chart" uri="{C3380CC4-5D6E-409C-BE32-E72D297353CC}">
              <c16:uniqueId val="{00000007-0353-4A1A-A84F-98512AAEF4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118208</c:v>
                </c:pt>
                <c:pt idx="3">
                  <c:v>114069</c:v>
                </c:pt>
                <c:pt idx="6">
                  <c:v>108758</c:v>
                </c:pt>
                <c:pt idx="9">
                  <c:v>109812</c:v>
                </c:pt>
                <c:pt idx="12">
                  <c:v>107803</c:v>
                </c:pt>
              </c:numCache>
            </c:numRef>
          </c:val>
          <c:extLst>
            <c:ext xmlns:c16="http://schemas.microsoft.com/office/drawing/2014/chart" uri="{C3380CC4-5D6E-409C-BE32-E72D297353CC}">
              <c16:uniqueId val="{00000008-0353-4A1A-A84F-98512AAEF4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7088</c:v>
                </c:pt>
                <c:pt idx="3">
                  <c:v>5687</c:v>
                </c:pt>
                <c:pt idx="6">
                  <c:v>3555</c:v>
                </c:pt>
                <c:pt idx="9">
                  <c:v>2733</c:v>
                </c:pt>
                <c:pt idx="12">
                  <c:v>2654</c:v>
                </c:pt>
              </c:numCache>
            </c:numRef>
          </c:val>
          <c:extLst>
            <c:ext xmlns:c16="http://schemas.microsoft.com/office/drawing/2014/chart" uri="{C3380CC4-5D6E-409C-BE32-E72D297353CC}">
              <c16:uniqueId val="{00000009-0353-4A1A-A84F-98512AAEF4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168454</c:v>
                </c:pt>
                <c:pt idx="3">
                  <c:v>173312</c:v>
                </c:pt>
                <c:pt idx="6">
                  <c:v>173414</c:v>
                </c:pt>
                <c:pt idx="9">
                  <c:v>172857</c:v>
                </c:pt>
                <c:pt idx="12">
                  <c:v>182094</c:v>
                </c:pt>
              </c:numCache>
            </c:numRef>
          </c:val>
          <c:extLst>
            <c:ext xmlns:c16="http://schemas.microsoft.com/office/drawing/2014/chart" uri="{C3380CC4-5D6E-409C-BE32-E72D297353CC}">
              <c16:uniqueId val="{0000000A-0353-4A1A-A84F-98512AAEF4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50116</c:v>
                </c:pt>
                <c:pt idx="2">
                  <c:v>#N/A</c:v>
                </c:pt>
                <c:pt idx="3">
                  <c:v>#N/A</c:v>
                </c:pt>
                <c:pt idx="4">
                  <c:v>44729</c:v>
                </c:pt>
                <c:pt idx="5">
                  <c:v>#N/A</c:v>
                </c:pt>
                <c:pt idx="6">
                  <c:v>#N/A</c:v>
                </c:pt>
                <c:pt idx="7">
                  <c:v>38196</c:v>
                </c:pt>
                <c:pt idx="8">
                  <c:v>#N/A</c:v>
                </c:pt>
                <c:pt idx="9">
                  <c:v>#N/A</c:v>
                </c:pt>
                <c:pt idx="10">
                  <c:v>38219</c:v>
                </c:pt>
                <c:pt idx="11">
                  <c:v>#N/A</c:v>
                </c:pt>
                <c:pt idx="12">
                  <c:v>#N/A</c:v>
                </c:pt>
                <c:pt idx="13">
                  <c:v>43125</c:v>
                </c:pt>
                <c:pt idx="14">
                  <c:v>#N/A</c:v>
                </c:pt>
              </c:numCache>
            </c:numRef>
          </c:val>
          <c:smooth val="0"/>
          <c:extLst>
            <c:ext xmlns:c16="http://schemas.microsoft.com/office/drawing/2014/chart" uri="{C3380CC4-5D6E-409C-BE32-E72D297353CC}">
              <c16:uniqueId val="{0000000B-0353-4A1A-A84F-98512AAEF4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10911</c:v>
                </c:pt>
                <c:pt idx="1">
                  <c:v>11070</c:v>
                </c:pt>
                <c:pt idx="2">
                  <c:v>9254</c:v>
                </c:pt>
              </c:numCache>
            </c:numRef>
          </c:val>
          <c:extLst>
            <c:ext xmlns:c16="http://schemas.microsoft.com/office/drawing/2014/chart" uri="{C3380CC4-5D6E-409C-BE32-E72D297353CC}">
              <c16:uniqueId val="{00000000-C62C-40B1-81F3-D6E8C25D1E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3697</c:v>
                </c:pt>
                <c:pt idx="1">
                  <c:v>4074</c:v>
                </c:pt>
                <c:pt idx="2">
                  <c:v>4326</c:v>
                </c:pt>
              </c:numCache>
            </c:numRef>
          </c:val>
          <c:extLst>
            <c:ext xmlns:c16="http://schemas.microsoft.com/office/drawing/2014/chart" uri="{C3380CC4-5D6E-409C-BE32-E72D297353CC}">
              <c16:uniqueId val="{00000001-C62C-40B1-81F3-D6E8C25D1E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16011</c:v>
                </c:pt>
                <c:pt idx="1">
                  <c:v>17116</c:v>
                </c:pt>
                <c:pt idx="2">
                  <c:v>18097</c:v>
                </c:pt>
              </c:numCache>
            </c:numRef>
          </c:val>
          <c:extLst>
            <c:ext xmlns:c16="http://schemas.microsoft.com/office/drawing/2014/chart" uri="{C3380CC4-5D6E-409C-BE32-E72D297353CC}">
              <c16:uniqueId val="{00000002-C62C-40B1-81F3-D6E8C25D1E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{7EEDC611-3699-430E-B8D8-4314E89559B2}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64B-40BF-A22B-005AF0CF20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{5FF9B10E-7DEB-4249-A099-9FEE336E4363}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4B-40BF-A22B-005AF0CF20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{624E2E11-735A-4865-95F3-C47712850E0C}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4B-40BF-A22B-005AF0CF20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{569BD0FC-3257-4B69-896A-D7CE2A1FFC29}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4B-40BF-A22B-005AF0CF20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{A265BE4E-6754-4C93-BC65-0317306F06F1}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4B-40BF-A22B-005AF0CF20F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{4033DED8-1EEB-4F75-A88A-B445BC561E9A}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64B-40BF-A22B-005AF0CF20F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{66796B1D-73B7-419D-8154-6AF0DFD8510A}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64B-40BF-A22B-005AF0CF20F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{4000F805-8C4F-461D-9AA2-2CC2B9FB98F2}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64B-40BF-A22B-005AF0CF20F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{4146A888-86C4-4BD8-AC69-3E06DC683628}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64B-40BF-A22B-005AF0CF20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73</c:v>
                </c:pt>
                <c:pt idx="16">
                  <c:v>74</c:v>
                </c:pt>
                <c:pt idx="24">
                  <c:v>75.599999999999994</c:v>
                </c:pt>
                <c:pt idx="32">
                  <c:v>76.5</c:v>
                </c:pt>
              </c:numCache>
            </c:numRef>
          </c:xVal>
          <c:yVal>
            <c:numRef>
              <c:f>公会計指標分析・財政指標組合せ分析表!$BP$51:$DC$51</c:f>
              <c:numCache>
                <c:formatCode>#,##0.0;"▲ "#,##0.0</c:formatCode>
                <c:ptCount val="40"/>
                <c:pt idx="8">
                  <c:v>49.5</c:v>
                </c:pt>
                <c:pt idx="16">
                  <c:v>42.6</c:v>
                </c:pt>
                <c:pt idx="24">
                  <c:v>42.7</c:v>
                </c:pt>
                <c:pt idx="32">
                  <c:v>47.9</c:v>
                </c:pt>
              </c:numCache>
            </c:numRef>
          </c:yVal>
          <c:smooth val="0"/>
          <c:extLst>
            <c:ext xmlns:c16="http://schemas.microsoft.com/office/drawing/2014/chart" uri="{C3380CC4-5D6E-409C-BE32-E72D297353CC}">
              <c16:uniqueId val="{00000009-D64B-40BF-A22B-005AF0CF20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{B63C383C-ACB3-487D-BB3A-EA4420124085}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64B-40BF-A22B-005AF0CF20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{AF2F9213-68F6-4C0A-9794-69DA4C8712BC}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4B-40BF-A22B-005AF0CF20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{B372E6F5-834D-4A7F-8882-BC83246E2507}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4B-40BF-A22B-005AF0CF20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{B4BDDF82-281A-4ECF-9E48-C8FE8E5D80CD}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4B-40BF-A22B-005AF0CF20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{383B28EC-F7A9-4076-8FB0-5DC00E84F7EA}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4B-40BF-A22B-005AF0CF20FE}"/>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{83478A81-7A81-4C8A-99A2-CAAE45BAF86D}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64B-40BF-A22B-005AF0CF20FE}"/>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{56B6C8D1-6DB4-4178-A663-45B22A519C89}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64B-40BF-A22B-005AF0CF20FE}"/>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{DDAAD417-5095-41C1-B6A5-9034641D09AE}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64B-40BF-A22B-005AF0CF20FE}"/>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{5D4CB85F-589E-45D6-BBE5-7C8EFF9B9425}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64B-40BF-A22B-005AF0CF20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D64B-40BF-A22B-005AF0CF20FE}"/>
            </c:ext>
          </c:extLst>
        </c:ser>
        <c:dLbls>
          <c:showLegendKey val="0"/>
          <c:showVal val="1"/>
          <c:showCatName val="0"/>
          <c:showSerName val="0"/>
          <c:showPercent val="0"/>
          <c:showBubbleSize val="0"/>
        </c:dLbls>
        <c:axId val="46179840"/>
        <c:axId val="46181760"/>
      </c:scatterChart>
      <c:valAx>
        <c:axId val="46179840"/>
        <c:scaling>
          <c:orientation val="minMax"/>
          <c:max val="78"/>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{337DC3AA-8230-4107-B356-86AC891B7FCE}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848-42DB-962E-6C069A847C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{61CF2C2F-34EF-4004-AF5D-F64D38F00E6D}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48-42DB-962E-6C069A847C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{838B73BE-390C-40C3-926B-C6088B6AB0E0}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48-42DB-962E-6C069A847C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{2F851633-3AB0-45BD-B02E-B1B8623FB157}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48-42DB-962E-6C069A847C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{599D38C0-6089-4A16-9809-B932F8BDEDD4}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48-42DB-962E-6C069A847C2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{A513ADF2-A4A9-4948-AB7A-0EBA4E77902F}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848-42DB-962E-6C069A847C2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{23C90B30-7D21-45E1-A0C4-709D7BFA0A14}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848-42DB-962E-6C069A847C2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{26E4FEE1-1AFF-454C-B604-08A08B03F0AD}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848-42DB-962E-6C069A847C2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{822D143A-A375-4ECD-891D-9A3C7BCF2548}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848-42DB-962E-6C069A847C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6.9</c:v>
                </c:pt>
                <c:pt idx="16">
                  <c:v>6.3</c:v>
                </c:pt>
                <c:pt idx="24">
                  <c:v>5.8</c:v>
                </c:pt>
                <c:pt idx="32">
                  <c:v>5.3</c:v>
                </c:pt>
              </c:numCache>
            </c:numRef>
          </c:xVal>
          <c:yVal>
            <c:numRef>
              <c:f>公会計指標分析・財政指標組合せ分析表!$BP$73:$DC$73</c:f>
              <c:numCache>
                <c:formatCode>#,##0.0;"▲ "#,##0.0</c:formatCode>
                <c:ptCount val="40"/>
                <c:pt idx="0">
                  <c:v>57</c:v>
                </c:pt>
                <c:pt idx="8">
                  <c:v>49.5</c:v>
                </c:pt>
                <c:pt idx="16">
                  <c:v>42.6</c:v>
                </c:pt>
                <c:pt idx="24">
                  <c:v>42.7</c:v>
                </c:pt>
                <c:pt idx="32">
                  <c:v>47.9</c:v>
                </c:pt>
              </c:numCache>
            </c:numRef>
          </c:yVal>
          <c:smooth val="0"/>
          <c:extLst>
            <c:ext xmlns:c16="http://schemas.microsoft.com/office/drawing/2014/chart" uri="{C3380CC4-5D6E-409C-BE32-E72D297353CC}">
              <c16:uniqueId val="{00000009-F848-42DB-962E-6C069A847C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{0BD75C66-6BFC-4237-BFAC-103364BD4E1D}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848-42DB-962E-6C069A847C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{BAE72213-EAE2-4BE3-A984-2B9D67BFDC40}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48-42DB-962E-6C069A847C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{CB34F4A8-AB0B-4441-AF65-69903DA5A1E2}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48-42DB-962E-6C069A847C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{E03285ED-89F8-409A-8CF5-6223B93BA286}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48-42DB-962E-6C069A847C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{9FBB5C96-9A0F-4544-AECF-DB7756269668}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48-42DB-962E-6C069A847C2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{DD3CE477-9B05-4158-857D-1C1C9A185550}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848-42DB-962E-6C069A847C2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{236843E6-C19F-4D0C-A604-A02BF042BD3F}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848-42DB-962E-6C069A847C2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{F7C6F0C4-B391-4FFB-BF82-81DDACEAFD1B}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848-42DB-962E-6C069A847C2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{E4F7D7B7-2163-4C36-81D3-44FE312E0048}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848-42DB-962E-6C069A847C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F848-42DB-962E-6C069A847C2A}"/>
            </c:ext>
          </c:extLst>
        </c:ser>
        <c:dLbls>
          <c:showLegendKey val="0"/>
          <c:showVal val="1"/>
          <c:showCatName val="0"/>
          <c:showSerName val="0"/>
          <c:showPercent val="0"/>
          <c:showBubbleSize val="0"/>
        </c:dLbls>
        <c:axId val="84219776"/>
        <c:axId val="84234240"/>
      </c:scatterChart>
      <c:valAx>
        <c:axId val="84219776"/>
        <c:scaling>
          <c:orientation val="minMax"/>
          <c:max val="7.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482,541
476,481
355.63
211,700,283
202,773,016
5,583,217
107,810,088
181,593,532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指数は平成２７年度から改善傾向で推移している。当年度は，景気回復や企業の積極的な設備投資による固定資産税（償却資産）の増額により，基準財政収入額が基準財政需要額を上回る増加となったため，単年度指数でみると０．００１ポイント改善し，３箇年平均指数においても前年度に比べ０．００４ポイントの改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また，類似団体内平均値も引き続き上回っている。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市税の収納率は９８．１％で，行財政改革プラン２０１６（平成２８年度～平成３１年度）の目標値９５．８％を上回っており，引き続き歳入確保に努めるとともに，歳出の削減を図る。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当年度は，経常経費充当一般財源は，維持補修費や操出金が減少したものの，人件費や扶助費の増加等により総額で４．４億円の増加となった。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については，地方交付税が減額となったものの，市税や地方消費税交付金等が増額なったことにより，総額で９．２億円の増となった。この結果，経常収支比率は０．７ポイント下がり９２．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今後も厳しい財政状況が見込まれるが，「倉敷みらい創生戦略」や「行財政改革プラン２０１６」に基づき，歳出の削減を図りながらも，市税収入の拡充と一層の歳入確保に努める。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51308</xdr:rowOff>
    </xdr:to>
    <xdr:cxnSp macro="">
      <xdr:nvCxnSpPr>
        <xdr:cNvPr id="130" name="直線コネクタ 129"/>
        <xdr:cNvCxnSpPr/>
      </xdr:nvCxnSpPr>
      <xdr:spPr>
        <a:xfrm flipV="1">
          <a:off x="4114800" y="1116177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65</xdr:row>
      <xdr:rowOff>51308</xdr:rowOff>
    </xdr:to>
    <xdr:cxnSp macro="">
      <xdr:nvCxnSpPr>
        <xdr:cNvPr id="133" name="直線コネクタ 132"/>
        <xdr:cNvCxnSpPr/>
      </xdr:nvCxnSpPr>
      <xdr:spPr>
        <a:xfrm>
          <a:off x="3225800" y="1097356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762</xdr:rowOff>
    </xdr:to>
    <xdr:cxnSp macro="">
      <xdr:nvCxnSpPr>
        <xdr:cNvPr id="136" name="直線コネクタ 135"/>
        <xdr:cNvCxnSpPr/>
      </xdr:nvCxnSpPr>
      <xdr:spPr>
        <a:xfrm>
          <a:off x="2336800" y="107998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157734</xdr:rowOff>
    </xdr:to>
    <xdr:cxnSp macro="">
      <xdr:nvCxnSpPr>
        <xdr:cNvPr id="139" name="直線コネクタ 138"/>
        <xdr:cNvCxnSpPr/>
      </xdr:nvCxnSpPr>
      <xdr:spPr>
        <a:xfrm flipV="1">
          <a:off x="1447800" y="1079982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0"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2" name="テキスト ボックス 151"/>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3" name="楕円 152"/>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54" name="テキスト ボックス 153"/>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5" name="楕円 154"/>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59453</xdr:rowOff>
    </xdr:from>
    <xdr:ext cx="762000" cy="259045"/>
    <xdr:sp macro="" textlink="">
      <xdr:nvSpPr>
        <xdr:cNvPr id="156" name="テキスト ボックス 155"/>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8" name="テキスト ボックス 157"/>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維持補修費は減額となったものの，平成３０年７月豪雨災害に伴い物件費が大幅に増額したため，前年度より１２，２２７円増加した。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物件費の増加は主として，災害廃棄物処理に係る経費，被災住宅応急修理事業に係る経費，スクールバスによる通学支援事業（災害分）に係る経費によるものである。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これらの物件費については，災害復旧が進むにつれて減少していく見込みではあるが，全体的な歳出については，引き続き，行財政改革等の推進により抑制に努める。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97222</xdr:rowOff>
    </xdr:from>
    <xdr:to>
      <xdr:col>23</xdr:col>
      <xdr:colOff>133350</xdr:colOff>
      <xdr:row>82</xdr:row>
      <xdr:rowOff>89681</xdr:rowOff>
    </xdr:to>
    <xdr:cxnSp macro="">
      <xdr:nvCxnSpPr>
        <xdr:cNvPr id="193" name="直線コネクタ 192"/>
        <xdr:cNvCxnSpPr/>
      </xdr:nvCxnSpPr>
      <xdr:spPr>
        <a:xfrm>
          <a:off x="4114800" y="13984672"/>
          <a:ext cx="838200" cy="16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97222</xdr:rowOff>
    </xdr:from>
    <xdr:to>
      <xdr:col>19</xdr:col>
      <xdr:colOff>133350</xdr:colOff>
      <xdr:row>81</xdr:row>
      <xdr:rowOff>97623</xdr:rowOff>
    </xdr:to>
    <xdr:cxnSp macro="">
      <xdr:nvCxnSpPr>
        <xdr:cNvPr id="196" name="直線コネクタ 195"/>
        <xdr:cNvCxnSpPr/>
      </xdr:nvCxnSpPr>
      <xdr:spPr>
        <a:xfrm flipV="1">
          <a:off x="3225800" y="13984672"/>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95131</xdr:rowOff>
    </xdr:from>
    <xdr:to>
      <xdr:col>15</xdr:col>
      <xdr:colOff>82550</xdr:colOff>
      <xdr:row>81</xdr:row>
      <xdr:rowOff>97623</xdr:rowOff>
    </xdr:to>
    <xdr:cxnSp macro="">
      <xdr:nvCxnSpPr>
        <xdr:cNvPr id="199" name="直線コネクタ 198"/>
        <xdr:cNvCxnSpPr/>
      </xdr:nvCxnSpPr>
      <xdr:spPr>
        <a:xfrm>
          <a:off x="2336800" y="13982581"/>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56000</xdr:rowOff>
    </xdr:from>
    <xdr:to>
      <xdr:col>11</xdr:col>
      <xdr:colOff>31750</xdr:colOff>
      <xdr:row>81</xdr:row>
      <xdr:rowOff>95131</xdr:rowOff>
    </xdr:to>
    <xdr:cxnSp macro="">
      <xdr:nvCxnSpPr>
        <xdr:cNvPr id="202" name="直線コネクタ 201"/>
        <xdr:cNvCxnSpPr/>
      </xdr:nvCxnSpPr>
      <xdr:spPr>
        <a:xfrm>
          <a:off x="1447800" y="13943450"/>
          <a:ext cx="889000" cy="3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38881</xdr:rowOff>
    </xdr:from>
    <xdr:to>
      <xdr:col>23</xdr:col>
      <xdr:colOff>184150</xdr:colOff>
      <xdr:row>82</xdr:row>
      <xdr:rowOff>140481</xdr:rowOff>
    </xdr:to>
    <xdr:sp macro="" textlink="">
      <xdr:nvSpPr>
        <xdr:cNvPr id="212" name="楕円 211"/>
        <xdr:cNvSpPr/>
      </xdr:nvSpPr>
      <xdr:spPr>
        <a:xfrm>
          <a:off x="4902200" y="140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10958</xdr:rowOff>
    </xdr:from>
    <xdr:ext cx="762000" cy="259045"/>
    <xdr:sp macro="" textlink="">
      <xdr:nvSpPr>
        <xdr:cNvPr id="213" name="人件費・物件費等の状況該当値テキスト"/>
        <xdr:cNvSpPr txBox="1"/>
      </xdr:nvSpPr>
      <xdr:spPr>
        <a:xfrm>
          <a:off x="5041900" y="1406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46422</xdr:rowOff>
    </xdr:from>
    <xdr:to>
      <xdr:col>19</xdr:col>
      <xdr:colOff>184150</xdr:colOff>
      <xdr:row>81</xdr:row>
      <xdr:rowOff>148022</xdr:rowOff>
    </xdr:to>
    <xdr:sp macro="" textlink="">
      <xdr:nvSpPr>
        <xdr:cNvPr id="214" name="楕円 213"/>
        <xdr:cNvSpPr/>
      </xdr:nvSpPr>
      <xdr:spPr>
        <a:xfrm>
          <a:off x="4064000" y="139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158199</xdr:rowOff>
    </xdr:from>
    <xdr:ext cx="736600" cy="259045"/>
    <xdr:sp macro="" textlink="">
      <xdr:nvSpPr>
        <xdr:cNvPr id="215" name="テキスト ボックス 214"/>
        <xdr:cNvSpPr txBox="1"/>
      </xdr:nvSpPr>
      <xdr:spPr>
        <a:xfrm>
          <a:off x="3733800" y="1370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46823</xdr:rowOff>
    </xdr:from>
    <xdr:to>
      <xdr:col>15</xdr:col>
      <xdr:colOff>133350</xdr:colOff>
      <xdr:row>81</xdr:row>
      <xdr:rowOff>148423</xdr:rowOff>
    </xdr:to>
    <xdr:sp macro="" textlink="">
      <xdr:nvSpPr>
        <xdr:cNvPr id="216" name="楕円 215"/>
        <xdr:cNvSpPr/>
      </xdr:nvSpPr>
      <xdr:spPr>
        <a:xfrm>
          <a:off x="3175000" y="139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158600</xdr:rowOff>
    </xdr:from>
    <xdr:ext cx="762000" cy="259045"/>
    <xdr:sp macro="" textlink="">
      <xdr:nvSpPr>
        <xdr:cNvPr id="217" name="テキスト ボックス 216"/>
        <xdr:cNvSpPr txBox="1"/>
      </xdr:nvSpPr>
      <xdr:spPr>
        <a:xfrm>
          <a:off x="2844800" y="137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44331</xdr:rowOff>
    </xdr:from>
    <xdr:to>
      <xdr:col>11</xdr:col>
      <xdr:colOff>82550</xdr:colOff>
      <xdr:row>81</xdr:row>
      <xdr:rowOff>145931</xdr:rowOff>
    </xdr:to>
    <xdr:sp macro="" textlink="">
      <xdr:nvSpPr>
        <xdr:cNvPr id="218" name="楕円 217"/>
        <xdr:cNvSpPr/>
      </xdr:nvSpPr>
      <xdr:spPr>
        <a:xfrm>
          <a:off x="2286000" y="139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156108</xdr:rowOff>
    </xdr:from>
    <xdr:ext cx="762000" cy="259045"/>
    <xdr:sp macro="" textlink="">
      <xdr:nvSpPr>
        <xdr:cNvPr id="219" name="テキスト ボックス 218"/>
        <xdr:cNvSpPr txBox="1"/>
      </xdr:nvSpPr>
      <xdr:spPr>
        <a:xfrm>
          <a:off x="1955800" y="1370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xdr:rowOff>
    </xdr:from>
    <xdr:to>
      <xdr:col>7</xdr:col>
      <xdr:colOff>31750</xdr:colOff>
      <xdr:row>81</xdr:row>
      <xdr:rowOff>106800</xdr:rowOff>
    </xdr:to>
    <xdr:sp macro="" textlink="">
      <xdr:nvSpPr>
        <xdr:cNvPr id="220" name="楕円 219"/>
        <xdr:cNvSpPr/>
      </xdr:nvSpPr>
      <xdr:spPr>
        <a:xfrm>
          <a:off x="1397000" y="138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116977</xdr:rowOff>
    </xdr:from>
    <xdr:ext cx="762000" cy="259045"/>
    <xdr:sp macro="" textlink="">
      <xdr:nvSpPr>
        <xdr:cNvPr id="221" name="テキスト ボックス 220"/>
        <xdr:cNvSpPr txBox="1"/>
      </xdr:nvSpPr>
      <xdr:spPr>
        <a:xfrm>
          <a:off x="1066800" y="1366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類似団体の中でも</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水準とな</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た事を受け，独自給料表であった行政職給料表を，国の行政職俸給表（１）と同一の給料表へ見直し、平成３１年４月１日に移行した。今後，現給保障期間を含め３年間で水準が低下すると見込んでいる。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20109</xdr:rowOff>
    </xdr:to>
    <xdr:cxnSp macro="">
      <xdr:nvCxnSpPr>
        <xdr:cNvPr id="255" name="直線コネクタ 254"/>
        <xdr:cNvCxnSpPr/>
      </xdr:nvCxnSpPr>
      <xdr:spPr>
        <a:xfrm>
          <a:off x="16179800" y="150876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88</xdr:row>
      <xdr:rowOff>0</xdr:rowOff>
    </xdr:to>
    <xdr:cxnSp macro="">
      <xdr:nvCxnSpPr>
        <xdr:cNvPr id="258" name="直線コネクタ 257"/>
        <xdr:cNvCxnSpPr/>
      </xdr:nvCxnSpPr>
      <xdr:spPr>
        <a:xfrm>
          <a:off x="15290800" y="149870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70909</xdr:rowOff>
    </xdr:to>
    <xdr:cxnSp macro="">
      <xdr:nvCxnSpPr>
        <xdr:cNvPr id="261" name="直線コネクタ 260"/>
        <xdr:cNvCxnSpPr/>
      </xdr:nvCxnSpPr>
      <xdr:spPr>
        <a:xfrm>
          <a:off x="14401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10584</xdr:rowOff>
    </xdr:to>
    <xdr:cxnSp macro="">
      <xdr:nvCxnSpPr>
        <xdr:cNvPr id="264" name="直線コネクタ 263"/>
        <xdr:cNvCxnSpPr/>
      </xdr:nvCxnSpPr>
      <xdr:spPr>
        <a:xfrm>
          <a:off x="13512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4" name="楕円 273"/>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5" name="給与水準   （国との比較）該当値テキスト"/>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8" name="楕円 277"/>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9" name="テキスト ボックス 278"/>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2" name="楕円 281"/>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3" name="テキスト ボックス 282"/>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平成２９年度から平成３０年度にかけては，若干の増加傾向となっているが，行財政改革プラン２０１６（平成２８年度～平成３１年度）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民間活力導入の推進や行政組織のスリム化等に取り組んでいるところであ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組織やポストの適正化を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図り定</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員の適正化に努める。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62</xdr:row>
      <xdr:rowOff>9978</xdr:rowOff>
    </xdr:to>
    <xdr:cxnSp macro="">
      <xdr:nvCxnSpPr>
        <xdr:cNvPr id="320" name="直線コネクタ 319"/>
        <xdr:cNvCxnSpPr/>
      </xdr:nvCxnSpPr>
      <xdr:spPr>
        <a:xfrm>
          <a:off x="16179800" y="1060196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133169</xdr:rowOff>
    </xdr:from>
    <xdr:to>
      <xdr:col>77</xdr:col>
      <xdr:colOff>44450</xdr:colOff>
      <xdr:row>61</xdr:row>
      <xdr:rowOff>143510</xdr:rowOff>
    </xdr:to>
    <xdr:cxnSp macro="">
      <xdr:nvCxnSpPr>
        <xdr:cNvPr id="323" name="直線コネクタ 322"/>
        <xdr:cNvCxnSpPr/>
      </xdr:nvCxnSpPr>
      <xdr:spPr>
        <a:xfrm>
          <a:off x="15290800" y="105916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133169</xdr:rowOff>
    </xdr:from>
    <xdr:to>
      <xdr:col>72</xdr:col>
      <xdr:colOff>203200</xdr:colOff>
      <xdr:row>61</xdr:row>
      <xdr:rowOff>136616</xdr:rowOff>
    </xdr:to>
    <xdr:cxnSp macro="">
      <xdr:nvCxnSpPr>
        <xdr:cNvPr id="326" name="直線コネクタ 325"/>
        <xdr:cNvCxnSpPr/>
      </xdr:nvCxnSpPr>
      <xdr:spPr>
        <a:xfrm flipV="1">
          <a:off x="14401800" y="105916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150404</xdr:rowOff>
    </xdr:to>
    <xdr:cxnSp macro="">
      <xdr:nvCxnSpPr>
        <xdr:cNvPr id="329" name="直線コネクタ 328"/>
        <xdr:cNvCxnSpPr/>
      </xdr:nvCxnSpPr>
      <xdr:spPr>
        <a:xfrm flipV="1">
          <a:off x="13512800" y="1059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39" name="楕円 338"/>
        <xdr:cNvSpPr/>
      </xdr:nvSpPr>
      <xdr:spPr>
        <a:xfrm>
          <a:off x="16967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147155</xdr:rowOff>
    </xdr:from>
    <xdr:ext cx="762000" cy="259045"/>
    <xdr:sp macro="" textlink="">
      <xdr:nvSpPr>
        <xdr:cNvPr id="340" name="定員管理の状況該当値テキスト"/>
        <xdr:cNvSpPr txBox="1"/>
      </xdr:nvSpPr>
      <xdr:spPr>
        <a:xfrm>
          <a:off x="171069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1" name="楕円 340"/>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42" name="テキスト ボックス 341"/>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3" name="楕円 342"/>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22696</xdr:rowOff>
    </xdr:from>
    <xdr:ext cx="762000" cy="259045"/>
    <xdr:sp macro="" textlink="">
      <xdr:nvSpPr>
        <xdr:cNvPr id="344" name="テキスト ボックス 343"/>
        <xdr:cNvSpPr txBox="1"/>
      </xdr:nvSpPr>
      <xdr:spPr>
        <a:xfrm>
          <a:off x="14909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5" name="楕円 344"/>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46" name="テキスト ボックス 345"/>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47" name="楕円 346"/>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39931</xdr:rowOff>
    </xdr:from>
    <xdr:ext cx="762000" cy="259045"/>
    <xdr:sp macro="" textlink="">
      <xdr:nvSpPr>
        <xdr:cNvPr id="348" name="テキスト ボックス 347"/>
        <xdr:cNvSpPr txBox="1"/>
      </xdr:nvSpPr>
      <xdr:spPr>
        <a:xfrm>
          <a:off x="13131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前年度に比べ０．５ポイント改善したが，これは，３箇年の平均値であり，当年度の単年度実質公債費比率５．３％が，平成２７年度の６．３％を下回ったことによる。一方，単年度実質公債費比率は，前年度に比べ０．４ポイント悪化しているが，これは，比率の算出上，分子となる元利償還金の増加（３．３億円）が大き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５年間の推移をみると，比率は年々改善傾向にある。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構想実現計画２０１６に掲げる負債削減目標（平成２８年度から平成３１年度までの４年間で市全体で２００億円の削減）の推進により，市債発行の抑制に努めている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ところである。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今後も引き続き新規市債発行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将来的な公債費の削減に努める。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134366</xdr:rowOff>
    </xdr:to>
    <xdr:cxnSp macro="">
      <xdr:nvCxnSpPr>
        <xdr:cNvPr id="380" name="直線コネクタ 379"/>
        <xdr:cNvCxnSpPr/>
      </xdr:nvCxnSpPr>
      <xdr:spPr>
        <a:xfrm flipV="1">
          <a:off x="16179800" y="67726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11176</xdr:rowOff>
    </xdr:to>
    <xdr:cxnSp macro="">
      <xdr:nvCxnSpPr>
        <xdr:cNvPr id="383" name="直線コネクタ 382"/>
        <xdr:cNvCxnSpPr/>
      </xdr:nvCxnSpPr>
      <xdr:spPr>
        <a:xfrm flipV="1">
          <a:off x="15290800" y="682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69088</xdr:rowOff>
    </xdr:to>
    <xdr:cxnSp macro="">
      <xdr:nvCxnSpPr>
        <xdr:cNvPr id="386" name="直線コネクタ 385"/>
        <xdr:cNvCxnSpPr/>
      </xdr:nvCxnSpPr>
      <xdr:spPr>
        <a:xfrm flipV="1">
          <a:off x="14401800" y="68691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98044</xdr:rowOff>
    </xdr:to>
    <xdr:cxnSp macro="">
      <xdr:nvCxnSpPr>
        <xdr:cNvPr id="389" name="直線コネクタ 388"/>
        <xdr:cNvCxnSpPr/>
      </xdr:nvCxnSpPr>
      <xdr:spPr>
        <a:xfrm flipV="1">
          <a:off x="13512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1" name="楕円 400"/>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2" name="テキスト ボックス 401"/>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406" name="テキスト ボックス 405"/>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7" name="楕円 406"/>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8" name="テキスト ボックス 407"/>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前年度と比較し，５．２％上昇しているが，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年７月豪雨の復旧・復興に伴う市債（５１億円）</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や中庄団地</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建設事業（２６億円）などにより市債残高が増加したことが主な要因</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今後も災害復旧事業などに伴う市債の発行等により，将来負担比率はしばらくは，同水準で推移するものと考えている。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各種事業について，計画段階から事業内容を精査し，市債残高の削減等を進めることにより，財政の健全化に努める。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142367</xdr:rowOff>
    </xdr:from>
    <xdr:to>
      <xdr:col>81</xdr:col>
      <xdr:colOff>44450</xdr:colOff>
      <xdr:row>16</xdr:row>
      <xdr:rowOff>12742</xdr:rowOff>
    </xdr:to>
    <xdr:cxnSp macro="">
      <xdr:nvCxnSpPr>
        <xdr:cNvPr id="442" name="直線コネクタ 441"/>
        <xdr:cNvCxnSpPr/>
      </xdr:nvCxnSpPr>
      <xdr:spPr>
        <a:xfrm>
          <a:off x="16179800" y="2714117"/>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141563</xdr:rowOff>
    </xdr:from>
    <xdr:to>
      <xdr:col>77</xdr:col>
      <xdr:colOff>44450</xdr:colOff>
      <xdr:row>15</xdr:row>
      <xdr:rowOff>142367</xdr:rowOff>
    </xdr:to>
    <xdr:cxnSp macro="">
      <xdr:nvCxnSpPr>
        <xdr:cNvPr id="445" name="直線コネクタ 444"/>
        <xdr:cNvCxnSpPr/>
      </xdr:nvCxnSpPr>
      <xdr:spPr>
        <a:xfrm>
          <a:off x="15290800" y="271331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141563</xdr:rowOff>
    </xdr:from>
    <xdr:to>
      <xdr:col>72</xdr:col>
      <xdr:colOff>203200</xdr:colOff>
      <xdr:row>16</xdr:row>
      <xdr:rowOff>25612</xdr:rowOff>
    </xdr:to>
    <xdr:cxnSp macro="">
      <xdr:nvCxnSpPr>
        <xdr:cNvPr id="448" name="直線コネクタ 447"/>
        <xdr:cNvCxnSpPr/>
      </xdr:nvCxnSpPr>
      <xdr:spPr>
        <a:xfrm flipV="1">
          <a:off x="14401800" y="271331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25612</xdr:rowOff>
    </xdr:from>
    <xdr:to>
      <xdr:col>68</xdr:col>
      <xdr:colOff>152400</xdr:colOff>
      <xdr:row>16</xdr:row>
      <xdr:rowOff>85937</xdr:rowOff>
    </xdr:to>
    <xdr:cxnSp macro="">
      <xdr:nvCxnSpPr>
        <xdr:cNvPr id="451" name="直線コネクタ 450"/>
        <xdr:cNvCxnSpPr/>
      </xdr:nvCxnSpPr>
      <xdr:spPr>
        <a:xfrm flipV="1">
          <a:off x="13512800" y="27688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133392</xdr:rowOff>
    </xdr:from>
    <xdr:to>
      <xdr:col>81</xdr:col>
      <xdr:colOff>95250</xdr:colOff>
      <xdr:row>16</xdr:row>
      <xdr:rowOff>63542</xdr:rowOff>
    </xdr:to>
    <xdr:sp macro="" textlink="">
      <xdr:nvSpPr>
        <xdr:cNvPr id="461" name="楕円 460"/>
        <xdr:cNvSpPr/>
      </xdr:nvSpPr>
      <xdr:spPr>
        <a:xfrm>
          <a:off x="169672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105469</xdr:rowOff>
    </xdr:from>
    <xdr:ext cx="762000" cy="259045"/>
    <xdr:sp macro="" textlink="">
      <xdr:nvSpPr>
        <xdr:cNvPr id="462" name="将来負担の状況該当値テキスト"/>
        <xdr:cNvSpPr txBox="1"/>
      </xdr:nvSpPr>
      <xdr:spPr>
        <a:xfrm>
          <a:off x="17106900" y="267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91567</xdr:rowOff>
    </xdr:from>
    <xdr:to>
      <xdr:col>77</xdr:col>
      <xdr:colOff>95250</xdr:colOff>
      <xdr:row>16</xdr:row>
      <xdr:rowOff>21717</xdr:rowOff>
    </xdr:to>
    <xdr:sp macro="" textlink="">
      <xdr:nvSpPr>
        <xdr:cNvPr id="463" name="楕円 462"/>
        <xdr:cNvSpPr/>
      </xdr:nvSpPr>
      <xdr:spPr>
        <a:xfrm>
          <a:off x="16129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6494</xdr:rowOff>
    </xdr:from>
    <xdr:ext cx="736600" cy="259045"/>
    <xdr:sp macro="" textlink="">
      <xdr:nvSpPr>
        <xdr:cNvPr id="464" name="テキスト ボックス 463"/>
        <xdr:cNvSpPr txBox="1"/>
      </xdr:nvSpPr>
      <xdr:spPr>
        <a:xfrm>
          <a:off x="15798800" y="27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90763</xdr:rowOff>
    </xdr:from>
    <xdr:to>
      <xdr:col>73</xdr:col>
      <xdr:colOff>44450</xdr:colOff>
      <xdr:row>16</xdr:row>
      <xdr:rowOff>20913</xdr:rowOff>
    </xdr:to>
    <xdr:sp macro="" textlink="">
      <xdr:nvSpPr>
        <xdr:cNvPr id="465" name="楕円 464"/>
        <xdr:cNvSpPr/>
      </xdr:nvSpPr>
      <xdr:spPr>
        <a:xfrm>
          <a:off x="15240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5690</xdr:rowOff>
    </xdr:from>
    <xdr:ext cx="762000" cy="259045"/>
    <xdr:sp macro="" textlink="">
      <xdr:nvSpPr>
        <xdr:cNvPr id="466" name="テキスト ボックス 465"/>
        <xdr:cNvSpPr txBox="1"/>
      </xdr:nvSpPr>
      <xdr:spPr>
        <a:xfrm>
          <a:off x="14909800" y="27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146262</xdr:rowOff>
    </xdr:from>
    <xdr:to>
      <xdr:col>68</xdr:col>
      <xdr:colOff>203200</xdr:colOff>
      <xdr:row>16</xdr:row>
      <xdr:rowOff>76412</xdr:rowOff>
    </xdr:to>
    <xdr:sp macro="" textlink="">
      <xdr:nvSpPr>
        <xdr:cNvPr id="467" name="楕円 466"/>
        <xdr:cNvSpPr/>
      </xdr:nvSpPr>
      <xdr:spPr>
        <a:xfrm>
          <a:off x="14351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61189</xdr:rowOff>
    </xdr:from>
    <xdr:ext cx="762000" cy="259045"/>
    <xdr:sp macro="" textlink="">
      <xdr:nvSpPr>
        <xdr:cNvPr id="468" name="テキスト ボックス 467"/>
        <xdr:cNvSpPr txBox="1"/>
      </xdr:nvSpPr>
      <xdr:spPr>
        <a:xfrm>
          <a:off x="14020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9" name="楕円 468"/>
        <xdr:cNvSpPr/>
      </xdr:nvSpPr>
      <xdr:spPr>
        <a:xfrm>
          <a:off x="13462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70" name="テキスト ボックス 469"/>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482,541
476,481
355.63
211,700,283
202,773,016
5,583,217
107,810,088
181,593,532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人件費に係る経常収支比率は，前年度と同ポイントとなっており，類似団体平均値を０．６ポイント下回っている。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本市では，行財政改革プラン２０１６（平成２８年度～平成３１年度）において，行政組織のスリム化等に取り組んでおり，今後も組織やポストの適正化を図り，人件費削減に努める。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88900</xdr:rowOff>
    </xdr:to>
    <xdr:cxnSp macro="">
      <xdr:nvCxnSpPr>
        <xdr:cNvPr id="66" name="直線コネクタ 65"/>
        <xdr:cNvCxnSpPr/>
      </xdr:nvCxnSpPr>
      <xdr:spPr>
        <a:xfrm>
          <a:off x="3987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111760</xdr:rowOff>
    </xdr:to>
    <xdr:cxnSp macro="">
      <xdr:nvCxnSpPr>
        <xdr:cNvPr id="69" name="直線コネクタ 68"/>
        <xdr:cNvCxnSpPr/>
      </xdr:nvCxnSpPr>
      <xdr:spPr>
        <a:xfrm flipV="1">
          <a:off x="3098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111760</xdr:rowOff>
    </xdr:to>
    <xdr:cxnSp macro="">
      <xdr:nvCxnSpPr>
        <xdr:cNvPr id="72" name="直線コネクタ 71"/>
        <xdr:cNvCxnSpPr/>
      </xdr:nvCxnSpPr>
      <xdr:spPr>
        <a:xfrm>
          <a:off x="2209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149860</xdr:rowOff>
    </xdr:to>
    <xdr:cxnSp macro="">
      <xdr:nvCxnSpPr>
        <xdr:cNvPr id="75" name="直線コネクタ 74"/>
        <xdr:cNvCxnSpPr/>
      </xdr:nvCxnSpPr>
      <xdr:spPr>
        <a:xfrm flipV="1">
          <a:off x="1320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物件費に係る経常収支比率については，前年度から０．１ポイント減少していおり，類似団体平均値を０．８ポイント下回っている。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これは，放課後児童クラブ運営事業に係る経費が増加しているものの，情報教育推進事業や小学校施設を管理する事業に係る経費が減少したことによるものである。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今後も，行財政改革の推進による経費削減，合理化を積極的に行い，健全な財政運営に努める。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14</xdr:row>
      <xdr:rowOff>127000</xdr:rowOff>
    </xdr:to>
    <xdr:cxnSp macro="">
      <xdr:nvCxnSpPr>
        <xdr:cNvPr id="127" name="直線コネクタ 126"/>
        <xdr:cNvCxnSpPr/>
      </xdr:nvCxnSpPr>
      <xdr:spPr>
        <a:xfrm flipV="1">
          <a:off x="15671800" y="251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139700</xdr:rowOff>
    </xdr:to>
    <xdr:cxnSp macro="">
      <xdr:nvCxnSpPr>
        <xdr:cNvPr id="130" name="直線コネクタ 129"/>
        <xdr:cNvCxnSpPr/>
      </xdr:nvCxnSpPr>
      <xdr:spPr>
        <a:xfrm flipV="1">
          <a:off x="14782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14</xdr:row>
      <xdr:rowOff>139700</xdr:rowOff>
    </xdr:to>
    <xdr:cxnSp macro="">
      <xdr:nvCxnSpPr>
        <xdr:cNvPr id="133" name="直線コネクタ 132"/>
        <xdr:cNvCxnSpPr/>
      </xdr:nvCxnSpPr>
      <xdr:spPr>
        <a:xfrm>
          <a:off x="13893800" y="246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101600</xdr:rowOff>
    </xdr:to>
    <xdr:cxnSp macro="">
      <xdr:nvCxnSpPr>
        <xdr:cNvPr id="136" name="直線コネクタ 135"/>
        <xdr:cNvCxnSpPr/>
      </xdr:nvCxnSpPr>
      <xdr:spPr>
        <a:xfrm flipV="1">
          <a:off x="13004800" y="246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6" name="楕円 145"/>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1" name="テキスト ボックス 150"/>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3" name="テキスト ボックス 152"/>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5" name="テキスト ボックス 154"/>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扶助費に係る経常収支比率は，前年度と同ポイントとなっている。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これは，生活扶助給付事業費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施設型・地域型保育給付事業費や民間保育所運営事業費等が増加したためものである。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類似団体平均値を０．４ポイント下回ってはいるが，今後も少子高齢化の進展や障がい者支援対策としての扶助費の増加が見込まれるため，健全な財政運営に努める。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44450</xdr:rowOff>
    </xdr:to>
    <xdr:cxnSp macro="">
      <xdr:nvCxnSpPr>
        <xdr:cNvPr id="188" name="直線コネクタ 187"/>
        <xdr:cNvCxnSpPr/>
      </xdr:nvCxnSpPr>
      <xdr:spPr>
        <a:xfrm>
          <a:off x="3987800" y="981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44450</xdr:rowOff>
    </xdr:to>
    <xdr:cxnSp macro="">
      <xdr:nvCxnSpPr>
        <xdr:cNvPr id="191" name="直線コネクタ 190"/>
        <xdr:cNvCxnSpPr/>
      </xdr:nvCxnSpPr>
      <xdr:spPr>
        <a:xfrm>
          <a:off x="3098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19050</xdr:rowOff>
    </xdr:to>
    <xdr:cxnSp macro="">
      <xdr:nvCxnSpPr>
        <xdr:cNvPr id="194" name="直線コネクタ 193"/>
        <xdr:cNvCxnSpPr/>
      </xdr:nvCxnSpPr>
      <xdr:spPr>
        <a:xfrm>
          <a:off x="2209800" y="9652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31750</xdr:rowOff>
    </xdr:to>
    <xdr:cxnSp macro="">
      <xdr:nvCxnSpPr>
        <xdr:cNvPr id="197" name="直線コネクタ 196"/>
        <xdr:cNvCxnSpPr/>
      </xdr:nvCxnSpPr>
      <xdr:spPr>
        <a:xfrm flipV="1">
          <a:off x="1320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7" name="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8"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9" name="楕円 208"/>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0" name="テキスト ボックス 209"/>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から０．６ポイント減少し，類似団体平均を９．１ポイント上回っている。これは「その他」のうち，投出資・貸付について，児島市民病院や土地開発公社への貸付金が減少したことが主な要因と</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この指標については，類似団体で最も高い比率となっており，今後も適正な財政運営により数値の抑制に努める。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134620</xdr:rowOff>
    </xdr:from>
    <xdr:to>
      <xdr:col>82</xdr:col>
      <xdr:colOff>107950</xdr:colOff>
      <xdr:row>61</xdr:row>
      <xdr:rowOff>8890</xdr:rowOff>
    </xdr:to>
    <xdr:cxnSp macro="">
      <xdr:nvCxnSpPr>
        <xdr:cNvPr id="249" name="直線コネクタ 248"/>
        <xdr:cNvCxnSpPr/>
      </xdr:nvCxnSpPr>
      <xdr:spPr>
        <a:xfrm flipV="1">
          <a:off x="15671800" y="1042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61</xdr:row>
      <xdr:rowOff>8890</xdr:rowOff>
    </xdr:to>
    <xdr:cxnSp macro="">
      <xdr:nvCxnSpPr>
        <xdr:cNvPr id="252" name="直線コネクタ 251"/>
        <xdr:cNvCxnSpPr/>
      </xdr:nvCxnSpPr>
      <xdr:spPr>
        <a:xfrm>
          <a:off x="14782800" y="101168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1270</xdr:rowOff>
    </xdr:to>
    <xdr:cxnSp macro="">
      <xdr:nvCxnSpPr>
        <xdr:cNvPr id="255" name="直線コネクタ 254"/>
        <xdr:cNvCxnSpPr/>
      </xdr:nvCxnSpPr>
      <xdr:spPr>
        <a:xfrm>
          <a:off x="13893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104140</xdr:rowOff>
    </xdr:to>
    <xdr:cxnSp macro="">
      <xdr:nvCxnSpPr>
        <xdr:cNvPr id="258" name="直線コネクタ 257"/>
        <xdr:cNvCxnSpPr/>
      </xdr:nvCxnSpPr>
      <xdr:spPr>
        <a:xfrm>
          <a:off x="13004800" y="1001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83820</xdr:rowOff>
    </xdr:from>
    <xdr:to>
      <xdr:col>82</xdr:col>
      <xdr:colOff>158750</xdr:colOff>
      <xdr:row>61</xdr:row>
      <xdr:rowOff>13970</xdr:rowOff>
    </xdr:to>
    <xdr:sp macro="" textlink="">
      <xdr:nvSpPr>
        <xdr:cNvPr id="268" name="楕円 267"/>
        <xdr:cNvSpPr/>
      </xdr:nvSpPr>
      <xdr:spPr>
        <a:xfrm>
          <a:off x="16459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163847</xdr:rowOff>
    </xdr:from>
    <xdr:ext cx="762000" cy="259045"/>
    <xdr:sp macro="" textlink="">
      <xdr:nvSpPr>
        <xdr:cNvPr id="269" name="その他該当値テキスト"/>
        <xdr:cNvSpPr txBox="1"/>
      </xdr:nvSpPr>
      <xdr:spPr>
        <a:xfrm>
          <a:off x="16598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129540</xdr:rowOff>
    </xdr:from>
    <xdr:to>
      <xdr:col>78</xdr:col>
      <xdr:colOff>120650</xdr:colOff>
      <xdr:row>61</xdr:row>
      <xdr:rowOff>59690</xdr:rowOff>
    </xdr:to>
    <xdr:sp macro="" textlink="">
      <xdr:nvSpPr>
        <xdr:cNvPr id="270" name="楕円 269"/>
        <xdr:cNvSpPr/>
      </xdr:nvSpPr>
      <xdr:spPr>
        <a:xfrm>
          <a:off x="15621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44467</xdr:rowOff>
    </xdr:from>
    <xdr:ext cx="736600" cy="259045"/>
    <xdr:sp macro="" textlink="">
      <xdr:nvSpPr>
        <xdr:cNvPr id="271" name="テキスト ボックス 270"/>
        <xdr:cNvSpPr txBox="1"/>
      </xdr:nvSpPr>
      <xdr:spPr>
        <a:xfrm>
          <a:off x="15290800" y="1050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2" name="楕円 271"/>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3" name="テキスト ボックス 272"/>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4" name="楕円 273"/>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5" name="テキスト ボックス 274"/>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6" name="楕円 275"/>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7" name="テキスト ボックス 276"/>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補助費等に係る経常収支比率は，前年度と同ポイントとなっている。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これは，企業誘致推進事業費が増加したものの，児島市民病院関係経費が減少したことによるものである。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類似団体平均値を５</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０ポイント下回ってはいるが，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今後も定期的に補助金の見直し等に取り組んでいく。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69850</xdr:rowOff>
    </xdr:to>
    <xdr:cxnSp macro="">
      <xdr:nvCxnSpPr>
        <xdr:cNvPr id="310" name="直線コネクタ 309"/>
        <xdr:cNvCxnSpPr/>
      </xdr:nvCxnSpPr>
      <xdr:spPr>
        <a:xfrm>
          <a:off x="15671800" y="572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82550</xdr:rowOff>
    </xdr:to>
    <xdr:cxnSp macro="">
      <xdr:nvCxnSpPr>
        <xdr:cNvPr id="313" name="直線コネクタ 312"/>
        <xdr:cNvCxnSpPr/>
      </xdr:nvCxnSpPr>
      <xdr:spPr>
        <a:xfrm flipV="1">
          <a:off x="14782800" y="572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44450</xdr:rowOff>
    </xdr:from>
    <xdr:to>
      <xdr:col>73</xdr:col>
      <xdr:colOff>180975</xdr:colOff>
      <xdr:row>33</xdr:row>
      <xdr:rowOff>82550</xdr:rowOff>
    </xdr:to>
    <xdr:cxnSp macro="">
      <xdr:nvCxnSpPr>
        <xdr:cNvPr id="316" name="直線コネクタ 315"/>
        <xdr:cNvCxnSpPr/>
      </xdr:nvCxnSpPr>
      <xdr:spPr>
        <a:xfrm>
          <a:off x="13893800" y="57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44450</xdr:rowOff>
    </xdr:from>
    <xdr:to>
      <xdr:col>69</xdr:col>
      <xdr:colOff>92075</xdr:colOff>
      <xdr:row>33</xdr:row>
      <xdr:rowOff>120650</xdr:rowOff>
    </xdr:to>
    <xdr:cxnSp macro="">
      <xdr:nvCxnSpPr>
        <xdr:cNvPr id="319" name="直線コネクタ 318"/>
        <xdr:cNvCxnSpPr/>
      </xdr:nvCxnSpPr>
      <xdr:spPr>
        <a:xfrm flipV="1">
          <a:off x="13004800" y="570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29" name="楕円 328"/>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30" name="補助費等該当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1" name="楕円 330"/>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2" name="テキスト ボックス 331"/>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31750</xdr:rowOff>
    </xdr:from>
    <xdr:to>
      <xdr:col>74</xdr:col>
      <xdr:colOff>31750</xdr:colOff>
      <xdr:row>33</xdr:row>
      <xdr:rowOff>133350</xdr:rowOff>
    </xdr:to>
    <xdr:sp macro="" textlink="">
      <xdr:nvSpPr>
        <xdr:cNvPr id="333" name="楕円 332"/>
        <xdr:cNvSpPr/>
      </xdr:nvSpPr>
      <xdr:spPr>
        <a:xfrm>
          <a:off x="14732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143527</xdr:rowOff>
    </xdr:from>
    <xdr:ext cx="762000" cy="259045"/>
    <xdr:sp macro="" textlink="">
      <xdr:nvSpPr>
        <xdr:cNvPr id="334" name="テキスト ボックス 333"/>
        <xdr:cNvSpPr txBox="1"/>
      </xdr:nvSpPr>
      <xdr:spPr>
        <a:xfrm>
          <a:off x="14401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165100</xdr:rowOff>
    </xdr:from>
    <xdr:to>
      <xdr:col>69</xdr:col>
      <xdr:colOff>142875</xdr:colOff>
      <xdr:row>33</xdr:row>
      <xdr:rowOff>95250</xdr:rowOff>
    </xdr:to>
    <xdr:sp macro="" textlink="">
      <xdr:nvSpPr>
        <xdr:cNvPr id="335" name="楕円 334"/>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105427</xdr:rowOff>
    </xdr:from>
    <xdr:ext cx="762000" cy="259045"/>
    <xdr:sp macro="" textlink="">
      <xdr:nvSpPr>
        <xdr:cNvPr id="336" name="テキスト ボックス 335"/>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69850</xdr:rowOff>
    </xdr:from>
    <xdr:to>
      <xdr:col>65</xdr:col>
      <xdr:colOff>53975</xdr:colOff>
      <xdr:row>34</xdr:row>
      <xdr:rowOff>0</xdr:rowOff>
    </xdr:to>
    <xdr:sp macro="" textlink="">
      <xdr:nvSpPr>
        <xdr:cNvPr id="337" name="楕円 336"/>
        <xdr:cNvSpPr/>
      </xdr:nvSpPr>
      <xdr:spPr>
        <a:xfrm>
          <a:off x="12954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10177</xdr:rowOff>
    </xdr:from>
    <xdr:ext cx="762000" cy="259045"/>
    <xdr:sp macro="" textlink="">
      <xdr:nvSpPr>
        <xdr:cNvPr id="338" name="テキスト ボックス 337"/>
        <xdr:cNvSpPr txBox="1"/>
      </xdr:nvSpPr>
      <xdr:spPr>
        <a:xfrm>
          <a:off x="12623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公債費に係る経常収支比率は，前年度と同ポイントとなっており，類似団体平均値を１．９ポイント下回っている。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想実現計画２０１６に掲げる負債削減目標（平成２８年度から平成３１年度までの４年間で市全体で２００億円の削減）の推進により，市債発行の抑制に努めているところであるが，今後も引き続き市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16511</xdr:rowOff>
    </xdr:to>
    <xdr:cxnSp macro="">
      <xdr:nvCxnSpPr>
        <xdr:cNvPr id="371" name="直線コネクタ 370"/>
        <xdr:cNvCxnSpPr/>
      </xdr:nvCxnSpPr>
      <xdr:spPr>
        <a:xfrm>
          <a:off x="3987800" y="13218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16511</xdr:rowOff>
    </xdr:to>
    <xdr:cxnSp macro="">
      <xdr:nvCxnSpPr>
        <xdr:cNvPr id="374" name="直線コネクタ 373"/>
        <xdr:cNvCxnSpPr/>
      </xdr:nvCxnSpPr>
      <xdr:spPr>
        <a:xfrm>
          <a:off x="3098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165100</xdr:rowOff>
    </xdr:to>
    <xdr:cxnSp macro="">
      <xdr:nvCxnSpPr>
        <xdr:cNvPr id="377" name="直線コネクタ 376"/>
        <xdr:cNvCxnSpPr/>
      </xdr:nvCxnSpPr>
      <xdr:spPr>
        <a:xfrm>
          <a:off x="2209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77</xdr:row>
      <xdr:rowOff>31750</xdr:rowOff>
    </xdr:to>
    <xdr:cxnSp macro="">
      <xdr:nvCxnSpPr>
        <xdr:cNvPr id="380" name="直線コネクタ 379"/>
        <xdr:cNvCxnSpPr/>
      </xdr:nvCxnSpPr>
      <xdr:spPr>
        <a:xfrm flipV="1">
          <a:off x="1320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0" name="楕円 389"/>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1"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2" name="楕円 391"/>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3" name="テキスト ボックス 392"/>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4" name="楕円 393"/>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5" name="テキスト ボックス 394"/>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6" name="楕円 395"/>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7" name="テキスト ボックス 396"/>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8" name="楕円 397"/>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9" name="テキスト ボックス 398"/>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より０．７ポイント減少しており，類似団体平均値より２．３ポイント上回っている。これは，「その他」の内訳である繰出金等のポイントが減少したことが主な要因である。今後も，繰出金の適正化など，行財政改革の更なる推進により，経費削減や合理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81280</xdr:rowOff>
    </xdr:to>
    <xdr:cxnSp macro="">
      <xdr:nvCxnSpPr>
        <xdr:cNvPr id="430" name="直線コネクタ 429"/>
        <xdr:cNvCxnSpPr/>
      </xdr:nvCxnSpPr>
      <xdr:spPr>
        <a:xfrm flipV="1">
          <a:off x="15671800" y="13422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81280</xdr:rowOff>
    </xdr:to>
    <xdr:cxnSp macro="">
      <xdr:nvCxnSpPr>
        <xdr:cNvPr id="433" name="直線コネクタ 432"/>
        <xdr:cNvCxnSpPr/>
      </xdr:nvCxnSpPr>
      <xdr:spPr>
        <a:xfrm>
          <a:off x="14782800" y="1325778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56135</xdr:rowOff>
    </xdr:to>
    <xdr:cxnSp macro="">
      <xdr:nvCxnSpPr>
        <xdr:cNvPr id="436" name="直線コネクタ 435"/>
        <xdr:cNvCxnSpPr/>
      </xdr:nvCxnSpPr>
      <xdr:spPr>
        <a:xfrm>
          <a:off x="13893800" y="13125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19558</xdr:rowOff>
    </xdr:to>
    <xdr:cxnSp macro="">
      <xdr:nvCxnSpPr>
        <xdr:cNvPr id="439" name="直線コネクタ 438"/>
        <xdr:cNvCxnSpPr/>
      </xdr:nvCxnSpPr>
      <xdr:spPr>
        <a:xfrm flipV="1">
          <a:off x="13004800" y="13125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9" name="楕円 448"/>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0"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2" name="テキスト ボックス 451"/>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3" name="楕円 452"/>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4" name="テキスト ボックス 453"/>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5" name="楕円 454"/>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6" name="テキスト ボックス 455"/>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7" name="楕円 456"/>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8" name="テキスト ボックス 457"/>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113497</xdr:rowOff>
    </xdr:from>
    <xdr:to>
      <xdr:col>29</xdr:col>
      <xdr:colOff>127000</xdr:colOff>
      <xdr:row>18</xdr:row>
      <xdr:rowOff>11268</xdr:rowOff>
    </xdr:to>
    <xdr:cxnSp macro="">
      <xdr:nvCxnSpPr>
        <xdr:cNvPr id="48" name="直線コネクタ 47"/>
        <xdr:cNvCxnSpPr/>
      </xdr:nvCxnSpPr>
      <xdr:spPr bwMode="auto">
        <a:xfrm flipV="1">
          <a:off x="5003800" y="3075772"/>
          <a:ext cx="647700" cy="6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11268</xdr:rowOff>
    </xdr:from>
    <xdr:to>
      <xdr:col>26</xdr:col>
      <xdr:colOff>50800</xdr:colOff>
      <xdr:row>18</xdr:row>
      <xdr:rowOff>42083</xdr:rowOff>
    </xdr:to>
    <xdr:cxnSp macro="">
      <xdr:nvCxnSpPr>
        <xdr:cNvPr id="51" name="直線コネクタ 50"/>
        <xdr:cNvCxnSpPr/>
      </xdr:nvCxnSpPr>
      <xdr:spPr bwMode="auto">
        <a:xfrm flipV="1">
          <a:off x="4305300" y="3144993"/>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20960</xdr:rowOff>
    </xdr:from>
    <xdr:to>
      <xdr:col>22</xdr:col>
      <xdr:colOff>114300</xdr:colOff>
      <xdr:row>18</xdr:row>
      <xdr:rowOff>42083</xdr:rowOff>
    </xdr:to>
    <xdr:cxnSp macro="">
      <xdr:nvCxnSpPr>
        <xdr:cNvPr id="54" name="直線コネクタ 53"/>
        <xdr:cNvCxnSpPr/>
      </xdr:nvCxnSpPr>
      <xdr:spPr bwMode="auto">
        <a:xfrm>
          <a:off x="3606800" y="3154685"/>
          <a:ext cx="6985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20960</xdr:rowOff>
    </xdr:from>
    <xdr:to>
      <xdr:col>18</xdr:col>
      <xdr:colOff>177800</xdr:colOff>
      <xdr:row>18</xdr:row>
      <xdr:rowOff>45009</xdr:rowOff>
    </xdr:to>
    <xdr:cxnSp macro="">
      <xdr:nvCxnSpPr>
        <xdr:cNvPr id="57" name="直線コネクタ 56"/>
        <xdr:cNvCxnSpPr/>
      </xdr:nvCxnSpPr>
      <xdr:spPr bwMode="auto">
        <a:xfrm flipV="1">
          <a:off x="2908300" y="3154685"/>
          <a:ext cx="698500" cy="2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62697</xdr:rowOff>
    </xdr:from>
    <xdr:to>
      <xdr:col>29</xdr:col>
      <xdr:colOff>177800</xdr:colOff>
      <xdr:row>17</xdr:row>
      <xdr:rowOff>164297</xdr:rowOff>
    </xdr:to>
    <xdr:sp macro="" textlink="">
      <xdr:nvSpPr>
        <xdr:cNvPr id="67" name="楕円 66"/>
        <xdr:cNvSpPr/>
      </xdr:nvSpPr>
      <xdr:spPr bwMode="auto">
        <a:xfrm>
          <a:off x="5600700" y="302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34774</xdr:rowOff>
    </xdr:from>
    <xdr:ext cx="762000" cy="259045"/>
    <xdr:sp macro="" textlink="">
      <xdr:nvSpPr>
        <xdr:cNvPr id="68" name="人口1人当たり決算額の推移該当値テキスト130"/>
        <xdr:cNvSpPr txBox="1"/>
      </xdr:nvSpPr>
      <xdr:spPr>
        <a:xfrm>
          <a:off x="5740400" y="299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131918</xdr:rowOff>
    </xdr:from>
    <xdr:to>
      <xdr:col>26</xdr:col>
      <xdr:colOff>101600</xdr:colOff>
      <xdr:row>18</xdr:row>
      <xdr:rowOff>62068</xdr:rowOff>
    </xdr:to>
    <xdr:sp macro="" textlink="">
      <xdr:nvSpPr>
        <xdr:cNvPr id="69" name="楕円 68"/>
        <xdr:cNvSpPr/>
      </xdr:nvSpPr>
      <xdr:spPr bwMode="auto">
        <a:xfrm>
          <a:off x="4953000" y="309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46845</xdr:rowOff>
    </xdr:from>
    <xdr:ext cx="736600" cy="259045"/>
    <xdr:sp macro="" textlink="">
      <xdr:nvSpPr>
        <xdr:cNvPr id="70" name="テキスト ボックス 69"/>
        <xdr:cNvSpPr txBox="1"/>
      </xdr:nvSpPr>
      <xdr:spPr>
        <a:xfrm>
          <a:off x="4622800" y="318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162733</xdr:rowOff>
    </xdr:from>
    <xdr:to>
      <xdr:col>22</xdr:col>
      <xdr:colOff>165100</xdr:colOff>
      <xdr:row>18</xdr:row>
      <xdr:rowOff>92883</xdr:rowOff>
    </xdr:to>
    <xdr:sp macro="" textlink="">
      <xdr:nvSpPr>
        <xdr:cNvPr id="71" name="楕円 70"/>
        <xdr:cNvSpPr/>
      </xdr:nvSpPr>
      <xdr:spPr bwMode="auto">
        <a:xfrm>
          <a:off x="4254500" y="312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77660</xdr:rowOff>
    </xdr:from>
    <xdr:ext cx="762000" cy="259045"/>
    <xdr:sp macro="" textlink="">
      <xdr:nvSpPr>
        <xdr:cNvPr id="72" name="テキスト ボックス 71"/>
        <xdr:cNvSpPr txBox="1"/>
      </xdr:nvSpPr>
      <xdr:spPr>
        <a:xfrm>
          <a:off x="3924300" y="321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141610</xdr:rowOff>
    </xdr:from>
    <xdr:to>
      <xdr:col>19</xdr:col>
      <xdr:colOff>38100</xdr:colOff>
      <xdr:row>18</xdr:row>
      <xdr:rowOff>71760</xdr:rowOff>
    </xdr:to>
    <xdr:sp macro="" textlink="">
      <xdr:nvSpPr>
        <xdr:cNvPr id="73" name="楕円 72"/>
        <xdr:cNvSpPr/>
      </xdr:nvSpPr>
      <xdr:spPr bwMode="auto">
        <a:xfrm>
          <a:off x="3556000" y="31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56537</xdr:rowOff>
    </xdr:from>
    <xdr:ext cx="762000" cy="259045"/>
    <xdr:sp macro="" textlink="">
      <xdr:nvSpPr>
        <xdr:cNvPr id="74" name="テキスト ボックス 73"/>
        <xdr:cNvSpPr txBox="1"/>
      </xdr:nvSpPr>
      <xdr:spPr>
        <a:xfrm>
          <a:off x="3225800" y="31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165659</xdr:rowOff>
    </xdr:from>
    <xdr:to>
      <xdr:col>15</xdr:col>
      <xdr:colOff>101600</xdr:colOff>
      <xdr:row>18</xdr:row>
      <xdr:rowOff>95809</xdr:rowOff>
    </xdr:to>
    <xdr:sp macro="" textlink="">
      <xdr:nvSpPr>
        <xdr:cNvPr id="75" name="楕円 74"/>
        <xdr:cNvSpPr/>
      </xdr:nvSpPr>
      <xdr:spPr bwMode="auto">
        <a:xfrm>
          <a:off x="2857500" y="312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80586</xdr:rowOff>
    </xdr:from>
    <xdr:ext cx="762000" cy="259045"/>
    <xdr:sp macro="" textlink="">
      <xdr:nvSpPr>
        <xdr:cNvPr id="76" name="テキスト ボックス 75"/>
        <xdr:cNvSpPr txBox="1"/>
      </xdr:nvSpPr>
      <xdr:spPr>
        <a:xfrm>
          <a:off x="2527300" y="321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77622</xdr:rowOff>
    </xdr:from>
    <xdr:to>
      <xdr:col>29</xdr:col>
      <xdr:colOff>127000</xdr:colOff>
      <xdr:row>36</xdr:row>
      <xdr:rowOff>117628</xdr:rowOff>
    </xdr:to>
    <xdr:cxnSp macro="">
      <xdr:nvCxnSpPr>
        <xdr:cNvPr id="108" name="直線コネクタ 107"/>
        <xdr:cNvCxnSpPr/>
      </xdr:nvCxnSpPr>
      <xdr:spPr bwMode="auto">
        <a:xfrm flipV="1">
          <a:off x="5003800" y="7030872"/>
          <a:ext cx="647700" cy="4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20701</xdr:rowOff>
    </xdr:from>
    <xdr:to>
      <xdr:col>26</xdr:col>
      <xdr:colOff>50800</xdr:colOff>
      <xdr:row>36</xdr:row>
      <xdr:rowOff>117628</xdr:rowOff>
    </xdr:to>
    <xdr:cxnSp macro="">
      <xdr:nvCxnSpPr>
        <xdr:cNvPr id="111" name="直線コネクタ 110"/>
        <xdr:cNvCxnSpPr/>
      </xdr:nvCxnSpPr>
      <xdr:spPr bwMode="auto">
        <a:xfrm>
          <a:off x="4305300" y="6973951"/>
          <a:ext cx="698500" cy="9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288986</xdr:rowOff>
    </xdr:from>
    <xdr:to>
      <xdr:col>22</xdr:col>
      <xdr:colOff>114300</xdr:colOff>
      <xdr:row>36</xdr:row>
      <xdr:rowOff>20701</xdr:rowOff>
    </xdr:to>
    <xdr:cxnSp macro="">
      <xdr:nvCxnSpPr>
        <xdr:cNvPr id="114" name="直線コネクタ 113"/>
        <xdr:cNvCxnSpPr/>
      </xdr:nvCxnSpPr>
      <xdr:spPr bwMode="auto">
        <a:xfrm>
          <a:off x="3606800" y="6899336"/>
          <a:ext cx="698500" cy="7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288986</xdr:rowOff>
    </xdr:from>
    <xdr:to>
      <xdr:col>18</xdr:col>
      <xdr:colOff>177800</xdr:colOff>
      <xdr:row>36</xdr:row>
      <xdr:rowOff>6939</xdr:rowOff>
    </xdr:to>
    <xdr:cxnSp macro="">
      <xdr:nvCxnSpPr>
        <xdr:cNvPr id="117" name="直線コネクタ 116"/>
        <xdr:cNvCxnSpPr/>
      </xdr:nvCxnSpPr>
      <xdr:spPr bwMode="auto">
        <a:xfrm flipV="1">
          <a:off x="2908300" y="6899336"/>
          <a:ext cx="698500" cy="6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26822</xdr:rowOff>
    </xdr:from>
    <xdr:to>
      <xdr:col>29</xdr:col>
      <xdr:colOff>177800</xdr:colOff>
      <xdr:row>36</xdr:row>
      <xdr:rowOff>128422</xdr:rowOff>
    </xdr:to>
    <xdr:sp macro="" textlink="">
      <xdr:nvSpPr>
        <xdr:cNvPr id="127" name="楕円 126"/>
        <xdr:cNvSpPr/>
      </xdr:nvSpPr>
      <xdr:spPr bwMode="auto">
        <a:xfrm>
          <a:off x="5600700" y="698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341799</xdr:rowOff>
    </xdr:from>
    <xdr:ext cx="762000" cy="259045"/>
    <xdr:sp macro="" textlink="">
      <xdr:nvSpPr>
        <xdr:cNvPr id="128" name="人口1人当たり決算額の推移該当値テキスト445"/>
        <xdr:cNvSpPr txBox="1"/>
      </xdr:nvSpPr>
      <xdr:spPr>
        <a:xfrm>
          <a:off x="5740400" y="695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66828</xdr:rowOff>
    </xdr:from>
    <xdr:to>
      <xdr:col>26</xdr:col>
      <xdr:colOff>101600</xdr:colOff>
      <xdr:row>36</xdr:row>
      <xdr:rowOff>168428</xdr:rowOff>
    </xdr:to>
    <xdr:sp macro="" textlink="">
      <xdr:nvSpPr>
        <xdr:cNvPr id="129" name="楕円 128"/>
        <xdr:cNvSpPr/>
      </xdr:nvSpPr>
      <xdr:spPr bwMode="auto">
        <a:xfrm>
          <a:off x="4953000" y="702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153205</xdr:rowOff>
    </xdr:from>
    <xdr:ext cx="736600" cy="259045"/>
    <xdr:sp macro="" textlink="">
      <xdr:nvSpPr>
        <xdr:cNvPr id="130" name="テキスト ボックス 129"/>
        <xdr:cNvSpPr txBox="1"/>
      </xdr:nvSpPr>
      <xdr:spPr>
        <a:xfrm>
          <a:off x="4622800" y="7106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312801</xdr:rowOff>
    </xdr:from>
    <xdr:to>
      <xdr:col>22</xdr:col>
      <xdr:colOff>165100</xdr:colOff>
      <xdr:row>36</xdr:row>
      <xdr:rowOff>71501</xdr:rowOff>
    </xdr:to>
    <xdr:sp macro="" textlink="">
      <xdr:nvSpPr>
        <xdr:cNvPr id="131" name="楕円 130"/>
        <xdr:cNvSpPr/>
      </xdr:nvSpPr>
      <xdr:spPr bwMode="auto">
        <a:xfrm>
          <a:off x="4254500" y="692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56278</xdr:rowOff>
    </xdr:from>
    <xdr:ext cx="762000" cy="259045"/>
    <xdr:sp macro="" textlink="">
      <xdr:nvSpPr>
        <xdr:cNvPr id="132" name="テキスト ボックス 131"/>
        <xdr:cNvSpPr txBox="1"/>
      </xdr:nvSpPr>
      <xdr:spPr>
        <a:xfrm>
          <a:off x="3924300" y="700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238186</xdr:rowOff>
    </xdr:from>
    <xdr:to>
      <xdr:col>19</xdr:col>
      <xdr:colOff>38100</xdr:colOff>
      <xdr:row>35</xdr:row>
      <xdr:rowOff>339786</xdr:rowOff>
    </xdr:to>
    <xdr:sp macro="" textlink="">
      <xdr:nvSpPr>
        <xdr:cNvPr id="133" name="楕円 132"/>
        <xdr:cNvSpPr/>
      </xdr:nvSpPr>
      <xdr:spPr bwMode="auto">
        <a:xfrm>
          <a:off x="3556000" y="684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7063</xdr:rowOff>
    </xdr:from>
    <xdr:ext cx="762000" cy="259045"/>
    <xdr:sp macro="" textlink="">
      <xdr:nvSpPr>
        <xdr:cNvPr id="134" name="テキスト ボックス 133"/>
        <xdr:cNvSpPr txBox="1"/>
      </xdr:nvSpPr>
      <xdr:spPr>
        <a:xfrm>
          <a:off x="3225800" y="661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35" name="楕円 134"/>
        <xdr:cNvSpPr/>
      </xdr:nvSpPr>
      <xdr:spPr bwMode="auto">
        <a:xfrm>
          <a:off x="2857500" y="690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36" name="テキスト ボックス 135"/>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482,541
476,481
355.63
211,700,283
202,773,016
5,583,217
107,810,088
181,593,532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72949</xdr:rowOff>
    </xdr:from>
    <xdr:to>
      <xdr:col>24</xdr:col>
      <xdr:colOff>63500</xdr:colOff>
      <xdr:row>35</xdr:row>
      <xdr:rowOff>110744</xdr:rowOff>
    </xdr:to>
    <xdr:cxnSp macro="">
      <xdr:nvCxnSpPr>
        <xdr:cNvPr id="61" name="直線コネクタ 60"/>
        <xdr:cNvCxnSpPr/>
      </xdr:nvCxnSpPr>
      <xdr:spPr>
        <a:xfrm flipV="1">
          <a:off x="3797300" y="6073699"/>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101371</xdr:rowOff>
    </xdr:from>
    <xdr:to>
      <xdr:col>19</xdr:col>
      <xdr:colOff>177800</xdr:colOff>
      <xdr:row>35</xdr:row>
      <xdr:rowOff>110744</xdr:rowOff>
    </xdr:to>
    <xdr:cxnSp macro="">
      <xdr:nvCxnSpPr>
        <xdr:cNvPr id="64" name="直線コネクタ 63"/>
        <xdr:cNvCxnSpPr/>
      </xdr:nvCxnSpPr>
      <xdr:spPr>
        <a:xfrm>
          <a:off x="2908300" y="610212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21361</xdr:rowOff>
    </xdr:from>
    <xdr:to>
      <xdr:col>15</xdr:col>
      <xdr:colOff>50800</xdr:colOff>
      <xdr:row>35</xdr:row>
      <xdr:rowOff>101371</xdr:rowOff>
    </xdr:to>
    <xdr:cxnSp macro="">
      <xdr:nvCxnSpPr>
        <xdr:cNvPr id="67" name="直線コネクタ 66"/>
        <xdr:cNvCxnSpPr/>
      </xdr:nvCxnSpPr>
      <xdr:spPr>
        <a:xfrm>
          <a:off x="2019300" y="602211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21361</xdr:rowOff>
    </xdr:from>
    <xdr:to>
      <xdr:col>10</xdr:col>
      <xdr:colOff>114300</xdr:colOff>
      <xdr:row>35</xdr:row>
      <xdr:rowOff>42812</xdr:rowOff>
    </xdr:to>
    <xdr:cxnSp macro="">
      <xdr:nvCxnSpPr>
        <xdr:cNvPr id="70" name="直線コネクタ 69"/>
        <xdr:cNvCxnSpPr/>
      </xdr:nvCxnSpPr>
      <xdr:spPr>
        <a:xfrm flipV="1">
          <a:off x="1130300" y="6022111"/>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22149</xdr:rowOff>
    </xdr:from>
    <xdr:to>
      <xdr:col>24</xdr:col>
      <xdr:colOff>114300</xdr:colOff>
      <xdr:row>35</xdr:row>
      <xdr:rowOff>123749</xdr:rowOff>
    </xdr:to>
    <xdr:sp macro="" textlink="">
      <xdr:nvSpPr>
        <xdr:cNvPr id="80" name="楕円 79"/>
        <xdr:cNvSpPr/>
      </xdr:nvSpPr>
      <xdr:spPr>
        <a:xfrm>
          <a:off x="45847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576</xdr:rowOff>
    </xdr:from>
    <xdr:ext cx="534377" cy="259045"/>
    <xdr:sp macro="" textlink="">
      <xdr:nvSpPr>
        <xdr:cNvPr id="81" name="人件費該当値テキスト"/>
        <xdr:cNvSpPr txBox="1"/>
      </xdr:nvSpPr>
      <xdr:spPr>
        <a:xfrm>
          <a:off x="4686300" y="600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59944</xdr:rowOff>
    </xdr:from>
    <xdr:to>
      <xdr:col>20</xdr:col>
      <xdr:colOff>38100</xdr:colOff>
      <xdr:row>35</xdr:row>
      <xdr:rowOff>161544</xdr:rowOff>
    </xdr:to>
    <xdr:sp macro="" textlink="">
      <xdr:nvSpPr>
        <xdr:cNvPr id="82" name="楕円 81"/>
        <xdr:cNvSpPr/>
      </xdr:nvSpPr>
      <xdr:spPr>
        <a:xfrm>
          <a:off x="3746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152671</xdr:rowOff>
    </xdr:from>
    <xdr:ext cx="534377" cy="259045"/>
    <xdr:sp macro="" textlink="">
      <xdr:nvSpPr>
        <xdr:cNvPr id="83" name="テキスト ボックス 82"/>
        <xdr:cNvSpPr txBox="1"/>
      </xdr:nvSpPr>
      <xdr:spPr>
        <a:xfrm>
          <a:off x="3530111" y="61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50571</xdr:rowOff>
    </xdr:from>
    <xdr:to>
      <xdr:col>15</xdr:col>
      <xdr:colOff>101600</xdr:colOff>
      <xdr:row>35</xdr:row>
      <xdr:rowOff>152171</xdr:rowOff>
    </xdr:to>
    <xdr:sp macro="" textlink="">
      <xdr:nvSpPr>
        <xdr:cNvPr id="84" name="楕円 83"/>
        <xdr:cNvSpPr/>
      </xdr:nvSpPr>
      <xdr:spPr>
        <a:xfrm>
          <a:off x="2857500" y="60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143298</xdr:rowOff>
    </xdr:from>
    <xdr:ext cx="534377" cy="259045"/>
    <xdr:sp macro="" textlink="">
      <xdr:nvSpPr>
        <xdr:cNvPr id="85" name="テキスト ボックス 84"/>
        <xdr:cNvSpPr txBox="1"/>
      </xdr:nvSpPr>
      <xdr:spPr>
        <a:xfrm>
          <a:off x="2641111" y="61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142011</xdr:rowOff>
    </xdr:from>
    <xdr:to>
      <xdr:col>10</xdr:col>
      <xdr:colOff>165100</xdr:colOff>
      <xdr:row>35</xdr:row>
      <xdr:rowOff>72161</xdr:rowOff>
    </xdr:to>
    <xdr:sp macro="" textlink="">
      <xdr:nvSpPr>
        <xdr:cNvPr id="86" name="楕円 85"/>
        <xdr:cNvSpPr/>
      </xdr:nvSpPr>
      <xdr:spPr>
        <a:xfrm>
          <a:off x="1968500" y="59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88688</xdr:rowOff>
    </xdr:from>
    <xdr:ext cx="534377" cy="259045"/>
    <xdr:sp macro="" textlink="">
      <xdr:nvSpPr>
        <xdr:cNvPr id="87" name="テキスト ボックス 86"/>
        <xdr:cNvSpPr txBox="1"/>
      </xdr:nvSpPr>
      <xdr:spPr>
        <a:xfrm>
          <a:off x="1752111" y="57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163462</xdr:rowOff>
    </xdr:from>
    <xdr:to>
      <xdr:col>6</xdr:col>
      <xdr:colOff>38100</xdr:colOff>
      <xdr:row>35</xdr:row>
      <xdr:rowOff>93612</xdr:rowOff>
    </xdr:to>
    <xdr:sp macro="" textlink="">
      <xdr:nvSpPr>
        <xdr:cNvPr id="88" name="楕円 87"/>
        <xdr:cNvSpPr/>
      </xdr:nvSpPr>
      <xdr:spPr>
        <a:xfrm>
          <a:off x="1079500" y="5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110139</xdr:rowOff>
    </xdr:from>
    <xdr:ext cx="534377" cy="259045"/>
    <xdr:sp macro="" textlink="">
      <xdr:nvSpPr>
        <xdr:cNvPr id="89" name="テキスト ボックス 88"/>
        <xdr:cNvSpPr txBox="1"/>
      </xdr:nvSpPr>
      <xdr:spPr>
        <a:xfrm>
          <a:off x="863111" y="57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67780</xdr:rowOff>
    </xdr:from>
    <xdr:to>
      <xdr:col>24</xdr:col>
      <xdr:colOff>63500</xdr:colOff>
      <xdr:row>58</xdr:row>
      <xdr:rowOff>38214</xdr:rowOff>
    </xdr:to>
    <xdr:cxnSp macro="">
      <xdr:nvCxnSpPr>
        <xdr:cNvPr id="119" name="直線コネクタ 118"/>
        <xdr:cNvCxnSpPr/>
      </xdr:nvCxnSpPr>
      <xdr:spPr>
        <a:xfrm flipV="1">
          <a:off x="3797300" y="9840430"/>
          <a:ext cx="8382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28943</xdr:rowOff>
    </xdr:from>
    <xdr:to>
      <xdr:col>19</xdr:col>
      <xdr:colOff>177800</xdr:colOff>
      <xdr:row>58</xdr:row>
      <xdr:rowOff>38214</xdr:rowOff>
    </xdr:to>
    <xdr:cxnSp macro="">
      <xdr:nvCxnSpPr>
        <xdr:cNvPr id="122" name="直線コネクタ 121"/>
        <xdr:cNvCxnSpPr/>
      </xdr:nvCxnSpPr>
      <xdr:spPr>
        <a:xfrm>
          <a:off x="2908300" y="997304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28943</xdr:rowOff>
    </xdr:from>
    <xdr:to>
      <xdr:col>15</xdr:col>
      <xdr:colOff>50800</xdr:colOff>
      <xdr:row>58</xdr:row>
      <xdr:rowOff>42507</xdr:rowOff>
    </xdr:to>
    <xdr:cxnSp macro="">
      <xdr:nvCxnSpPr>
        <xdr:cNvPr id="125" name="直線コネクタ 124"/>
        <xdr:cNvCxnSpPr/>
      </xdr:nvCxnSpPr>
      <xdr:spPr>
        <a:xfrm flipV="1">
          <a:off x="2019300" y="997304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42507</xdr:rowOff>
    </xdr:from>
    <xdr:to>
      <xdr:col>10</xdr:col>
      <xdr:colOff>114300</xdr:colOff>
      <xdr:row>58</xdr:row>
      <xdr:rowOff>64097</xdr:rowOff>
    </xdr:to>
    <xdr:cxnSp macro="">
      <xdr:nvCxnSpPr>
        <xdr:cNvPr id="128" name="直線コネクタ 127"/>
        <xdr:cNvCxnSpPr/>
      </xdr:nvCxnSpPr>
      <xdr:spPr>
        <a:xfrm flipV="1">
          <a:off x="1130300" y="9986607"/>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16980</xdr:rowOff>
    </xdr:from>
    <xdr:to>
      <xdr:col>24</xdr:col>
      <xdr:colOff>114300</xdr:colOff>
      <xdr:row>57</xdr:row>
      <xdr:rowOff>118580</xdr:rowOff>
    </xdr:to>
    <xdr:sp macro="" textlink="">
      <xdr:nvSpPr>
        <xdr:cNvPr id="138" name="楕円 137"/>
        <xdr:cNvSpPr/>
      </xdr:nvSpPr>
      <xdr:spPr>
        <a:xfrm>
          <a:off x="4584700" y="97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39857</xdr:rowOff>
    </xdr:from>
    <xdr:ext cx="534377" cy="259045"/>
    <xdr:sp macro="" textlink="">
      <xdr:nvSpPr>
        <xdr:cNvPr id="139" name="物件費該当値テキスト"/>
        <xdr:cNvSpPr txBox="1"/>
      </xdr:nvSpPr>
      <xdr:spPr>
        <a:xfrm>
          <a:off x="4686300" y="96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158864</xdr:rowOff>
    </xdr:from>
    <xdr:to>
      <xdr:col>20</xdr:col>
      <xdr:colOff>38100</xdr:colOff>
      <xdr:row>58</xdr:row>
      <xdr:rowOff>89014</xdr:rowOff>
    </xdr:to>
    <xdr:sp macro="" textlink="">
      <xdr:nvSpPr>
        <xdr:cNvPr id="140" name="楕円 139"/>
        <xdr:cNvSpPr/>
      </xdr:nvSpPr>
      <xdr:spPr>
        <a:xfrm>
          <a:off x="3746500" y="99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80141</xdr:rowOff>
    </xdr:from>
    <xdr:ext cx="534377" cy="259045"/>
    <xdr:sp macro="" textlink="">
      <xdr:nvSpPr>
        <xdr:cNvPr id="141" name="テキスト ボックス 140"/>
        <xdr:cNvSpPr txBox="1"/>
      </xdr:nvSpPr>
      <xdr:spPr>
        <a:xfrm>
          <a:off x="3530111" y="100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149593</xdr:rowOff>
    </xdr:from>
    <xdr:to>
      <xdr:col>15</xdr:col>
      <xdr:colOff>101600</xdr:colOff>
      <xdr:row>58</xdr:row>
      <xdr:rowOff>79743</xdr:rowOff>
    </xdr:to>
    <xdr:sp macro="" textlink="">
      <xdr:nvSpPr>
        <xdr:cNvPr id="142" name="楕円 141"/>
        <xdr:cNvSpPr/>
      </xdr:nvSpPr>
      <xdr:spPr>
        <a:xfrm>
          <a:off x="28575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70870</xdr:rowOff>
    </xdr:from>
    <xdr:ext cx="534377" cy="259045"/>
    <xdr:sp macro="" textlink="">
      <xdr:nvSpPr>
        <xdr:cNvPr id="143" name="テキスト ボックス 142"/>
        <xdr:cNvSpPr txBox="1"/>
      </xdr:nvSpPr>
      <xdr:spPr>
        <a:xfrm>
          <a:off x="2641111" y="100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163157</xdr:rowOff>
    </xdr:from>
    <xdr:to>
      <xdr:col>10</xdr:col>
      <xdr:colOff>165100</xdr:colOff>
      <xdr:row>58</xdr:row>
      <xdr:rowOff>93307</xdr:rowOff>
    </xdr:to>
    <xdr:sp macro="" textlink="">
      <xdr:nvSpPr>
        <xdr:cNvPr id="144" name="楕円 143"/>
        <xdr:cNvSpPr/>
      </xdr:nvSpPr>
      <xdr:spPr>
        <a:xfrm>
          <a:off x="1968500" y="9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84434</xdr:rowOff>
    </xdr:from>
    <xdr:ext cx="534377" cy="259045"/>
    <xdr:sp macro="" textlink="">
      <xdr:nvSpPr>
        <xdr:cNvPr id="145" name="テキスト ボックス 144"/>
        <xdr:cNvSpPr txBox="1"/>
      </xdr:nvSpPr>
      <xdr:spPr>
        <a:xfrm>
          <a:off x="1752111" y="100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13297</xdr:rowOff>
    </xdr:from>
    <xdr:to>
      <xdr:col>6</xdr:col>
      <xdr:colOff>38100</xdr:colOff>
      <xdr:row>58</xdr:row>
      <xdr:rowOff>114897</xdr:rowOff>
    </xdr:to>
    <xdr:sp macro="" textlink="">
      <xdr:nvSpPr>
        <xdr:cNvPr id="146" name="楕円 145"/>
        <xdr:cNvSpPr/>
      </xdr:nvSpPr>
      <xdr:spPr>
        <a:xfrm>
          <a:off x="1079500" y="99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106024</xdr:rowOff>
    </xdr:from>
    <xdr:ext cx="534377" cy="259045"/>
    <xdr:sp macro="" textlink="">
      <xdr:nvSpPr>
        <xdr:cNvPr id="147" name="テキスト ボックス 146"/>
        <xdr:cNvSpPr txBox="1"/>
      </xdr:nvSpPr>
      <xdr:spPr>
        <a:xfrm>
          <a:off x="863111" y="100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15821</xdr:rowOff>
    </xdr:from>
    <xdr:to>
      <xdr:col>24</xdr:col>
      <xdr:colOff>63500</xdr:colOff>
      <xdr:row>76</xdr:row>
      <xdr:rowOff>63064</xdr:rowOff>
    </xdr:to>
    <xdr:cxnSp macro="">
      <xdr:nvCxnSpPr>
        <xdr:cNvPr id="178" name="直線コネクタ 177"/>
        <xdr:cNvCxnSpPr/>
      </xdr:nvCxnSpPr>
      <xdr:spPr>
        <a:xfrm>
          <a:off x="3797300" y="13046021"/>
          <a:ext cx="8382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15821</xdr:rowOff>
    </xdr:from>
    <xdr:to>
      <xdr:col>19</xdr:col>
      <xdr:colOff>177800</xdr:colOff>
      <xdr:row>76</xdr:row>
      <xdr:rowOff>19740</xdr:rowOff>
    </xdr:to>
    <xdr:cxnSp macro="">
      <xdr:nvCxnSpPr>
        <xdr:cNvPr id="181" name="直線コネクタ 180"/>
        <xdr:cNvCxnSpPr/>
      </xdr:nvCxnSpPr>
      <xdr:spPr>
        <a:xfrm flipV="1">
          <a:off x="2908300" y="13046021"/>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161798</xdr:rowOff>
    </xdr:from>
    <xdr:to>
      <xdr:col>15</xdr:col>
      <xdr:colOff>50800</xdr:colOff>
      <xdr:row>76</xdr:row>
      <xdr:rowOff>19740</xdr:rowOff>
    </xdr:to>
    <xdr:cxnSp macro="">
      <xdr:nvCxnSpPr>
        <xdr:cNvPr id="184" name="直線コネクタ 183"/>
        <xdr:cNvCxnSpPr/>
      </xdr:nvCxnSpPr>
      <xdr:spPr>
        <a:xfrm>
          <a:off x="2019300" y="1302054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161798</xdr:rowOff>
    </xdr:from>
    <xdr:to>
      <xdr:col>10</xdr:col>
      <xdr:colOff>114300</xdr:colOff>
      <xdr:row>76</xdr:row>
      <xdr:rowOff>68507</xdr:rowOff>
    </xdr:to>
    <xdr:cxnSp macro="">
      <xdr:nvCxnSpPr>
        <xdr:cNvPr id="187" name="直線コネクタ 186"/>
        <xdr:cNvCxnSpPr/>
      </xdr:nvCxnSpPr>
      <xdr:spPr>
        <a:xfrm flipV="1">
          <a:off x="1130300" y="13020548"/>
          <a:ext cx="889000" cy="7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12264</xdr:rowOff>
    </xdr:from>
    <xdr:to>
      <xdr:col>24</xdr:col>
      <xdr:colOff>114300</xdr:colOff>
      <xdr:row>76</xdr:row>
      <xdr:rowOff>113864</xdr:rowOff>
    </xdr:to>
    <xdr:sp macro="" textlink="">
      <xdr:nvSpPr>
        <xdr:cNvPr id="197" name="楕円 196"/>
        <xdr:cNvSpPr/>
      </xdr:nvSpPr>
      <xdr:spPr>
        <a:xfrm>
          <a:off x="4584700" y="130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35141</xdr:rowOff>
    </xdr:from>
    <xdr:ext cx="469744" cy="259045"/>
    <xdr:sp macro="" textlink="">
      <xdr:nvSpPr>
        <xdr:cNvPr id="198" name="維持補修費該当値テキスト"/>
        <xdr:cNvSpPr txBox="1"/>
      </xdr:nvSpPr>
      <xdr:spPr>
        <a:xfrm>
          <a:off x="4686300" y="128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136471</xdr:rowOff>
    </xdr:from>
    <xdr:to>
      <xdr:col>20</xdr:col>
      <xdr:colOff>38100</xdr:colOff>
      <xdr:row>76</xdr:row>
      <xdr:rowOff>66621</xdr:rowOff>
    </xdr:to>
    <xdr:sp macro="" textlink="">
      <xdr:nvSpPr>
        <xdr:cNvPr id="199" name="楕円 198"/>
        <xdr:cNvSpPr/>
      </xdr:nvSpPr>
      <xdr:spPr>
        <a:xfrm>
          <a:off x="3746500" y="129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83148</xdr:rowOff>
    </xdr:from>
    <xdr:ext cx="469744" cy="259045"/>
    <xdr:sp macro="" textlink="">
      <xdr:nvSpPr>
        <xdr:cNvPr id="200" name="テキスト ボックス 199"/>
        <xdr:cNvSpPr txBox="1"/>
      </xdr:nvSpPr>
      <xdr:spPr>
        <a:xfrm>
          <a:off x="3562428" y="1277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140389</xdr:rowOff>
    </xdr:from>
    <xdr:to>
      <xdr:col>15</xdr:col>
      <xdr:colOff>101600</xdr:colOff>
      <xdr:row>76</xdr:row>
      <xdr:rowOff>70538</xdr:rowOff>
    </xdr:to>
    <xdr:sp macro="" textlink="">
      <xdr:nvSpPr>
        <xdr:cNvPr id="201" name="楕円 200"/>
        <xdr:cNvSpPr/>
      </xdr:nvSpPr>
      <xdr:spPr>
        <a:xfrm>
          <a:off x="2857500" y="12999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87066</xdr:rowOff>
    </xdr:from>
    <xdr:ext cx="469744" cy="259045"/>
    <xdr:sp macro="" textlink="">
      <xdr:nvSpPr>
        <xdr:cNvPr id="202" name="テキスト ボックス 201"/>
        <xdr:cNvSpPr txBox="1"/>
      </xdr:nvSpPr>
      <xdr:spPr>
        <a:xfrm>
          <a:off x="2673428" y="1277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110998</xdr:rowOff>
    </xdr:from>
    <xdr:to>
      <xdr:col>10</xdr:col>
      <xdr:colOff>165100</xdr:colOff>
      <xdr:row>76</xdr:row>
      <xdr:rowOff>41148</xdr:rowOff>
    </xdr:to>
    <xdr:sp macro="" textlink="">
      <xdr:nvSpPr>
        <xdr:cNvPr id="203" name="楕円 202"/>
        <xdr:cNvSpPr/>
      </xdr:nvSpPr>
      <xdr:spPr>
        <a:xfrm>
          <a:off x="1968500" y="129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57675</xdr:rowOff>
    </xdr:from>
    <xdr:ext cx="469744" cy="259045"/>
    <xdr:sp macro="" textlink="">
      <xdr:nvSpPr>
        <xdr:cNvPr id="204" name="テキスト ボックス 203"/>
        <xdr:cNvSpPr txBox="1"/>
      </xdr:nvSpPr>
      <xdr:spPr>
        <a:xfrm>
          <a:off x="1784428" y="127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17707</xdr:rowOff>
    </xdr:from>
    <xdr:to>
      <xdr:col>6</xdr:col>
      <xdr:colOff>38100</xdr:colOff>
      <xdr:row>76</xdr:row>
      <xdr:rowOff>119307</xdr:rowOff>
    </xdr:to>
    <xdr:sp macro="" textlink="">
      <xdr:nvSpPr>
        <xdr:cNvPr id="205" name="楕円 204"/>
        <xdr:cNvSpPr/>
      </xdr:nvSpPr>
      <xdr:spPr>
        <a:xfrm>
          <a:off x="1079500" y="130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135834</xdr:rowOff>
    </xdr:from>
    <xdr:ext cx="469744" cy="259045"/>
    <xdr:sp macro="" textlink="">
      <xdr:nvSpPr>
        <xdr:cNvPr id="206" name="テキスト ボックス 205"/>
        <xdr:cNvSpPr txBox="1"/>
      </xdr:nvSpPr>
      <xdr:spPr>
        <a:xfrm>
          <a:off x="895428" y="1282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98844</xdr:rowOff>
    </xdr:from>
    <xdr:to>
      <xdr:col>24</xdr:col>
      <xdr:colOff>63500</xdr:colOff>
      <xdr:row>95</xdr:row>
      <xdr:rowOff>147295</xdr:rowOff>
    </xdr:to>
    <xdr:cxnSp macro="">
      <xdr:nvCxnSpPr>
        <xdr:cNvPr id="236" name="直線コネクタ 235"/>
        <xdr:cNvCxnSpPr/>
      </xdr:nvCxnSpPr>
      <xdr:spPr>
        <a:xfrm flipV="1">
          <a:off x="3797300" y="16386594"/>
          <a:ext cx="838200" cy="4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147295</xdr:rowOff>
    </xdr:from>
    <xdr:to>
      <xdr:col>19</xdr:col>
      <xdr:colOff>177800</xdr:colOff>
      <xdr:row>96</xdr:row>
      <xdr:rowOff>14097</xdr:rowOff>
    </xdr:to>
    <xdr:cxnSp macro="">
      <xdr:nvCxnSpPr>
        <xdr:cNvPr id="239" name="直線コネクタ 238"/>
        <xdr:cNvCxnSpPr/>
      </xdr:nvCxnSpPr>
      <xdr:spPr>
        <a:xfrm flipV="1">
          <a:off x="2908300" y="16435045"/>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14097</xdr:rowOff>
    </xdr:from>
    <xdr:to>
      <xdr:col>15</xdr:col>
      <xdr:colOff>50800</xdr:colOff>
      <xdr:row>96</xdr:row>
      <xdr:rowOff>78372</xdr:rowOff>
    </xdr:to>
    <xdr:cxnSp macro="">
      <xdr:nvCxnSpPr>
        <xdr:cNvPr id="242" name="直線コネクタ 241"/>
        <xdr:cNvCxnSpPr/>
      </xdr:nvCxnSpPr>
      <xdr:spPr>
        <a:xfrm flipV="1">
          <a:off x="2019300" y="16473297"/>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78372</xdr:rowOff>
    </xdr:from>
    <xdr:to>
      <xdr:col>10</xdr:col>
      <xdr:colOff>114300</xdr:colOff>
      <xdr:row>96</xdr:row>
      <xdr:rowOff>111925</xdr:rowOff>
    </xdr:to>
    <xdr:cxnSp macro="">
      <xdr:nvCxnSpPr>
        <xdr:cNvPr id="245" name="直線コネクタ 244"/>
        <xdr:cNvCxnSpPr/>
      </xdr:nvCxnSpPr>
      <xdr:spPr>
        <a:xfrm flipV="1">
          <a:off x="1130300" y="16537572"/>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48044</xdr:rowOff>
    </xdr:from>
    <xdr:to>
      <xdr:col>24</xdr:col>
      <xdr:colOff>114300</xdr:colOff>
      <xdr:row>95</xdr:row>
      <xdr:rowOff>149644</xdr:rowOff>
    </xdr:to>
    <xdr:sp macro="" textlink="">
      <xdr:nvSpPr>
        <xdr:cNvPr id="255" name="楕円 254"/>
        <xdr:cNvSpPr/>
      </xdr:nvSpPr>
      <xdr:spPr>
        <a:xfrm>
          <a:off x="4584700" y="163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70921</xdr:rowOff>
    </xdr:from>
    <xdr:ext cx="599010" cy="259045"/>
    <xdr:sp macro="" textlink="">
      <xdr:nvSpPr>
        <xdr:cNvPr id="256" name="扶助費該当値テキスト"/>
        <xdr:cNvSpPr txBox="1"/>
      </xdr:nvSpPr>
      <xdr:spPr>
        <a:xfrm>
          <a:off x="4686300" y="1618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96495</xdr:rowOff>
    </xdr:from>
    <xdr:to>
      <xdr:col>20</xdr:col>
      <xdr:colOff>38100</xdr:colOff>
      <xdr:row>96</xdr:row>
      <xdr:rowOff>26645</xdr:rowOff>
    </xdr:to>
    <xdr:sp macro="" textlink="">
      <xdr:nvSpPr>
        <xdr:cNvPr id="257" name="楕円 256"/>
        <xdr:cNvSpPr/>
      </xdr:nvSpPr>
      <xdr:spPr>
        <a:xfrm>
          <a:off x="3746500" y="163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17772</xdr:rowOff>
    </xdr:from>
    <xdr:ext cx="599010" cy="259045"/>
    <xdr:sp macro="" textlink="">
      <xdr:nvSpPr>
        <xdr:cNvPr id="258" name="テキスト ボックス 257"/>
        <xdr:cNvSpPr txBox="1"/>
      </xdr:nvSpPr>
      <xdr:spPr>
        <a:xfrm>
          <a:off x="3497795" y="1647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134747</xdr:rowOff>
    </xdr:from>
    <xdr:to>
      <xdr:col>15</xdr:col>
      <xdr:colOff>101600</xdr:colOff>
      <xdr:row>96</xdr:row>
      <xdr:rowOff>64897</xdr:rowOff>
    </xdr:to>
    <xdr:sp macro="" textlink="">
      <xdr:nvSpPr>
        <xdr:cNvPr id="259" name="楕円 258"/>
        <xdr:cNvSpPr/>
      </xdr:nvSpPr>
      <xdr:spPr>
        <a:xfrm>
          <a:off x="2857500" y="164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56024</xdr:rowOff>
    </xdr:from>
    <xdr:ext cx="599010" cy="259045"/>
    <xdr:sp macro="" textlink="">
      <xdr:nvSpPr>
        <xdr:cNvPr id="260" name="テキスト ボックス 259"/>
        <xdr:cNvSpPr txBox="1"/>
      </xdr:nvSpPr>
      <xdr:spPr>
        <a:xfrm>
          <a:off x="2608795" y="165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27572</xdr:rowOff>
    </xdr:from>
    <xdr:to>
      <xdr:col>10</xdr:col>
      <xdr:colOff>165100</xdr:colOff>
      <xdr:row>96</xdr:row>
      <xdr:rowOff>129172</xdr:rowOff>
    </xdr:to>
    <xdr:sp macro="" textlink="">
      <xdr:nvSpPr>
        <xdr:cNvPr id="261" name="楕円 260"/>
        <xdr:cNvSpPr/>
      </xdr:nvSpPr>
      <xdr:spPr>
        <a:xfrm>
          <a:off x="19685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120299</xdr:rowOff>
    </xdr:from>
    <xdr:ext cx="534377" cy="259045"/>
    <xdr:sp macro="" textlink="">
      <xdr:nvSpPr>
        <xdr:cNvPr id="262" name="テキスト ボックス 261"/>
        <xdr:cNvSpPr txBox="1"/>
      </xdr:nvSpPr>
      <xdr:spPr>
        <a:xfrm>
          <a:off x="1752111" y="165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61125</xdr:rowOff>
    </xdr:from>
    <xdr:to>
      <xdr:col>6</xdr:col>
      <xdr:colOff>38100</xdr:colOff>
      <xdr:row>96</xdr:row>
      <xdr:rowOff>162725</xdr:rowOff>
    </xdr:to>
    <xdr:sp macro="" textlink="">
      <xdr:nvSpPr>
        <xdr:cNvPr id="263" name="楕円 262"/>
        <xdr:cNvSpPr/>
      </xdr:nvSpPr>
      <xdr:spPr>
        <a:xfrm>
          <a:off x="10795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153852</xdr:rowOff>
    </xdr:from>
    <xdr:ext cx="534377" cy="259045"/>
    <xdr:sp macro="" textlink="">
      <xdr:nvSpPr>
        <xdr:cNvPr id="264" name="テキスト ボックス 263"/>
        <xdr:cNvSpPr txBox="1"/>
      </xdr:nvSpPr>
      <xdr:spPr>
        <a:xfrm>
          <a:off x="863111" y="166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156312</xdr:rowOff>
    </xdr:from>
    <xdr:to>
      <xdr:col>55</xdr:col>
      <xdr:colOff>0</xdr:colOff>
      <xdr:row>36</xdr:row>
      <xdr:rowOff>167932</xdr:rowOff>
    </xdr:to>
    <xdr:cxnSp macro="">
      <xdr:nvCxnSpPr>
        <xdr:cNvPr id="293" name="直線コネクタ 292"/>
        <xdr:cNvCxnSpPr/>
      </xdr:nvCxnSpPr>
      <xdr:spPr>
        <a:xfrm flipV="1">
          <a:off x="9639300" y="6157062"/>
          <a:ext cx="8382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153569</xdr:rowOff>
    </xdr:from>
    <xdr:to>
      <xdr:col>50</xdr:col>
      <xdr:colOff>114300</xdr:colOff>
      <xdr:row>36</xdr:row>
      <xdr:rowOff>167932</xdr:rowOff>
    </xdr:to>
    <xdr:cxnSp macro="">
      <xdr:nvCxnSpPr>
        <xdr:cNvPr id="296" name="直線コネクタ 295"/>
        <xdr:cNvCxnSpPr/>
      </xdr:nvCxnSpPr>
      <xdr:spPr>
        <a:xfrm>
          <a:off x="8750300" y="632576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153569</xdr:rowOff>
    </xdr:from>
    <xdr:to>
      <xdr:col>45</xdr:col>
      <xdr:colOff>177800</xdr:colOff>
      <xdr:row>37</xdr:row>
      <xdr:rowOff>7912</xdr:rowOff>
    </xdr:to>
    <xdr:cxnSp macro="">
      <xdr:nvCxnSpPr>
        <xdr:cNvPr id="299" name="直線コネクタ 298"/>
        <xdr:cNvCxnSpPr/>
      </xdr:nvCxnSpPr>
      <xdr:spPr>
        <a:xfrm flipV="1">
          <a:off x="7861300" y="6325769"/>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162122</xdr:rowOff>
    </xdr:from>
    <xdr:to>
      <xdr:col>41</xdr:col>
      <xdr:colOff>50800</xdr:colOff>
      <xdr:row>37</xdr:row>
      <xdr:rowOff>7912</xdr:rowOff>
    </xdr:to>
    <xdr:cxnSp macro="">
      <xdr:nvCxnSpPr>
        <xdr:cNvPr id="302" name="直線コネクタ 301"/>
        <xdr:cNvCxnSpPr/>
      </xdr:nvCxnSpPr>
      <xdr:spPr>
        <a:xfrm>
          <a:off x="6972300" y="6334322"/>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105512</xdr:rowOff>
    </xdr:from>
    <xdr:to>
      <xdr:col>55</xdr:col>
      <xdr:colOff>50800</xdr:colOff>
      <xdr:row>36</xdr:row>
      <xdr:rowOff>35662</xdr:rowOff>
    </xdr:to>
    <xdr:sp macro="" textlink="">
      <xdr:nvSpPr>
        <xdr:cNvPr id="312" name="楕円 311"/>
        <xdr:cNvSpPr/>
      </xdr:nvSpPr>
      <xdr:spPr>
        <a:xfrm>
          <a:off x="10426700" y="61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128389</xdr:rowOff>
    </xdr:from>
    <xdr:ext cx="534377" cy="259045"/>
    <xdr:sp macro="" textlink="">
      <xdr:nvSpPr>
        <xdr:cNvPr id="313" name="補助費等該当値テキスト"/>
        <xdr:cNvSpPr txBox="1"/>
      </xdr:nvSpPr>
      <xdr:spPr>
        <a:xfrm>
          <a:off x="10528300" y="59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117132</xdr:rowOff>
    </xdr:from>
    <xdr:to>
      <xdr:col>50</xdr:col>
      <xdr:colOff>165100</xdr:colOff>
      <xdr:row>37</xdr:row>
      <xdr:rowOff>47282</xdr:rowOff>
    </xdr:to>
    <xdr:sp macro="" textlink="">
      <xdr:nvSpPr>
        <xdr:cNvPr id="314" name="楕円 313"/>
        <xdr:cNvSpPr/>
      </xdr:nvSpPr>
      <xdr:spPr>
        <a:xfrm>
          <a:off x="9588500" y="62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38409</xdr:rowOff>
    </xdr:from>
    <xdr:ext cx="534377" cy="259045"/>
    <xdr:sp macro="" textlink="">
      <xdr:nvSpPr>
        <xdr:cNvPr id="315" name="テキスト ボックス 314"/>
        <xdr:cNvSpPr txBox="1"/>
      </xdr:nvSpPr>
      <xdr:spPr>
        <a:xfrm>
          <a:off x="9372111" y="638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102769</xdr:rowOff>
    </xdr:from>
    <xdr:to>
      <xdr:col>46</xdr:col>
      <xdr:colOff>38100</xdr:colOff>
      <xdr:row>37</xdr:row>
      <xdr:rowOff>32919</xdr:rowOff>
    </xdr:to>
    <xdr:sp macro="" textlink="">
      <xdr:nvSpPr>
        <xdr:cNvPr id="316" name="楕円 315"/>
        <xdr:cNvSpPr/>
      </xdr:nvSpPr>
      <xdr:spPr>
        <a:xfrm>
          <a:off x="8699500" y="62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24046</xdr:rowOff>
    </xdr:from>
    <xdr:ext cx="534377" cy="259045"/>
    <xdr:sp macro="" textlink="">
      <xdr:nvSpPr>
        <xdr:cNvPr id="317" name="テキスト ボックス 316"/>
        <xdr:cNvSpPr txBox="1"/>
      </xdr:nvSpPr>
      <xdr:spPr>
        <a:xfrm>
          <a:off x="8483111" y="63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128562</xdr:rowOff>
    </xdr:from>
    <xdr:to>
      <xdr:col>41</xdr:col>
      <xdr:colOff>101600</xdr:colOff>
      <xdr:row>37</xdr:row>
      <xdr:rowOff>58712</xdr:rowOff>
    </xdr:to>
    <xdr:sp macro="" textlink="">
      <xdr:nvSpPr>
        <xdr:cNvPr id="318" name="楕円 317"/>
        <xdr:cNvSpPr/>
      </xdr:nvSpPr>
      <xdr:spPr>
        <a:xfrm>
          <a:off x="7810500" y="63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49839</xdr:rowOff>
    </xdr:from>
    <xdr:ext cx="534377" cy="259045"/>
    <xdr:sp macro="" textlink="">
      <xdr:nvSpPr>
        <xdr:cNvPr id="319" name="テキスト ボックス 318"/>
        <xdr:cNvSpPr txBox="1"/>
      </xdr:nvSpPr>
      <xdr:spPr>
        <a:xfrm>
          <a:off x="7594111" y="63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111322</xdr:rowOff>
    </xdr:from>
    <xdr:to>
      <xdr:col>36</xdr:col>
      <xdr:colOff>165100</xdr:colOff>
      <xdr:row>37</xdr:row>
      <xdr:rowOff>41472</xdr:rowOff>
    </xdr:to>
    <xdr:sp macro="" textlink="">
      <xdr:nvSpPr>
        <xdr:cNvPr id="320" name="楕円 319"/>
        <xdr:cNvSpPr/>
      </xdr:nvSpPr>
      <xdr:spPr>
        <a:xfrm>
          <a:off x="6921500" y="62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32599</xdr:rowOff>
    </xdr:from>
    <xdr:ext cx="534377" cy="259045"/>
    <xdr:sp macro="" textlink="">
      <xdr:nvSpPr>
        <xdr:cNvPr id="321" name="テキスト ボックス 320"/>
        <xdr:cNvSpPr txBox="1"/>
      </xdr:nvSpPr>
      <xdr:spPr>
        <a:xfrm>
          <a:off x="6705111" y="63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133318</xdr:rowOff>
    </xdr:from>
    <xdr:to>
      <xdr:col>55</xdr:col>
      <xdr:colOff>0</xdr:colOff>
      <xdr:row>58</xdr:row>
      <xdr:rowOff>13703</xdr:rowOff>
    </xdr:to>
    <xdr:cxnSp macro="">
      <xdr:nvCxnSpPr>
        <xdr:cNvPr id="351" name="直線コネクタ 350"/>
        <xdr:cNvCxnSpPr/>
      </xdr:nvCxnSpPr>
      <xdr:spPr>
        <a:xfrm flipV="1">
          <a:off x="9639300" y="9563068"/>
          <a:ext cx="838200" cy="3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106762</xdr:rowOff>
    </xdr:from>
    <xdr:to>
      <xdr:col>50</xdr:col>
      <xdr:colOff>114300</xdr:colOff>
      <xdr:row>58</xdr:row>
      <xdr:rowOff>13703</xdr:rowOff>
    </xdr:to>
    <xdr:cxnSp macro="">
      <xdr:nvCxnSpPr>
        <xdr:cNvPr id="354" name="直線コネクタ 353"/>
        <xdr:cNvCxnSpPr/>
      </xdr:nvCxnSpPr>
      <xdr:spPr>
        <a:xfrm>
          <a:off x="8750300" y="9879412"/>
          <a:ext cx="889000" cy="7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43059</xdr:rowOff>
    </xdr:from>
    <xdr:to>
      <xdr:col>45</xdr:col>
      <xdr:colOff>177800</xdr:colOff>
      <xdr:row>57</xdr:row>
      <xdr:rowOff>106762</xdr:rowOff>
    </xdr:to>
    <xdr:cxnSp macro="">
      <xdr:nvCxnSpPr>
        <xdr:cNvPr id="357" name="直線コネクタ 356"/>
        <xdr:cNvCxnSpPr/>
      </xdr:nvCxnSpPr>
      <xdr:spPr>
        <a:xfrm>
          <a:off x="7861300" y="9644259"/>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43059</xdr:rowOff>
    </xdr:from>
    <xdr:to>
      <xdr:col>41</xdr:col>
      <xdr:colOff>50800</xdr:colOff>
      <xdr:row>56</xdr:row>
      <xdr:rowOff>86075</xdr:rowOff>
    </xdr:to>
    <xdr:cxnSp macro="">
      <xdr:nvCxnSpPr>
        <xdr:cNvPr id="360" name="直線コネクタ 359"/>
        <xdr:cNvCxnSpPr/>
      </xdr:nvCxnSpPr>
      <xdr:spPr>
        <a:xfrm flipV="1">
          <a:off x="6972300" y="9644259"/>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82518</xdr:rowOff>
    </xdr:from>
    <xdr:to>
      <xdr:col>55</xdr:col>
      <xdr:colOff>50800</xdr:colOff>
      <xdr:row>56</xdr:row>
      <xdr:rowOff>12668</xdr:rowOff>
    </xdr:to>
    <xdr:sp macro="" textlink="">
      <xdr:nvSpPr>
        <xdr:cNvPr id="370" name="楕円 369"/>
        <xdr:cNvSpPr/>
      </xdr:nvSpPr>
      <xdr:spPr>
        <a:xfrm>
          <a:off x="10426700" y="95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105395</xdr:rowOff>
    </xdr:from>
    <xdr:ext cx="534377" cy="259045"/>
    <xdr:sp macro="" textlink="">
      <xdr:nvSpPr>
        <xdr:cNvPr id="371" name="普通建設事業費該当値テキスト"/>
        <xdr:cNvSpPr txBox="1"/>
      </xdr:nvSpPr>
      <xdr:spPr>
        <a:xfrm>
          <a:off x="10528300" y="93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134353</xdr:rowOff>
    </xdr:from>
    <xdr:to>
      <xdr:col>50</xdr:col>
      <xdr:colOff>165100</xdr:colOff>
      <xdr:row>58</xdr:row>
      <xdr:rowOff>64503</xdr:rowOff>
    </xdr:to>
    <xdr:sp macro="" textlink="">
      <xdr:nvSpPr>
        <xdr:cNvPr id="372" name="楕円 371"/>
        <xdr:cNvSpPr/>
      </xdr:nvSpPr>
      <xdr:spPr>
        <a:xfrm>
          <a:off x="9588500" y="99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55630</xdr:rowOff>
    </xdr:from>
    <xdr:ext cx="534377" cy="259045"/>
    <xdr:sp macro="" textlink="">
      <xdr:nvSpPr>
        <xdr:cNvPr id="373" name="テキスト ボックス 372"/>
        <xdr:cNvSpPr txBox="1"/>
      </xdr:nvSpPr>
      <xdr:spPr>
        <a:xfrm>
          <a:off x="9372111" y="99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55962</xdr:rowOff>
    </xdr:from>
    <xdr:to>
      <xdr:col>46</xdr:col>
      <xdr:colOff>38100</xdr:colOff>
      <xdr:row>57</xdr:row>
      <xdr:rowOff>157562</xdr:rowOff>
    </xdr:to>
    <xdr:sp macro="" textlink="">
      <xdr:nvSpPr>
        <xdr:cNvPr id="374" name="楕円 373"/>
        <xdr:cNvSpPr/>
      </xdr:nvSpPr>
      <xdr:spPr>
        <a:xfrm>
          <a:off x="8699500" y="98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148689</xdr:rowOff>
    </xdr:from>
    <xdr:ext cx="534377" cy="259045"/>
    <xdr:sp macro="" textlink="">
      <xdr:nvSpPr>
        <xdr:cNvPr id="375" name="テキスト ボックス 374"/>
        <xdr:cNvSpPr txBox="1"/>
      </xdr:nvSpPr>
      <xdr:spPr>
        <a:xfrm>
          <a:off x="8483111" y="99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163709</xdr:rowOff>
    </xdr:from>
    <xdr:to>
      <xdr:col>41</xdr:col>
      <xdr:colOff>101600</xdr:colOff>
      <xdr:row>56</xdr:row>
      <xdr:rowOff>93859</xdr:rowOff>
    </xdr:to>
    <xdr:sp macro="" textlink="">
      <xdr:nvSpPr>
        <xdr:cNvPr id="376" name="楕円 375"/>
        <xdr:cNvSpPr/>
      </xdr:nvSpPr>
      <xdr:spPr>
        <a:xfrm>
          <a:off x="7810500" y="95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84986</xdr:rowOff>
    </xdr:from>
    <xdr:ext cx="534377" cy="259045"/>
    <xdr:sp macro="" textlink="">
      <xdr:nvSpPr>
        <xdr:cNvPr id="377" name="テキスト ボックス 376"/>
        <xdr:cNvSpPr txBox="1"/>
      </xdr:nvSpPr>
      <xdr:spPr>
        <a:xfrm>
          <a:off x="7594111" y="96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35275</xdr:rowOff>
    </xdr:from>
    <xdr:to>
      <xdr:col>36</xdr:col>
      <xdr:colOff>165100</xdr:colOff>
      <xdr:row>56</xdr:row>
      <xdr:rowOff>136875</xdr:rowOff>
    </xdr:to>
    <xdr:sp macro="" textlink="">
      <xdr:nvSpPr>
        <xdr:cNvPr id="378" name="楕円 377"/>
        <xdr:cNvSpPr/>
      </xdr:nvSpPr>
      <xdr:spPr>
        <a:xfrm>
          <a:off x="6921500" y="96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128002</xdr:rowOff>
    </xdr:from>
    <xdr:ext cx="534377" cy="259045"/>
    <xdr:sp macro="" textlink="">
      <xdr:nvSpPr>
        <xdr:cNvPr id="379" name="テキスト ボックス 378"/>
        <xdr:cNvSpPr txBox="1"/>
      </xdr:nvSpPr>
      <xdr:spPr>
        <a:xfrm>
          <a:off x="6705111" y="97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73374</xdr:rowOff>
    </xdr:from>
    <xdr:to>
      <xdr:col>55</xdr:col>
      <xdr:colOff>0</xdr:colOff>
      <xdr:row>78</xdr:row>
      <xdr:rowOff>154037</xdr:rowOff>
    </xdr:to>
    <xdr:cxnSp macro="">
      <xdr:nvCxnSpPr>
        <xdr:cNvPr id="410" name="直線コネクタ 409"/>
        <xdr:cNvCxnSpPr/>
      </xdr:nvCxnSpPr>
      <xdr:spPr>
        <a:xfrm flipV="1">
          <a:off x="9639300" y="13275024"/>
          <a:ext cx="838200" cy="25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77129</xdr:rowOff>
    </xdr:from>
    <xdr:to>
      <xdr:col>50</xdr:col>
      <xdr:colOff>114300</xdr:colOff>
      <xdr:row>78</xdr:row>
      <xdr:rowOff>154037</xdr:rowOff>
    </xdr:to>
    <xdr:cxnSp macro="">
      <xdr:nvCxnSpPr>
        <xdr:cNvPr id="413" name="直線コネクタ 412"/>
        <xdr:cNvCxnSpPr/>
      </xdr:nvCxnSpPr>
      <xdr:spPr>
        <a:xfrm>
          <a:off x="8750300" y="13450229"/>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45386</xdr:rowOff>
    </xdr:from>
    <xdr:to>
      <xdr:col>45</xdr:col>
      <xdr:colOff>177800</xdr:colOff>
      <xdr:row>78</xdr:row>
      <xdr:rowOff>77129</xdr:rowOff>
    </xdr:to>
    <xdr:cxnSp macro="">
      <xdr:nvCxnSpPr>
        <xdr:cNvPr id="416" name="直線コネクタ 415"/>
        <xdr:cNvCxnSpPr/>
      </xdr:nvCxnSpPr>
      <xdr:spPr>
        <a:xfrm>
          <a:off x="7861300" y="13418486"/>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45386</xdr:rowOff>
    </xdr:from>
    <xdr:to>
      <xdr:col>41</xdr:col>
      <xdr:colOff>50800</xdr:colOff>
      <xdr:row>78</xdr:row>
      <xdr:rowOff>46856</xdr:rowOff>
    </xdr:to>
    <xdr:cxnSp macro="">
      <xdr:nvCxnSpPr>
        <xdr:cNvPr id="419" name="直線コネクタ 418"/>
        <xdr:cNvCxnSpPr/>
      </xdr:nvCxnSpPr>
      <xdr:spPr>
        <a:xfrm flipV="1">
          <a:off x="6972300" y="1341848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22574</xdr:rowOff>
    </xdr:from>
    <xdr:to>
      <xdr:col>55</xdr:col>
      <xdr:colOff>50800</xdr:colOff>
      <xdr:row>77</xdr:row>
      <xdr:rowOff>124174</xdr:rowOff>
    </xdr:to>
    <xdr:sp macro="" textlink="">
      <xdr:nvSpPr>
        <xdr:cNvPr id="429" name="楕円 428"/>
        <xdr:cNvSpPr/>
      </xdr:nvSpPr>
      <xdr:spPr>
        <a:xfrm>
          <a:off x="10426700" y="132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45451</xdr:rowOff>
    </xdr:from>
    <xdr:ext cx="534377" cy="259045"/>
    <xdr:sp macro="" textlink="">
      <xdr:nvSpPr>
        <xdr:cNvPr id="430" name="普通建設事業費 （ うち新規整備　）該当値テキスト"/>
        <xdr:cNvSpPr txBox="1"/>
      </xdr:nvSpPr>
      <xdr:spPr>
        <a:xfrm>
          <a:off x="10528300" y="130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103237</xdr:rowOff>
    </xdr:from>
    <xdr:to>
      <xdr:col>50</xdr:col>
      <xdr:colOff>165100</xdr:colOff>
      <xdr:row>79</xdr:row>
      <xdr:rowOff>33387</xdr:rowOff>
    </xdr:to>
    <xdr:sp macro="" textlink="">
      <xdr:nvSpPr>
        <xdr:cNvPr id="431" name="楕円 430"/>
        <xdr:cNvSpPr/>
      </xdr:nvSpPr>
      <xdr:spPr>
        <a:xfrm>
          <a:off x="9588500" y="134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24514</xdr:rowOff>
    </xdr:from>
    <xdr:ext cx="469744" cy="259045"/>
    <xdr:sp macro="" textlink="">
      <xdr:nvSpPr>
        <xdr:cNvPr id="432" name="テキスト ボックス 431"/>
        <xdr:cNvSpPr txBox="1"/>
      </xdr:nvSpPr>
      <xdr:spPr>
        <a:xfrm>
          <a:off x="9404428" y="135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26329</xdr:rowOff>
    </xdr:from>
    <xdr:to>
      <xdr:col>46</xdr:col>
      <xdr:colOff>38100</xdr:colOff>
      <xdr:row>78</xdr:row>
      <xdr:rowOff>127929</xdr:rowOff>
    </xdr:to>
    <xdr:sp macro="" textlink="">
      <xdr:nvSpPr>
        <xdr:cNvPr id="433" name="楕円 432"/>
        <xdr:cNvSpPr/>
      </xdr:nvSpPr>
      <xdr:spPr>
        <a:xfrm>
          <a:off x="8699500" y="133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119056</xdr:rowOff>
    </xdr:from>
    <xdr:ext cx="469744" cy="259045"/>
    <xdr:sp macro="" textlink="">
      <xdr:nvSpPr>
        <xdr:cNvPr id="434" name="テキスト ボックス 433"/>
        <xdr:cNvSpPr txBox="1"/>
      </xdr:nvSpPr>
      <xdr:spPr>
        <a:xfrm>
          <a:off x="8515428" y="1349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166036</xdr:rowOff>
    </xdr:from>
    <xdr:to>
      <xdr:col>41</xdr:col>
      <xdr:colOff>101600</xdr:colOff>
      <xdr:row>78</xdr:row>
      <xdr:rowOff>96186</xdr:rowOff>
    </xdr:to>
    <xdr:sp macro="" textlink="">
      <xdr:nvSpPr>
        <xdr:cNvPr id="435" name="楕円 434"/>
        <xdr:cNvSpPr/>
      </xdr:nvSpPr>
      <xdr:spPr>
        <a:xfrm>
          <a:off x="7810500" y="13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87313</xdr:rowOff>
    </xdr:from>
    <xdr:ext cx="469744" cy="259045"/>
    <xdr:sp macro="" textlink="">
      <xdr:nvSpPr>
        <xdr:cNvPr id="436" name="テキスト ボックス 435"/>
        <xdr:cNvSpPr txBox="1"/>
      </xdr:nvSpPr>
      <xdr:spPr>
        <a:xfrm>
          <a:off x="7626428" y="1346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167506</xdr:rowOff>
    </xdr:from>
    <xdr:to>
      <xdr:col>36</xdr:col>
      <xdr:colOff>165100</xdr:colOff>
      <xdr:row>78</xdr:row>
      <xdr:rowOff>97656</xdr:rowOff>
    </xdr:to>
    <xdr:sp macro="" textlink="">
      <xdr:nvSpPr>
        <xdr:cNvPr id="437" name="楕円 436"/>
        <xdr:cNvSpPr/>
      </xdr:nvSpPr>
      <xdr:spPr>
        <a:xfrm>
          <a:off x="6921500" y="13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88783</xdr:rowOff>
    </xdr:from>
    <xdr:ext cx="469744" cy="259045"/>
    <xdr:sp macro="" textlink="">
      <xdr:nvSpPr>
        <xdr:cNvPr id="438" name="テキスト ボックス 437"/>
        <xdr:cNvSpPr txBox="1"/>
      </xdr:nvSpPr>
      <xdr:spPr>
        <a:xfrm>
          <a:off x="6737428" y="1346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149644</xdr:rowOff>
    </xdr:from>
    <xdr:to>
      <xdr:col>55</xdr:col>
      <xdr:colOff>0</xdr:colOff>
      <xdr:row>96</xdr:row>
      <xdr:rowOff>167570</xdr:rowOff>
    </xdr:to>
    <xdr:cxnSp macro="">
      <xdr:nvCxnSpPr>
        <xdr:cNvPr id="467" name="直線コネクタ 466"/>
        <xdr:cNvCxnSpPr/>
      </xdr:nvCxnSpPr>
      <xdr:spPr>
        <a:xfrm flipV="1">
          <a:off x="9639300" y="16437394"/>
          <a:ext cx="838200" cy="1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167570</xdr:rowOff>
    </xdr:from>
    <xdr:to>
      <xdr:col>50</xdr:col>
      <xdr:colOff>114300</xdr:colOff>
      <xdr:row>97</xdr:row>
      <xdr:rowOff>3550</xdr:rowOff>
    </xdr:to>
    <xdr:cxnSp macro="">
      <xdr:nvCxnSpPr>
        <xdr:cNvPr id="470" name="直線コネクタ 469"/>
        <xdr:cNvCxnSpPr/>
      </xdr:nvCxnSpPr>
      <xdr:spPr>
        <a:xfrm flipV="1">
          <a:off x="8750300" y="166267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142481</xdr:rowOff>
    </xdr:from>
    <xdr:to>
      <xdr:col>45</xdr:col>
      <xdr:colOff>177800</xdr:colOff>
      <xdr:row>97</xdr:row>
      <xdr:rowOff>3550</xdr:rowOff>
    </xdr:to>
    <xdr:cxnSp macro="">
      <xdr:nvCxnSpPr>
        <xdr:cNvPr id="473" name="直線コネクタ 472"/>
        <xdr:cNvCxnSpPr/>
      </xdr:nvCxnSpPr>
      <xdr:spPr>
        <a:xfrm>
          <a:off x="7861300" y="16430231"/>
          <a:ext cx="889000" cy="20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132708</xdr:rowOff>
    </xdr:from>
    <xdr:to>
      <xdr:col>41</xdr:col>
      <xdr:colOff>50800</xdr:colOff>
      <xdr:row>95</xdr:row>
      <xdr:rowOff>142481</xdr:rowOff>
    </xdr:to>
    <xdr:cxnSp macro="">
      <xdr:nvCxnSpPr>
        <xdr:cNvPr id="476" name="直線コネクタ 475"/>
        <xdr:cNvCxnSpPr/>
      </xdr:nvCxnSpPr>
      <xdr:spPr>
        <a:xfrm>
          <a:off x="6972300" y="16420458"/>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98844</xdr:rowOff>
    </xdr:from>
    <xdr:to>
      <xdr:col>55</xdr:col>
      <xdr:colOff>50800</xdr:colOff>
      <xdr:row>96</xdr:row>
      <xdr:rowOff>28994</xdr:rowOff>
    </xdr:to>
    <xdr:sp macro="" textlink="">
      <xdr:nvSpPr>
        <xdr:cNvPr id="486" name="楕円 485"/>
        <xdr:cNvSpPr/>
      </xdr:nvSpPr>
      <xdr:spPr>
        <a:xfrm>
          <a:off x="104267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121721</xdr:rowOff>
    </xdr:from>
    <xdr:ext cx="534377" cy="259045"/>
    <xdr:sp macro="" textlink="">
      <xdr:nvSpPr>
        <xdr:cNvPr id="487" name="普通建設事業費 （ うち更新整備　）該当値テキスト"/>
        <xdr:cNvSpPr txBox="1"/>
      </xdr:nvSpPr>
      <xdr:spPr>
        <a:xfrm>
          <a:off x="10528300" y="162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116770</xdr:rowOff>
    </xdr:from>
    <xdr:to>
      <xdr:col>50</xdr:col>
      <xdr:colOff>165100</xdr:colOff>
      <xdr:row>97</xdr:row>
      <xdr:rowOff>46920</xdr:rowOff>
    </xdr:to>
    <xdr:sp macro="" textlink="">
      <xdr:nvSpPr>
        <xdr:cNvPr id="488" name="楕円 487"/>
        <xdr:cNvSpPr/>
      </xdr:nvSpPr>
      <xdr:spPr>
        <a:xfrm>
          <a:off x="9588500" y="165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38047</xdr:rowOff>
    </xdr:from>
    <xdr:ext cx="534377" cy="259045"/>
    <xdr:sp macro="" textlink="">
      <xdr:nvSpPr>
        <xdr:cNvPr id="489" name="テキスト ボックス 488"/>
        <xdr:cNvSpPr txBox="1"/>
      </xdr:nvSpPr>
      <xdr:spPr>
        <a:xfrm>
          <a:off x="9372111" y="166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124200</xdr:rowOff>
    </xdr:from>
    <xdr:to>
      <xdr:col>46</xdr:col>
      <xdr:colOff>38100</xdr:colOff>
      <xdr:row>97</xdr:row>
      <xdr:rowOff>54350</xdr:rowOff>
    </xdr:to>
    <xdr:sp macro="" textlink="">
      <xdr:nvSpPr>
        <xdr:cNvPr id="490" name="楕円 489"/>
        <xdr:cNvSpPr/>
      </xdr:nvSpPr>
      <xdr:spPr>
        <a:xfrm>
          <a:off x="8699500" y="165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45477</xdr:rowOff>
    </xdr:from>
    <xdr:ext cx="534377" cy="259045"/>
    <xdr:sp macro="" textlink="">
      <xdr:nvSpPr>
        <xdr:cNvPr id="491" name="テキスト ボックス 490"/>
        <xdr:cNvSpPr txBox="1"/>
      </xdr:nvSpPr>
      <xdr:spPr>
        <a:xfrm>
          <a:off x="8483111" y="166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91681</xdr:rowOff>
    </xdr:from>
    <xdr:to>
      <xdr:col>41</xdr:col>
      <xdr:colOff>101600</xdr:colOff>
      <xdr:row>96</xdr:row>
      <xdr:rowOff>21831</xdr:rowOff>
    </xdr:to>
    <xdr:sp macro="" textlink="">
      <xdr:nvSpPr>
        <xdr:cNvPr id="492" name="楕円 491"/>
        <xdr:cNvSpPr/>
      </xdr:nvSpPr>
      <xdr:spPr>
        <a:xfrm>
          <a:off x="7810500" y="163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38358</xdr:rowOff>
    </xdr:from>
    <xdr:ext cx="534377" cy="259045"/>
    <xdr:sp macro="" textlink="">
      <xdr:nvSpPr>
        <xdr:cNvPr id="493" name="テキスト ボックス 492"/>
        <xdr:cNvSpPr txBox="1"/>
      </xdr:nvSpPr>
      <xdr:spPr>
        <a:xfrm>
          <a:off x="7594111" y="161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81908</xdr:rowOff>
    </xdr:from>
    <xdr:to>
      <xdr:col>36</xdr:col>
      <xdr:colOff>165100</xdr:colOff>
      <xdr:row>96</xdr:row>
      <xdr:rowOff>12058</xdr:rowOff>
    </xdr:to>
    <xdr:sp macro="" textlink="">
      <xdr:nvSpPr>
        <xdr:cNvPr id="494" name="楕円 493"/>
        <xdr:cNvSpPr/>
      </xdr:nvSpPr>
      <xdr:spPr>
        <a:xfrm>
          <a:off x="6921500" y="163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28585</xdr:rowOff>
    </xdr:from>
    <xdr:ext cx="534377" cy="259045"/>
    <xdr:sp macro="" textlink="">
      <xdr:nvSpPr>
        <xdr:cNvPr id="495" name="テキスト ボックス 494"/>
        <xdr:cNvSpPr txBox="1"/>
      </xdr:nvSpPr>
      <xdr:spPr>
        <a:xfrm>
          <a:off x="6705111" y="161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78397</xdr:rowOff>
    </xdr:from>
    <xdr:to>
      <xdr:col>85</xdr:col>
      <xdr:colOff>127000</xdr:colOff>
      <xdr:row>39</xdr:row>
      <xdr:rowOff>29705</xdr:rowOff>
    </xdr:to>
    <xdr:cxnSp macro="">
      <xdr:nvCxnSpPr>
        <xdr:cNvPr id="524" name="直線コネクタ 523"/>
        <xdr:cNvCxnSpPr/>
      </xdr:nvCxnSpPr>
      <xdr:spPr>
        <a:xfrm flipV="1">
          <a:off x="15481300" y="6422047"/>
          <a:ext cx="838200" cy="29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61841</xdr:rowOff>
    </xdr:from>
    <xdr:ext cx="469744" cy="259045"/>
    <xdr:sp macro="" textlink="">
      <xdr:nvSpPr>
        <xdr:cNvPr id="525" name="災害復旧事業費平均値テキスト"/>
        <xdr:cNvSpPr txBox="1"/>
      </xdr:nvSpPr>
      <xdr:spPr>
        <a:xfrm>
          <a:off x="16370300" y="657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23305</xdr:rowOff>
    </xdr:from>
    <xdr:to>
      <xdr:col>81</xdr:col>
      <xdr:colOff>50800</xdr:colOff>
      <xdr:row>39</xdr:row>
      <xdr:rowOff>29705</xdr:rowOff>
    </xdr:to>
    <xdr:cxnSp macro="">
      <xdr:nvCxnSpPr>
        <xdr:cNvPr id="527" name="直線コネクタ 526"/>
        <xdr:cNvCxnSpPr/>
      </xdr:nvCxnSpPr>
      <xdr:spPr>
        <a:xfrm>
          <a:off x="14592300" y="670985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23305</xdr:rowOff>
    </xdr:from>
    <xdr:to>
      <xdr:col>76</xdr:col>
      <xdr:colOff>114300</xdr:colOff>
      <xdr:row>39</xdr:row>
      <xdr:rowOff>29019</xdr:rowOff>
    </xdr:to>
    <xdr:cxnSp macro="">
      <xdr:nvCxnSpPr>
        <xdr:cNvPr id="530" name="直線コネクタ 529"/>
        <xdr:cNvCxnSpPr/>
      </xdr:nvCxnSpPr>
      <xdr:spPr>
        <a:xfrm flipV="1">
          <a:off x="13703300" y="670985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29019</xdr:rowOff>
    </xdr:from>
    <xdr:to>
      <xdr:col>71</xdr:col>
      <xdr:colOff>177800</xdr:colOff>
      <xdr:row>39</xdr:row>
      <xdr:rowOff>42811</xdr:rowOff>
    </xdr:to>
    <xdr:cxnSp macro="">
      <xdr:nvCxnSpPr>
        <xdr:cNvPr id="533" name="直線コネクタ 532"/>
        <xdr:cNvCxnSpPr/>
      </xdr:nvCxnSpPr>
      <xdr:spPr>
        <a:xfrm flipV="1">
          <a:off x="12814300" y="671556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27597</xdr:rowOff>
    </xdr:from>
    <xdr:to>
      <xdr:col>85</xdr:col>
      <xdr:colOff>177800</xdr:colOff>
      <xdr:row>37</xdr:row>
      <xdr:rowOff>129197</xdr:rowOff>
    </xdr:to>
    <xdr:sp macro="" textlink="">
      <xdr:nvSpPr>
        <xdr:cNvPr id="543" name="楕円 542"/>
        <xdr:cNvSpPr/>
      </xdr:nvSpPr>
      <xdr:spPr>
        <a:xfrm>
          <a:off x="16268700" y="63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50474</xdr:rowOff>
    </xdr:from>
    <xdr:ext cx="469744" cy="259045"/>
    <xdr:sp macro="" textlink="">
      <xdr:nvSpPr>
        <xdr:cNvPr id="544" name="災害復旧事業費該当値テキスト"/>
        <xdr:cNvSpPr txBox="1"/>
      </xdr:nvSpPr>
      <xdr:spPr>
        <a:xfrm>
          <a:off x="16370300" y="62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150355</xdr:rowOff>
    </xdr:from>
    <xdr:to>
      <xdr:col>81</xdr:col>
      <xdr:colOff>101600</xdr:colOff>
      <xdr:row>39</xdr:row>
      <xdr:rowOff>80505</xdr:rowOff>
    </xdr:to>
    <xdr:sp macro="" textlink="">
      <xdr:nvSpPr>
        <xdr:cNvPr id="545" name="楕円 544"/>
        <xdr:cNvSpPr/>
      </xdr:nvSpPr>
      <xdr:spPr>
        <a:xfrm>
          <a:off x="15430500" y="66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71632</xdr:rowOff>
    </xdr:from>
    <xdr:ext cx="378565" cy="259045"/>
    <xdr:sp macro="" textlink="">
      <xdr:nvSpPr>
        <xdr:cNvPr id="546" name="テキスト ボックス 545"/>
        <xdr:cNvSpPr txBox="1"/>
      </xdr:nvSpPr>
      <xdr:spPr>
        <a:xfrm>
          <a:off x="15292017" y="675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143955</xdr:rowOff>
    </xdr:from>
    <xdr:to>
      <xdr:col>76</xdr:col>
      <xdr:colOff>165100</xdr:colOff>
      <xdr:row>39</xdr:row>
      <xdr:rowOff>74105</xdr:rowOff>
    </xdr:to>
    <xdr:sp macro="" textlink="">
      <xdr:nvSpPr>
        <xdr:cNvPr id="547" name="楕円 546"/>
        <xdr:cNvSpPr/>
      </xdr:nvSpPr>
      <xdr:spPr>
        <a:xfrm>
          <a:off x="14541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65232</xdr:rowOff>
    </xdr:from>
    <xdr:ext cx="378565" cy="259045"/>
    <xdr:sp macro="" textlink="">
      <xdr:nvSpPr>
        <xdr:cNvPr id="548" name="テキスト ボックス 547"/>
        <xdr:cNvSpPr txBox="1"/>
      </xdr:nvSpPr>
      <xdr:spPr>
        <a:xfrm>
          <a:off x="14403017" y="675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149669</xdr:rowOff>
    </xdr:from>
    <xdr:to>
      <xdr:col>72</xdr:col>
      <xdr:colOff>38100</xdr:colOff>
      <xdr:row>39</xdr:row>
      <xdr:rowOff>79819</xdr:rowOff>
    </xdr:to>
    <xdr:sp macro="" textlink="">
      <xdr:nvSpPr>
        <xdr:cNvPr id="549" name="楕円 548"/>
        <xdr:cNvSpPr/>
      </xdr:nvSpPr>
      <xdr:spPr>
        <a:xfrm>
          <a:off x="136525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70946</xdr:rowOff>
    </xdr:from>
    <xdr:ext cx="378565" cy="259045"/>
    <xdr:sp macro="" textlink="">
      <xdr:nvSpPr>
        <xdr:cNvPr id="550" name="テキスト ボックス 549"/>
        <xdr:cNvSpPr txBox="1"/>
      </xdr:nvSpPr>
      <xdr:spPr>
        <a:xfrm>
          <a:off x="13514017" y="675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163461</xdr:rowOff>
    </xdr:from>
    <xdr:to>
      <xdr:col>67</xdr:col>
      <xdr:colOff>101600</xdr:colOff>
      <xdr:row>39</xdr:row>
      <xdr:rowOff>93611</xdr:rowOff>
    </xdr:to>
    <xdr:sp macro="" textlink="">
      <xdr:nvSpPr>
        <xdr:cNvPr id="551" name="楕円 550"/>
        <xdr:cNvSpPr/>
      </xdr:nvSpPr>
      <xdr:spPr>
        <a:xfrm>
          <a:off x="12763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84738</xdr:rowOff>
    </xdr:from>
    <xdr:ext cx="313932" cy="259045"/>
    <xdr:sp macro="" textlink="">
      <xdr:nvSpPr>
        <xdr:cNvPr id="552" name="テキスト ボックス 551"/>
        <xdr:cNvSpPr txBox="1"/>
      </xdr:nvSpPr>
      <xdr:spPr>
        <a:xfrm>
          <a:off x="12657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101753</xdr:rowOff>
    </xdr:from>
    <xdr:to>
      <xdr:col>85</xdr:col>
      <xdr:colOff>127000</xdr:colOff>
      <xdr:row>75</xdr:row>
      <xdr:rowOff>109296</xdr:rowOff>
    </xdr:to>
    <xdr:cxnSp macro="">
      <xdr:nvCxnSpPr>
        <xdr:cNvPr id="627" name="直線コネクタ 626"/>
        <xdr:cNvCxnSpPr/>
      </xdr:nvCxnSpPr>
      <xdr:spPr>
        <a:xfrm>
          <a:off x="15481300" y="12960503"/>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101753</xdr:rowOff>
    </xdr:from>
    <xdr:to>
      <xdr:col>81</xdr:col>
      <xdr:colOff>50800</xdr:colOff>
      <xdr:row>75</xdr:row>
      <xdr:rowOff>133700</xdr:rowOff>
    </xdr:to>
    <xdr:cxnSp macro="">
      <xdr:nvCxnSpPr>
        <xdr:cNvPr id="630" name="直線コネクタ 629"/>
        <xdr:cNvCxnSpPr/>
      </xdr:nvCxnSpPr>
      <xdr:spPr>
        <a:xfrm flipV="1">
          <a:off x="14592300" y="12960503"/>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133700</xdr:rowOff>
    </xdr:from>
    <xdr:to>
      <xdr:col>76</xdr:col>
      <xdr:colOff>114300</xdr:colOff>
      <xdr:row>75</xdr:row>
      <xdr:rowOff>146101</xdr:rowOff>
    </xdr:to>
    <xdr:cxnSp macro="">
      <xdr:nvCxnSpPr>
        <xdr:cNvPr id="633" name="直線コネクタ 632"/>
        <xdr:cNvCxnSpPr/>
      </xdr:nvCxnSpPr>
      <xdr:spPr>
        <a:xfrm flipV="1">
          <a:off x="13703300" y="12992450"/>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101838</xdr:rowOff>
    </xdr:from>
    <xdr:to>
      <xdr:col>71</xdr:col>
      <xdr:colOff>177800</xdr:colOff>
      <xdr:row>75</xdr:row>
      <xdr:rowOff>146101</xdr:rowOff>
    </xdr:to>
    <xdr:cxnSp macro="">
      <xdr:nvCxnSpPr>
        <xdr:cNvPr id="636" name="直線コネクタ 635"/>
        <xdr:cNvCxnSpPr/>
      </xdr:nvCxnSpPr>
      <xdr:spPr>
        <a:xfrm>
          <a:off x="12814300" y="12960588"/>
          <a:ext cx="889000" cy="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58496</xdr:rowOff>
    </xdr:from>
    <xdr:to>
      <xdr:col>85</xdr:col>
      <xdr:colOff>177800</xdr:colOff>
      <xdr:row>75</xdr:row>
      <xdr:rowOff>160096</xdr:rowOff>
    </xdr:to>
    <xdr:sp macro="" textlink="">
      <xdr:nvSpPr>
        <xdr:cNvPr id="646" name="楕円 645"/>
        <xdr:cNvSpPr/>
      </xdr:nvSpPr>
      <xdr:spPr>
        <a:xfrm>
          <a:off x="162687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36923</xdr:rowOff>
    </xdr:from>
    <xdr:ext cx="534377" cy="259045"/>
    <xdr:sp macro="" textlink="">
      <xdr:nvSpPr>
        <xdr:cNvPr id="647" name="公債費該当値テキスト"/>
        <xdr:cNvSpPr txBox="1"/>
      </xdr:nvSpPr>
      <xdr:spPr>
        <a:xfrm>
          <a:off x="16370300" y="128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50953</xdr:rowOff>
    </xdr:from>
    <xdr:to>
      <xdr:col>81</xdr:col>
      <xdr:colOff>101600</xdr:colOff>
      <xdr:row>75</xdr:row>
      <xdr:rowOff>152552</xdr:rowOff>
    </xdr:to>
    <xdr:sp macro="" textlink="">
      <xdr:nvSpPr>
        <xdr:cNvPr id="648" name="楕円 647"/>
        <xdr:cNvSpPr/>
      </xdr:nvSpPr>
      <xdr:spPr>
        <a:xfrm>
          <a:off x="15430500" y="12909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143679</xdr:rowOff>
    </xdr:from>
    <xdr:ext cx="534377" cy="259045"/>
    <xdr:sp macro="" textlink="">
      <xdr:nvSpPr>
        <xdr:cNvPr id="649" name="テキスト ボックス 648"/>
        <xdr:cNvSpPr txBox="1"/>
      </xdr:nvSpPr>
      <xdr:spPr>
        <a:xfrm>
          <a:off x="15214111" y="130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82900</xdr:rowOff>
    </xdr:from>
    <xdr:to>
      <xdr:col>76</xdr:col>
      <xdr:colOff>165100</xdr:colOff>
      <xdr:row>76</xdr:row>
      <xdr:rowOff>13050</xdr:rowOff>
    </xdr:to>
    <xdr:sp macro="" textlink="">
      <xdr:nvSpPr>
        <xdr:cNvPr id="650" name="楕円 649"/>
        <xdr:cNvSpPr/>
      </xdr:nvSpPr>
      <xdr:spPr>
        <a:xfrm>
          <a:off x="14541500" y="12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4176</xdr:rowOff>
    </xdr:from>
    <xdr:ext cx="534377" cy="259045"/>
    <xdr:sp macro="" textlink="">
      <xdr:nvSpPr>
        <xdr:cNvPr id="651" name="テキスト ボックス 650"/>
        <xdr:cNvSpPr txBox="1"/>
      </xdr:nvSpPr>
      <xdr:spPr>
        <a:xfrm>
          <a:off x="14325111" y="130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95301</xdr:rowOff>
    </xdr:from>
    <xdr:to>
      <xdr:col>72</xdr:col>
      <xdr:colOff>38100</xdr:colOff>
      <xdr:row>76</xdr:row>
      <xdr:rowOff>25451</xdr:rowOff>
    </xdr:to>
    <xdr:sp macro="" textlink="">
      <xdr:nvSpPr>
        <xdr:cNvPr id="652" name="楕円 651"/>
        <xdr:cNvSpPr/>
      </xdr:nvSpPr>
      <xdr:spPr>
        <a:xfrm>
          <a:off x="136525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16578</xdr:rowOff>
    </xdr:from>
    <xdr:ext cx="534377" cy="259045"/>
    <xdr:sp macro="" textlink="">
      <xdr:nvSpPr>
        <xdr:cNvPr id="653" name="テキスト ボックス 652"/>
        <xdr:cNvSpPr txBox="1"/>
      </xdr:nvSpPr>
      <xdr:spPr>
        <a:xfrm>
          <a:off x="13436111" y="130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51038</xdr:rowOff>
    </xdr:from>
    <xdr:to>
      <xdr:col>67</xdr:col>
      <xdr:colOff>101600</xdr:colOff>
      <xdr:row>75</xdr:row>
      <xdr:rowOff>152639</xdr:rowOff>
    </xdr:to>
    <xdr:sp macro="" textlink="">
      <xdr:nvSpPr>
        <xdr:cNvPr id="654" name="楕円 653"/>
        <xdr:cNvSpPr/>
      </xdr:nvSpPr>
      <xdr:spPr>
        <a:xfrm>
          <a:off x="12763500" y="129097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143766</xdr:rowOff>
    </xdr:from>
    <xdr:ext cx="534377" cy="259045"/>
    <xdr:sp macro="" textlink="">
      <xdr:nvSpPr>
        <xdr:cNvPr id="655" name="テキスト ボックス 654"/>
        <xdr:cNvSpPr txBox="1"/>
      </xdr:nvSpPr>
      <xdr:spPr>
        <a:xfrm>
          <a:off x="12547111" y="130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38111</xdr:rowOff>
    </xdr:from>
    <xdr:to>
      <xdr:col>85</xdr:col>
      <xdr:colOff>127000</xdr:colOff>
      <xdr:row>96</xdr:row>
      <xdr:rowOff>95214</xdr:rowOff>
    </xdr:to>
    <xdr:cxnSp macro="">
      <xdr:nvCxnSpPr>
        <xdr:cNvPr id="682" name="直線コネクタ 681"/>
        <xdr:cNvCxnSpPr/>
      </xdr:nvCxnSpPr>
      <xdr:spPr>
        <a:xfrm flipV="1">
          <a:off x="15481300" y="16497311"/>
          <a:ext cx="838200" cy="5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108655</xdr:rowOff>
    </xdr:from>
    <xdr:to>
      <xdr:col>81</xdr:col>
      <xdr:colOff>50800</xdr:colOff>
      <xdr:row>96</xdr:row>
      <xdr:rowOff>95214</xdr:rowOff>
    </xdr:to>
    <xdr:cxnSp macro="">
      <xdr:nvCxnSpPr>
        <xdr:cNvPr id="685" name="直線コネクタ 684"/>
        <xdr:cNvCxnSpPr/>
      </xdr:nvCxnSpPr>
      <xdr:spPr>
        <a:xfrm>
          <a:off x="14592300" y="16396405"/>
          <a:ext cx="889000" cy="15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108655</xdr:rowOff>
    </xdr:from>
    <xdr:to>
      <xdr:col>76</xdr:col>
      <xdr:colOff>114300</xdr:colOff>
      <xdr:row>96</xdr:row>
      <xdr:rowOff>131242</xdr:rowOff>
    </xdr:to>
    <xdr:cxnSp macro="">
      <xdr:nvCxnSpPr>
        <xdr:cNvPr id="688" name="直線コネクタ 687"/>
        <xdr:cNvCxnSpPr/>
      </xdr:nvCxnSpPr>
      <xdr:spPr>
        <a:xfrm flipV="1">
          <a:off x="13703300" y="16396405"/>
          <a:ext cx="889000" cy="1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60559</xdr:rowOff>
    </xdr:from>
    <xdr:to>
      <xdr:col>71</xdr:col>
      <xdr:colOff>177800</xdr:colOff>
      <xdr:row>96</xdr:row>
      <xdr:rowOff>131242</xdr:rowOff>
    </xdr:to>
    <xdr:cxnSp macro="">
      <xdr:nvCxnSpPr>
        <xdr:cNvPr id="691" name="直線コネクタ 690"/>
        <xdr:cNvCxnSpPr/>
      </xdr:nvCxnSpPr>
      <xdr:spPr>
        <a:xfrm>
          <a:off x="12814300" y="16519759"/>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133118</xdr:rowOff>
    </xdr:from>
    <xdr:ext cx="469744" cy="259045"/>
    <xdr:sp macro="" textlink="">
      <xdr:nvSpPr>
        <xdr:cNvPr id="695" name="テキスト ボックス 694"/>
        <xdr:cNvSpPr txBox="1"/>
      </xdr:nvSpPr>
      <xdr:spPr>
        <a:xfrm>
          <a:off x="12579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158761</xdr:rowOff>
    </xdr:from>
    <xdr:to>
      <xdr:col>85</xdr:col>
      <xdr:colOff>177800</xdr:colOff>
      <xdr:row>96</xdr:row>
      <xdr:rowOff>88911</xdr:rowOff>
    </xdr:to>
    <xdr:sp macro="" textlink="">
      <xdr:nvSpPr>
        <xdr:cNvPr id="701" name="楕円 700"/>
        <xdr:cNvSpPr/>
      </xdr:nvSpPr>
      <xdr:spPr>
        <a:xfrm>
          <a:off x="16268700" y="164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10188</xdr:rowOff>
    </xdr:from>
    <xdr:ext cx="469744" cy="259045"/>
    <xdr:sp macro="" textlink="">
      <xdr:nvSpPr>
        <xdr:cNvPr id="702" name="積立金該当値テキスト"/>
        <xdr:cNvSpPr txBox="1"/>
      </xdr:nvSpPr>
      <xdr:spPr>
        <a:xfrm>
          <a:off x="16370300" y="162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44414</xdr:rowOff>
    </xdr:from>
    <xdr:to>
      <xdr:col>81</xdr:col>
      <xdr:colOff>101600</xdr:colOff>
      <xdr:row>96</xdr:row>
      <xdr:rowOff>146014</xdr:rowOff>
    </xdr:to>
    <xdr:sp macro="" textlink="">
      <xdr:nvSpPr>
        <xdr:cNvPr id="703" name="楕円 702"/>
        <xdr:cNvSpPr/>
      </xdr:nvSpPr>
      <xdr:spPr>
        <a:xfrm>
          <a:off x="15430500" y="165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162541</xdr:rowOff>
    </xdr:from>
    <xdr:ext cx="469744" cy="259045"/>
    <xdr:sp macro="" textlink="">
      <xdr:nvSpPr>
        <xdr:cNvPr id="704" name="テキスト ボックス 703"/>
        <xdr:cNvSpPr txBox="1"/>
      </xdr:nvSpPr>
      <xdr:spPr>
        <a:xfrm>
          <a:off x="15246428" y="1627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57855</xdr:rowOff>
    </xdr:from>
    <xdr:to>
      <xdr:col>76</xdr:col>
      <xdr:colOff>165100</xdr:colOff>
      <xdr:row>95</xdr:row>
      <xdr:rowOff>159455</xdr:rowOff>
    </xdr:to>
    <xdr:sp macro="" textlink="">
      <xdr:nvSpPr>
        <xdr:cNvPr id="705" name="楕円 704"/>
        <xdr:cNvSpPr/>
      </xdr:nvSpPr>
      <xdr:spPr>
        <a:xfrm>
          <a:off x="14541500" y="16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4532</xdr:rowOff>
    </xdr:from>
    <xdr:ext cx="534377" cy="259045"/>
    <xdr:sp macro="" textlink="">
      <xdr:nvSpPr>
        <xdr:cNvPr id="706" name="テキスト ボックス 705"/>
        <xdr:cNvSpPr txBox="1"/>
      </xdr:nvSpPr>
      <xdr:spPr>
        <a:xfrm>
          <a:off x="14325111" y="161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80442</xdr:rowOff>
    </xdr:from>
    <xdr:to>
      <xdr:col>72</xdr:col>
      <xdr:colOff>38100</xdr:colOff>
      <xdr:row>97</xdr:row>
      <xdr:rowOff>10592</xdr:rowOff>
    </xdr:to>
    <xdr:sp macro="" textlink="">
      <xdr:nvSpPr>
        <xdr:cNvPr id="707" name="楕円 706"/>
        <xdr:cNvSpPr/>
      </xdr:nvSpPr>
      <xdr:spPr>
        <a:xfrm>
          <a:off x="13652500" y="165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27119</xdr:rowOff>
    </xdr:from>
    <xdr:ext cx="469744" cy="259045"/>
    <xdr:sp macro="" textlink="">
      <xdr:nvSpPr>
        <xdr:cNvPr id="708" name="テキスト ボックス 707"/>
        <xdr:cNvSpPr txBox="1"/>
      </xdr:nvSpPr>
      <xdr:spPr>
        <a:xfrm>
          <a:off x="13468428" y="163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9759</xdr:rowOff>
    </xdr:from>
    <xdr:to>
      <xdr:col>67</xdr:col>
      <xdr:colOff>101600</xdr:colOff>
      <xdr:row>96</xdr:row>
      <xdr:rowOff>111359</xdr:rowOff>
    </xdr:to>
    <xdr:sp macro="" textlink="">
      <xdr:nvSpPr>
        <xdr:cNvPr id="709" name="楕円 708"/>
        <xdr:cNvSpPr/>
      </xdr:nvSpPr>
      <xdr:spPr>
        <a:xfrm>
          <a:off x="12763500" y="164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127886</xdr:rowOff>
    </xdr:from>
    <xdr:ext cx="469744" cy="259045"/>
    <xdr:sp macro="" textlink="">
      <xdr:nvSpPr>
        <xdr:cNvPr id="710" name="テキスト ボックス 709"/>
        <xdr:cNvSpPr txBox="1"/>
      </xdr:nvSpPr>
      <xdr:spPr>
        <a:xfrm>
          <a:off x="12579428" y="162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98715</xdr:rowOff>
    </xdr:from>
    <xdr:to>
      <xdr:col>116</xdr:col>
      <xdr:colOff>63500</xdr:colOff>
      <xdr:row>39</xdr:row>
      <xdr:rowOff>98878</xdr:rowOff>
    </xdr:to>
    <xdr:cxnSp macro="">
      <xdr:nvCxnSpPr>
        <xdr:cNvPr id="741" name="直線コネクタ 740"/>
        <xdr:cNvCxnSpPr/>
      </xdr:nvCxnSpPr>
      <xdr:spPr>
        <a:xfrm>
          <a:off x="21323300" y="678526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96593</xdr:rowOff>
    </xdr:from>
    <xdr:to>
      <xdr:col>111</xdr:col>
      <xdr:colOff>177800</xdr:colOff>
      <xdr:row>39</xdr:row>
      <xdr:rowOff>98715</xdr:rowOff>
    </xdr:to>
    <xdr:cxnSp macro="">
      <xdr:nvCxnSpPr>
        <xdr:cNvPr id="744" name="直線コネクタ 743"/>
        <xdr:cNvCxnSpPr/>
      </xdr:nvCxnSpPr>
      <xdr:spPr>
        <a:xfrm>
          <a:off x="20434300" y="678314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98878</xdr:rowOff>
    </xdr:to>
    <xdr:cxnSp macro="">
      <xdr:nvCxnSpPr>
        <xdr:cNvPr id="747" name="直線コネクタ 746"/>
        <xdr:cNvCxnSpPr/>
      </xdr:nvCxnSpPr>
      <xdr:spPr>
        <a:xfrm flipV="1">
          <a:off x="19545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98715</xdr:rowOff>
    </xdr:from>
    <xdr:to>
      <xdr:col>102</xdr:col>
      <xdr:colOff>114300</xdr:colOff>
      <xdr:row>39</xdr:row>
      <xdr:rowOff>98878</xdr:rowOff>
    </xdr:to>
    <xdr:cxnSp macro="">
      <xdr:nvCxnSpPr>
        <xdr:cNvPr id="750" name="直線コネクタ 749"/>
        <xdr:cNvCxnSpPr/>
      </xdr:nvCxnSpPr>
      <xdr:spPr>
        <a:xfrm>
          <a:off x="18656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47915</xdr:rowOff>
    </xdr:from>
    <xdr:to>
      <xdr:col>112</xdr:col>
      <xdr:colOff>38100</xdr:colOff>
      <xdr:row>39</xdr:row>
      <xdr:rowOff>149515</xdr:rowOff>
    </xdr:to>
    <xdr:sp macro="" textlink="">
      <xdr:nvSpPr>
        <xdr:cNvPr id="762" name="楕円 761"/>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140642</xdr:rowOff>
    </xdr:from>
    <xdr:ext cx="249299" cy="259045"/>
    <xdr:sp macro="" textlink="">
      <xdr:nvSpPr>
        <xdr:cNvPr id="763" name="テキスト ボックス 762"/>
        <xdr:cNvSpPr txBox="1"/>
      </xdr:nvSpPr>
      <xdr:spPr>
        <a:xfrm>
          <a:off x="21198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45793</xdr:rowOff>
    </xdr:from>
    <xdr:to>
      <xdr:col>107</xdr:col>
      <xdr:colOff>101600</xdr:colOff>
      <xdr:row>39</xdr:row>
      <xdr:rowOff>147393</xdr:rowOff>
    </xdr:to>
    <xdr:sp macro="" textlink="">
      <xdr:nvSpPr>
        <xdr:cNvPr id="764" name="楕円 763"/>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138520</xdr:rowOff>
    </xdr:from>
    <xdr:ext cx="313932" cy="259045"/>
    <xdr:sp macro="" textlink="">
      <xdr:nvSpPr>
        <xdr:cNvPr id="765" name="テキスト ボックス 764"/>
        <xdr:cNvSpPr txBox="1"/>
      </xdr:nvSpPr>
      <xdr:spPr>
        <a:xfrm>
          <a:off x="20277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68" name="楕円 767"/>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140642</xdr:rowOff>
    </xdr:from>
    <xdr:ext cx="249299" cy="259045"/>
    <xdr:sp macro="" textlink="">
      <xdr:nvSpPr>
        <xdr:cNvPr id="769" name="テキスト ボックス 768"/>
        <xdr:cNvSpPr txBox="1"/>
      </xdr:nvSpPr>
      <xdr:spPr>
        <a:xfrm>
          <a:off x="18531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15146</xdr:rowOff>
    </xdr:from>
    <xdr:to>
      <xdr:col>116</xdr:col>
      <xdr:colOff>63500</xdr:colOff>
      <xdr:row>59</xdr:row>
      <xdr:rowOff>52146</xdr:rowOff>
    </xdr:to>
    <xdr:cxnSp macro="">
      <xdr:nvCxnSpPr>
        <xdr:cNvPr id="800" name="直線コネクタ 799"/>
        <xdr:cNvCxnSpPr/>
      </xdr:nvCxnSpPr>
      <xdr:spPr>
        <a:xfrm>
          <a:off x="21323300" y="10130696"/>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15146</xdr:rowOff>
    </xdr:from>
    <xdr:to>
      <xdr:col>111</xdr:col>
      <xdr:colOff>177800</xdr:colOff>
      <xdr:row>59</xdr:row>
      <xdr:rowOff>42611</xdr:rowOff>
    </xdr:to>
    <xdr:cxnSp macro="">
      <xdr:nvCxnSpPr>
        <xdr:cNvPr id="803" name="直線コネクタ 802"/>
        <xdr:cNvCxnSpPr/>
      </xdr:nvCxnSpPr>
      <xdr:spPr>
        <a:xfrm flipV="1">
          <a:off x="20434300" y="10130696"/>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32389</xdr:rowOff>
    </xdr:from>
    <xdr:to>
      <xdr:col>107</xdr:col>
      <xdr:colOff>50800</xdr:colOff>
      <xdr:row>59</xdr:row>
      <xdr:rowOff>42611</xdr:rowOff>
    </xdr:to>
    <xdr:cxnSp macro="">
      <xdr:nvCxnSpPr>
        <xdr:cNvPr id="806" name="直線コネクタ 805"/>
        <xdr:cNvCxnSpPr/>
      </xdr:nvCxnSpPr>
      <xdr:spPr>
        <a:xfrm>
          <a:off x="19545300" y="1014793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32389</xdr:rowOff>
    </xdr:from>
    <xdr:to>
      <xdr:col>102</xdr:col>
      <xdr:colOff>114300</xdr:colOff>
      <xdr:row>59</xdr:row>
      <xdr:rowOff>73929</xdr:rowOff>
    </xdr:to>
    <xdr:cxnSp macro="">
      <xdr:nvCxnSpPr>
        <xdr:cNvPr id="809" name="直線コネクタ 808"/>
        <xdr:cNvCxnSpPr/>
      </xdr:nvCxnSpPr>
      <xdr:spPr>
        <a:xfrm flipV="1">
          <a:off x="18656300" y="10147939"/>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1346</xdr:rowOff>
    </xdr:from>
    <xdr:to>
      <xdr:col>116</xdr:col>
      <xdr:colOff>114300</xdr:colOff>
      <xdr:row>59</xdr:row>
      <xdr:rowOff>102946</xdr:rowOff>
    </xdr:to>
    <xdr:sp macro="" textlink="">
      <xdr:nvSpPr>
        <xdr:cNvPr id="819" name="楕円 818"/>
        <xdr:cNvSpPr/>
      </xdr:nvSpPr>
      <xdr:spPr>
        <a:xfrm>
          <a:off x="22110700" y="101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87723</xdr:rowOff>
    </xdr:from>
    <xdr:ext cx="469744" cy="259045"/>
    <xdr:sp macro="" textlink="">
      <xdr:nvSpPr>
        <xdr:cNvPr id="820" name="貸付金該当値テキスト"/>
        <xdr:cNvSpPr txBox="1"/>
      </xdr:nvSpPr>
      <xdr:spPr>
        <a:xfrm>
          <a:off x="22212300" y="1003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135796</xdr:rowOff>
    </xdr:from>
    <xdr:to>
      <xdr:col>112</xdr:col>
      <xdr:colOff>38100</xdr:colOff>
      <xdr:row>59</xdr:row>
      <xdr:rowOff>65946</xdr:rowOff>
    </xdr:to>
    <xdr:sp macro="" textlink="">
      <xdr:nvSpPr>
        <xdr:cNvPr id="821" name="楕円 820"/>
        <xdr:cNvSpPr/>
      </xdr:nvSpPr>
      <xdr:spPr>
        <a:xfrm>
          <a:off x="21272500" y="100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22" name="テキスト ボックス 821"/>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163261</xdr:rowOff>
    </xdr:from>
    <xdr:to>
      <xdr:col>107</xdr:col>
      <xdr:colOff>101600</xdr:colOff>
      <xdr:row>59</xdr:row>
      <xdr:rowOff>93411</xdr:rowOff>
    </xdr:to>
    <xdr:sp macro="" textlink="">
      <xdr:nvSpPr>
        <xdr:cNvPr id="823" name="楕円 822"/>
        <xdr:cNvSpPr/>
      </xdr:nvSpPr>
      <xdr:spPr>
        <a:xfrm>
          <a:off x="20383500" y="101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84538</xdr:rowOff>
    </xdr:from>
    <xdr:ext cx="469744" cy="259045"/>
    <xdr:sp macro="" textlink="">
      <xdr:nvSpPr>
        <xdr:cNvPr id="824" name="テキスト ボックス 823"/>
        <xdr:cNvSpPr txBox="1"/>
      </xdr:nvSpPr>
      <xdr:spPr>
        <a:xfrm>
          <a:off x="20199428" y="1020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153039</xdr:rowOff>
    </xdr:from>
    <xdr:to>
      <xdr:col>102</xdr:col>
      <xdr:colOff>165100</xdr:colOff>
      <xdr:row>59</xdr:row>
      <xdr:rowOff>83189</xdr:rowOff>
    </xdr:to>
    <xdr:sp macro="" textlink="">
      <xdr:nvSpPr>
        <xdr:cNvPr id="825" name="楕円 824"/>
        <xdr:cNvSpPr/>
      </xdr:nvSpPr>
      <xdr:spPr>
        <a:xfrm>
          <a:off x="19494500" y="100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74316</xdr:rowOff>
    </xdr:from>
    <xdr:ext cx="469744" cy="259045"/>
    <xdr:sp macro="" textlink="">
      <xdr:nvSpPr>
        <xdr:cNvPr id="826" name="テキスト ボックス 825"/>
        <xdr:cNvSpPr txBox="1"/>
      </xdr:nvSpPr>
      <xdr:spPr>
        <a:xfrm>
          <a:off x="19310428" y="101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23129</xdr:rowOff>
    </xdr:from>
    <xdr:to>
      <xdr:col>98</xdr:col>
      <xdr:colOff>38100</xdr:colOff>
      <xdr:row>59</xdr:row>
      <xdr:rowOff>124729</xdr:rowOff>
    </xdr:to>
    <xdr:sp macro="" textlink="">
      <xdr:nvSpPr>
        <xdr:cNvPr id="827" name="楕円 826"/>
        <xdr:cNvSpPr/>
      </xdr:nvSpPr>
      <xdr:spPr>
        <a:xfrm>
          <a:off x="18605500" y="101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115856</xdr:rowOff>
    </xdr:from>
    <xdr:ext cx="378565" cy="259045"/>
    <xdr:sp macro="" textlink="">
      <xdr:nvSpPr>
        <xdr:cNvPr id="828" name="テキスト ボックス 827"/>
        <xdr:cNvSpPr txBox="1"/>
      </xdr:nvSpPr>
      <xdr:spPr>
        <a:xfrm>
          <a:off x="18467017" y="1023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168504</xdr:rowOff>
    </xdr:from>
    <xdr:to>
      <xdr:col>116</xdr:col>
      <xdr:colOff>63500</xdr:colOff>
      <xdr:row>70</xdr:row>
      <xdr:rowOff>169646</xdr:rowOff>
    </xdr:to>
    <xdr:cxnSp macro="">
      <xdr:nvCxnSpPr>
        <xdr:cNvPr id="858" name="直線コネクタ 857"/>
        <xdr:cNvCxnSpPr/>
      </xdr:nvCxnSpPr>
      <xdr:spPr>
        <a:xfrm flipV="1">
          <a:off x="21323300" y="1217000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152464</xdr:rowOff>
    </xdr:from>
    <xdr:to>
      <xdr:col>111</xdr:col>
      <xdr:colOff>177800</xdr:colOff>
      <xdr:row>70</xdr:row>
      <xdr:rowOff>169646</xdr:rowOff>
    </xdr:to>
    <xdr:cxnSp macro="">
      <xdr:nvCxnSpPr>
        <xdr:cNvPr id="861" name="直線コネクタ 860"/>
        <xdr:cNvCxnSpPr/>
      </xdr:nvCxnSpPr>
      <xdr:spPr>
        <a:xfrm>
          <a:off x="20434300" y="12153964"/>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120155</xdr:rowOff>
    </xdr:from>
    <xdr:to>
      <xdr:col>107</xdr:col>
      <xdr:colOff>50800</xdr:colOff>
      <xdr:row>70</xdr:row>
      <xdr:rowOff>152464</xdr:rowOff>
    </xdr:to>
    <xdr:cxnSp macro="">
      <xdr:nvCxnSpPr>
        <xdr:cNvPr id="864" name="直線コネクタ 863"/>
        <xdr:cNvCxnSpPr/>
      </xdr:nvCxnSpPr>
      <xdr:spPr>
        <a:xfrm>
          <a:off x="19545300" y="12121655"/>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120155</xdr:rowOff>
    </xdr:from>
    <xdr:to>
      <xdr:col>102</xdr:col>
      <xdr:colOff>114300</xdr:colOff>
      <xdr:row>71</xdr:row>
      <xdr:rowOff>73063</xdr:rowOff>
    </xdr:to>
    <xdr:cxnSp macro="">
      <xdr:nvCxnSpPr>
        <xdr:cNvPr id="867" name="直線コネクタ 866"/>
        <xdr:cNvCxnSpPr/>
      </xdr:nvCxnSpPr>
      <xdr:spPr>
        <a:xfrm flipV="1">
          <a:off x="18656300" y="12121655"/>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117704</xdr:rowOff>
    </xdr:from>
    <xdr:to>
      <xdr:col>116</xdr:col>
      <xdr:colOff>114300</xdr:colOff>
      <xdr:row>71</xdr:row>
      <xdr:rowOff>47854</xdr:rowOff>
    </xdr:to>
    <xdr:sp macro="" textlink="">
      <xdr:nvSpPr>
        <xdr:cNvPr id="877" name="楕円 876"/>
        <xdr:cNvSpPr/>
      </xdr:nvSpPr>
      <xdr:spPr>
        <a:xfrm>
          <a:off x="22110700" y="12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70731</xdr:rowOff>
    </xdr:from>
    <xdr:ext cx="534377" cy="259045"/>
    <xdr:sp macro="" textlink="">
      <xdr:nvSpPr>
        <xdr:cNvPr id="878" name="繰出金該当値テキスト"/>
        <xdr:cNvSpPr txBox="1"/>
      </xdr:nvSpPr>
      <xdr:spPr>
        <a:xfrm>
          <a:off x="22212300" y="120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118846</xdr:rowOff>
    </xdr:from>
    <xdr:to>
      <xdr:col>112</xdr:col>
      <xdr:colOff>38100</xdr:colOff>
      <xdr:row>71</xdr:row>
      <xdr:rowOff>48996</xdr:rowOff>
    </xdr:to>
    <xdr:sp macro="" textlink="">
      <xdr:nvSpPr>
        <xdr:cNvPr id="879" name="楕円 878"/>
        <xdr:cNvSpPr/>
      </xdr:nvSpPr>
      <xdr:spPr>
        <a:xfrm>
          <a:off x="21272500" y="12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65523</xdr:rowOff>
    </xdr:from>
    <xdr:ext cx="534377" cy="259045"/>
    <xdr:sp macro="" textlink="">
      <xdr:nvSpPr>
        <xdr:cNvPr id="880" name="テキスト ボックス 879"/>
        <xdr:cNvSpPr txBox="1"/>
      </xdr:nvSpPr>
      <xdr:spPr>
        <a:xfrm>
          <a:off x="21056111" y="118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101664</xdr:rowOff>
    </xdr:from>
    <xdr:to>
      <xdr:col>107</xdr:col>
      <xdr:colOff>101600</xdr:colOff>
      <xdr:row>71</xdr:row>
      <xdr:rowOff>31814</xdr:rowOff>
    </xdr:to>
    <xdr:sp macro="" textlink="">
      <xdr:nvSpPr>
        <xdr:cNvPr id="881" name="楕円 880"/>
        <xdr:cNvSpPr/>
      </xdr:nvSpPr>
      <xdr:spPr>
        <a:xfrm>
          <a:off x="20383500" y="121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48341</xdr:rowOff>
    </xdr:from>
    <xdr:ext cx="534377" cy="259045"/>
    <xdr:sp macro="" textlink="">
      <xdr:nvSpPr>
        <xdr:cNvPr id="882" name="テキスト ボックス 881"/>
        <xdr:cNvSpPr txBox="1"/>
      </xdr:nvSpPr>
      <xdr:spPr>
        <a:xfrm>
          <a:off x="20167111" y="118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69355</xdr:rowOff>
    </xdr:from>
    <xdr:to>
      <xdr:col>102</xdr:col>
      <xdr:colOff>165100</xdr:colOff>
      <xdr:row>70</xdr:row>
      <xdr:rowOff>170955</xdr:rowOff>
    </xdr:to>
    <xdr:sp macro="" textlink="">
      <xdr:nvSpPr>
        <xdr:cNvPr id="883" name="楕円 882"/>
        <xdr:cNvSpPr/>
      </xdr:nvSpPr>
      <xdr:spPr>
        <a:xfrm>
          <a:off x="19494500" y="120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16032</xdr:rowOff>
    </xdr:from>
    <xdr:ext cx="534377" cy="259045"/>
    <xdr:sp macro="" textlink="">
      <xdr:nvSpPr>
        <xdr:cNvPr id="884" name="テキスト ボックス 883"/>
        <xdr:cNvSpPr txBox="1"/>
      </xdr:nvSpPr>
      <xdr:spPr>
        <a:xfrm>
          <a:off x="19278111" y="118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22263</xdr:rowOff>
    </xdr:from>
    <xdr:to>
      <xdr:col>98</xdr:col>
      <xdr:colOff>38100</xdr:colOff>
      <xdr:row>71</xdr:row>
      <xdr:rowOff>123863</xdr:rowOff>
    </xdr:to>
    <xdr:sp macro="" textlink="">
      <xdr:nvSpPr>
        <xdr:cNvPr id="885" name="楕円 884"/>
        <xdr:cNvSpPr/>
      </xdr:nvSpPr>
      <xdr:spPr>
        <a:xfrm>
          <a:off x="18605500" y="121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140390</xdr:rowOff>
    </xdr:from>
    <xdr:ext cx="534377" cy="259045"/>
    <xdr:sp macro="" textlink="">
      <xdr:nvSpPr>
        <xdr:cNvPr id="886" name="テキスト ボックス 885"/>
        <xdr:cNvSpPr txBox="1"/>
      </xdr:nvSpPr>
      <xdr:spPr>
        <a:xfrm>
          <a:off x="18389111" y="119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については，平成３０年７月豪雨災害に伴い，扶助費，物件費，補助費等，災害復旧事業費，積立金が前年度と比較して大きな増となった。扶助費は災害見舞金や災害救助関係経費の増などにより約１７億円の増，物件費は，災害廃棄物処理事業や災害に伴うスクールバスによる通学支援事業，被災住宅応急修理事業の増などにより約５３億円の増，補助費等は，災害廃棄物処理事業や企業誘致推進事業の増などにより約４６億円の増，災害復旧事業費は，学校施設災害復旧事業や道路橋りょう災害復旧事業などにより約３７億円の増，積立金は災害復興基金積立金の増などにより約６億円の増となっている。また普通建設事業費は，中庄団地建設事業や農林水産業災害復旧助成事業，新共同調理場整備事業などの増により約１００億円の増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一方，投出資・貸付については，豪雨災害に伴い，災害援護資金貸付金が増加したものの，児島市民病院や土地開発公社への貸付金が減少したことから約５．５億円の減となっている。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482,541
476,481
355.63
211,700,283
202,773,016
5,583,217
107,810,088
181,593,532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101056</xdr:rowOff>
    </xdr:from>
    <xdr:to>
      <xdr:col>24</xdr:col>
      <xdr:colOff>63500</xdr:colOff>
      <xdr:row>35</xdr:row>
      <xdr:rowOff>170724</xdr:rowOff>
    </xdr:to>
    <xdr:cxnSp macro="">
      <xdr:nvCxnSpPr>
        <xdr:cNvPr id="63" name="直線コネクタ 62"/>
        <xdr:cNvCxnSpPr/>
      </xdr:nvCxnSpPr>
      <xdr:spPr>
        <a:xfrm>
          <a:off x="3797300" y="6101806"/>
          <a:ext cx="8382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101056</xdr:rowOff>
    </xdr:from>
    <xdr:to>
      <xdr:col>19</xdr:col>
      <xdr:colOff>177800</xdr:colOff>
      <xdr:row>35</xdr:row>
      <xdr:rowOff>136978</xdr:rowOff>
    </xdr:to>
    <xdr:cxnSp macro="">
      <xdr:nvCxnSpPr>
        <xdr:cNvPr id="66" name="直線コネクタ 65"/>
        <xdr:cNvCxnSpPr/>
      </xdr:nvCxnSpPr>
      <xdr:spPr>
        <a:xfrm flipV="1">
          <a:off x="2908300" y="61018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133169</xdr:rowOff>
    </xdr:from>
    <xdr:to>
      <xdr:col>15</xdr:col>
      <xdr:colOff>50800</xdr:colOff>
      <xdr:row>35</xdr:row>
      <xdr:rowOff>136978</xdr:rowOff>
    </xdr:to>
    <xdr:cxnSp macro="">
      <xdr:nvCxnSpPr>
        <xdr:cNvPr id="69" name="直線コネクタ 68"/>
        <xdr:cNvCxnSpPr/>
      </xdr:nvCxnSpPr>
      <xdr:spPr>
        <a:xfrm>
          <a:off x="2019300" y="5962469"/>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133169</xdr:rowOff>
    </xdr:from>
    <xdr:to>
      <xdr:col>10</xdr:col>
      <xdr:colOff>114300</xdr:colOff>
      <xdr:row>35</xdr:row>
      <xdr:rowOff>43361</xdr:rowOff>
    </xdr:to>
    <xdr:cxnSp macro="">
      <xdr:nvCxnSpPr>
        <xdr:cNvPr id="72" name="直線コネクタ 71"/>
        <xdr:cNvCxnSpPr/>
      </xdr:nvCxnSpPr>
      <xdr:spPr>
        <a:xfrm flipV="1">
          <a:off x="1130300" y="596246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119924</xdr:rowOff>
    </xdr:from>
    <xdr:to>
      <xdr:col>24</xdr:col>
      <xdr:colOff>114300</xdr:colOff>
      <xdr:row>36</xdr:row>
      <xdr:rowOff>50074</xdr:rowOff>
    </xdr:to>
    <xdr:sp macro="" textlink="">
      <xdr:nvSpPr>
        <xdr:cNvPr id="82" name="楕円 81"/>
        <xdr:cNvSpPr/>
      </xdr:nvSpPr>
      <xdr:spPr>
        <a:xfrm>
          <a:off x="4584700" y="6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98351</xdr:rowOff>
    </xdr:from>
    <xdr:ext cx="469744" cy="259045"/>
    <xdr:sp macro="" textlink="">
      <xdr:nvSpPr>
        <xdr:cNvPr id="83" name="議会費該当値テキスト"/>
        <xdr:cNvSpPr txBox="1"/>
      </xdr:nvSpPr>
      <xdr:spPr>
        <a:xfrm>
          <a:off x="4686300"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50256</xdr:rowOff>
    </xdr:from>
    <xdr:to>
      <xdr:col>20</xdr:col>
      <xdr:colOff>38100</xdr:colOff>
      <xdr:row>35</xdr:row>
      <xdr:rowOff>151856</xdr:rowOff>
    </xdr:to>
    <xdr:sp macro="" textlink="">
      <xdr:nvSpPr>
        <xdr:cNvPr id="84" name="楕円 83"/>
        <xdr:cNvSpPr/>
      </xdr:nvSpPr>
      <xdr:spPr>
        <a:xfrm>
          <a:off x="3746500" y="6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142983</xdr:rowOff>
    </xdr:from>
    <xdr:ext cx="469744" cy="259045"/>
    <xdr:sp macro="" textlink="">
      <xdr:nvSpPr>
        <xdr:cNvPr id="85" name="テキスト ボックス 84"/>
        <xdr:cNvSpPr txBox="1"/>
      </xdr:nvSpPr>
      <xdr:spPr>
        <a:xfrm>
          <a:off x="3562428" y="61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86178</xdr:rowOff>
    </xdr:from>
    <xdr:to>
      <xdr:col>15</xdr:col>
      <xdr:colOff>101600</xdr:colOff>
      <xdr:row>36</xdr:row>
      <xdr:rowOff>16328</xdr:rowOff>
    </xdr:to>
    <xdr:sp macro="" textlink="">
      <xdr:nvSpPr>
        <xdr:cNvPr id="86" name="楕円 85"/>
        <xdr:cNvSpPr/>
      </xdr:nvSpPr>
      <xdr:spPr>
        <a:xfrm>
          <a:off x="28575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7455</xdr:rowOff>
    </xdr:from>
    <xdr:ext cx="469744" cy="259045"/>
    <xdr:sp macro="" textlink="">
      <xdr:nvSpPr>
        <xdr:cNvPr id="87" name="テキスト ボックス 86"/>
        <xdr:cNvSpPr txBox="1"/>
      </xdr:nvSpPr>
      <xdr:spPr>
        <a:xfrm>
          <a:off x="2673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82369</xdr:rowOff>
    </xdr:from>
    <xdr:to>
      <xdr:col>10</xdr:col>
      <xdr:colOff>165100</xdr:colOff>
      <xdr:row>35</xdr:row>
      <xdr:rowOff>12519</xdr:rowOff>
    </xdr:to>
    <xdr:sp macro="" textlink="">
      <xdr:nvSpPr>
        <xdr:cNvPr id="88" name="楕円 87"/>
        <xdr:cNvSpPr/>
      </xdr:nvSpPr>
      <xdr:spPr>
        <a:xfrm>
          <a:off x="19685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3646</xdr:rowOff>
    </xdr:from>
    <xdr:ext cx="469744" cy="259045"/>
    <xdr:sp macro="" textlink="">
      <xdr:nvSpPr>
        <xdr:cNvPr id="89" name="テキスト ボックス 88"/>
        <xdr:cNvSpPr txBox="1"/>
      </xdr:nvSpPr>
      <xdr:spPr>
        <a:xfrm>
          <a:off x="1784428" y="60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164011</xdr:rowOff>
    </xdr:from>
    <xdr:to>
      <xdr:col>6</xdr:col>
      <xdr:colOff>38100</xdr:colOff>
      <xdr:row>35</xdr:row>
      <xdr:rowOff>94161</xdr:rowOff>
    </xdr:to>
    <xdr:sp macro="" textlink="">
      <xdr:nvSpPr>
        <xdr:cNvPr id="90" name="楕円 89"/>
        <xdr:cNvSpPr/>
      </xdr:nvSpPr>
      <xdr:spPr>
        <a:xfrm>
          <a:off x="1079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85288</xdr:rowOff>
    </xdr:from>
    <xdr:ext cx="469744" cy="259045"/>
    <xdr:sp macro="" textlink="">
      <xdr:nvSpPr>
        <xdr:cNvPr id="91" name="テキスト ボックス 90"/>
        <xdr:cNvSpPr txBox="1"/>
      </xdr:nvSpPr>
      <xdr:spPr>
        <a:xfrm>
          <a:off x="895428"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154125</xdr:rowOff>
    </xdr:from>
    <xdr:to>
      <xdr:col>24</xdr:col>
      <xdr:colOff>63500</xdr:colOff>
      <xdr:row>57</xdr:row>
      <xdr:rowOff>79944</xdr:rowOff>
    </xdr:to>
    <xdr:cxnSp macro="">
      <xdr:nvCxnSpPr>
        <xdr:cNvPr id="119" name="直線コネクタ 118"/>
        <xdr:cNvCxnSpPr/>
      </xdr:nvCxnSpPr>
      <xdr:spPr>
        <a:xfrm flipV="1">
          <a:off x="3797300" y="9755325"/>
          <a:ext cx="8382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148524</xdr:rowOff>
    </xdr:from>
    <xdr:to>
      <xdr:col>19</xdr:col>
      <xdr:colOff>177800</xdr:colOff>
      <xdr:row>57</xdr:row>
      <xdr:rowOff>79944</xdr:rowOff>
    </xdr:to>
    <xdr:cxnSp macro="">
      <xdr:nvCxnSpPr>
        <xdr:cNvPr id="122" name="直線コネクタ 121"/>
        <xdr:cNvCxnSpPr/>
      </xdr:nvCxnSpPr>
      <xdr:spPr>
        <a:xfrm>
          <a:off x="2908300" y="974972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148524</xdr:rowOff>
    </xdr:from>
    <xdr:to>
      <xdr:col>15</xdr:col>
      <xdr:colOff>50800</xdr:colOff>
      <xdr:row>57</xdr:row>
      <xdr:rowOff>29218</xdr:rowOff>
    </xdr:to>
    <xdr:cxnSp macro="">
      <xdr:nvCxnSpPr>
        <xdr:cNvPr id="125" name="直線コネクタ 124"/>
        <xdr:cNvCxnSpPr/>
      </xdr:nvCxnSpPr>
      <xdr:spPr>
        <a:xfrm flipV="1">
          <a:off x="2019300" y="9749724"/>
          <a:ext cx="889000" cy="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29218</xdr:rowOff>
    </xdr:from>
    <xdr:to>
      <xdr:col>10</xdr:col>
      <xdr:colOff>114300</xdr:colOff>
      <xdr:row>57</xdr:row>
      <xdr:rowOff>66846</xdr:rowOff>
    </xdr:to>
    <xdr:cxnSp macro="">
      <xdr:nvCxnSpPr>
        <xdr:cNvPr id="128" name="直線コネクタ 127"/>
        <xdr:cNvCxnSpPr/>
      </xdr:nvCxnSpPr>
      <xdr:spPr>
        <a:xfrm flipV="1">
          <a:off x="1130300" y="9801868"/>
          <a:ext cx="889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103325</xdr:rowOff>
    </xdr:from>
    <xdr:to>
      <xdr:col>24</xdr:col>
      <xdr:colOff>114300</xdr:colOff>
      <xdr:row>57</xdr:row>
      <xdr:rowOff>33475</xdr:rowOff>
    </xdr:to>
    <xdr:sp macro="" textlink="">
      <xdr:nvSpPr>
        <xdr:cNvPr id="138" name="楕円 137"/>
        <xdr:cNvSpPr/>
      </xdr:nvSpPr>
      <xdr:spPr>
        <a:xfrm>
          <a:off x="4584700" y="97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81752</xdr:rowOff>
    </xdr:from>
    <xdr:ext cx="534377" cy="259045"/>
    <xdr:sp macro="" textlink="">
      <xdr:nvSpPr>
        <xdr:cNvPr id="139" name="総務費該当値テキスト"/>
        <xdr:cNvSpPr txBox="1"/>
      </xdr:nvSpPr>
      <xdr:spPr>
        <a:xfrm>
          <a:off x="4686300" y="96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29144</xdr:rowOff>
    </xdr:from>
    <xdr:to>
      <xdr:col>20</xdr:col>
      <xdr:colOff>38100</xdr:colOff>
      <xdr:row>57</xdr:row>
      <xdr:rowOff>130744</xdr:rowOff>
    </xdr:to>
    <xdr:sp macro="" textlink="">
      <xdr:nvSpPr>
        <xdr:cNvPr id="140" name="楕円 139"/>
        <xdr:cNvSpPr/>
      </xdr:nvSpPr>
      <xdr:spPr>
        <a:xfrm>
          <a:off x="3746500" y="98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121871</xdr:rowOff>
    </xdr:from>
    <xdr:ext cx="534377" cy="259045"/>
    <xdr:sp macro="" textlink="">
      <xdr:nvSpPr>
        <xdr:cNvPr id="141" name="テキスト ボックス 140"/>
        <xdr:cNvSpPr txBox="1"/>
      </xdr:nvSpPr>
      <xdr:spPr>
        <a:xfrm>
          <a:off x="3530111" y="98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97724</xdr:rowOff>
    </xdr:from>
    <xdr:to>
      <xdr:col>15</xdr:col>
      <xdr:colOff>101600</xdr:colOff>
      <xdr:row>57</xdr:row>
      <xdr:rowOff>27874</xdr:rowOff>
    </xdr:to>
    <xdr:sp macro="" textlink="">
      <xdr:nvSpPr>
        <xdr:cNvPr id="142" name="楕円 141"/>
        <xdr:cNvSpPr/>
      </xdr:nvSpPr>
      <xdr:spPr>
        <a:xfrm>
          <a:off x="2857500" y="969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19001</xdr:rowOff>
    </xdr:from>
    <xdr:ext cx="534377" cy="259045"/>
    <xdr:sp macro="" textlink="">
      <xdr:nvSpPr>
        <xdr:cNvPr id="143" name="テキスト ボックス 142"/>
        <xdr:cNvSpPr txBox="1"/>
      </xdr:nvSpPr>
      <xdr:spPr>
        <a:xfrm>
          <a:off x="2641111" y="979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149868</xdr:rowOff>
    </xdr:from>
    <xdr:to>
      <xdr:col>10</xdr:col>
      <xdr:colOff>165100</xdr:colOff>
      <xdr:row>57</xdr:row>
      <xdr:rowOff>80018</xdr:rowOff>
    </xdr:to>
    <xdr:sp macro="" textlink="">
      <xdr:nvSpPr>
        <xdr:cNvPr id="144" name="楕円 143"/>
        <xdr:cNvSpPr/>
      </xdr:nvSpPr>
      <xdr:spPr>
        <a:xfrm>
          <a:off x="1968500" y="97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71145</xdr:rowOff>
    </xdr:from>
    <xdr:ext cx="534377" cy="259045"/>
    <xdr:sp macro="" textlink="">
      <xdr:nvSpPr>
        <xdr:cNvPr id="145" name="テキスト ボックス 144"/>
        <xdr:cNvSpPr txBox="1"/>
      </xdr:nvSpPr>
      <xdr:spPr>
        <a:xfrm>
          <a:off x="1752111" y="98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16046</xdr:rowOff>
    </xdr:from>
    <xdr:to>
      <xdr:col>6</xdr:col>
      <xdr:colOff>38100</xdr:colOff>
      <xdr:row>57</xdr:row>
      <xdr:rowOff>117646</xdr:rowOff>
    </xdr:to>
    <xdr:sp macro="" textlink="">
      <xdr:nvSpPr>
        <xdr:cNvPr id="146" name="楕円 145"/>
        <xdr:cNvSpPr/>
      </xdr:nvSpPr>
      <xdr:spPr>
        <a:xfrm>
          <a:off x="1079500" y="97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108773</xdr:rowOff>
    </xdr:from>
    <xdr:ext cx="534377" cy="259045"/>
    <xdr:sp macro="" textlink="">
      <xdr:nvSpPr>
        <xdr:cNvPr id="147" name="テキスト ボックス 146"/>
        <xdr:cNvSpPr txBox="1"/>
      </xdr:nvSpPr>
      <xdr:spPr>
        <a:xfrm>
          <a:off x="863111" y="98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41884</xdr:rowOff>
    </xdr:from>
    <xdr:to>
      <xdr:col>24</xdr:col>
      <xdr:colOff>63500</xdr:colOff>
      <xdr:row>76</xdr:row>
      <xdr:rowOff>136119</xdr:rowOff>
    </xdr:to>
    <xdr:cxnSp macro="">
      <xdr:nvCxnSpPr>
        <xdr:cNvPr id="177" name="直線コネクタ 176"/>
        <xdr:cNvCxnSpPr/>
      </xdr:nvCxnSpPr>
      <xdr:spPr>
        <a:xfrm flipV="1">
          <a:off x="3797300" y="13072084"/>
          <a:ext cx="8382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136119</xdr:rowOff>
    </xdr:from>
    <xdr:to>
      <xdr:col>19</xdr:col>
      <xdr:colOff>177800</xdr:colOff>
      <xdr:row>77</xdr:row>
      <xdr:rowOff>27863</xdr:rowOff>
    </xdr:to>
    <xdr:cxnSp macro="">
      <xdr:nvCxnSpPr>
        <xdr:cNvPr id="180" name="直線コネクタ 179"/>
        <xdr:cNvCxnSpPr/>
      </xdr:nvCxnSpPr>
      <xdr:spPr>
        <a:xfrm flipV="1">
          <a:off x="2908300" y="13166319"/>
          <a:ext cx="889000" cy="6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27863</xdr:rowOff>
    </xdr:from>
    <xdr:to>
      <xdr:col>15</xdr:col>
      <xdr:colOff>50800</xdr:colOff>
      <xdr:row>77</xdr:row>
      <xdr:rowOff>99009</xdr:rowOff>
    </xdr:to>
    <xdr:cxnSp macro="">
      <xdr:nvCxnSpPr>
        <xdr:cNvPr id="183" name="直線コネクタ 182"/>
        <xdr:cNvCxnSpPr/>
      </xdr:nvCxnSpPr>
      <xdr:spPr>
        <a:xfrm flipV="1">
          <a:off x="2019300" y="13229513"/>
          <a:ext cx="889000" cy="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99009</xdr:rowOff>
    </xdr:from>
    <xdr:to>
      <xdr:col>10</xdr:col>
      <xdr:colOff>114300</xdr:colOff>
      <xdr:row>77</xdr:row>
      <xdr:rowOff>121349</xdr:rowOff>
    </xdr:to>
    <xdr:cxnSp macro="">
      <xdr:nvCxnSpPr>
        <xdr:cNvPr id="186" name="直線コネクタ 185"/>
        <xdr:cNvCxnSpPr/>
      </xdr:nvCxnSpPr>
      <xdr:spPr>
        <a:xfrm flipV="1">
          <a:off x="1130300" y="13300659"/>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162534</xdr:rowOff>
    </xdr:from>
    <xdr:to>
      <xdr:col>24</xdr:col>
      <xdr:colOff>114300</xdr:colOff>
      <xdr:row>76</xdr:row>
      <xdr:rowOff>92684</xdr:rowOff>
    </xdr:to>
    <xdr:sp macro="" textlink="">
      <xdr:nvSpPr>
        <xdr:cNvPr id="196" name="楕円 195"/>
        <xdr:cNvSpPr/>
      </xdr:nvSpPr>
      <xdr:spPr>
        <a:xfrm>
          <a:off x="4584700" y="130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140961</xdr:rowOff>
    </xdr:from>
    <xdr:ext cx="599010" cy="259045"/>
    <xdr:sp macro="" textlink="">
      <xdr:nvSpPr>
        <xdr:cNvPr id="197" name="民生費該当値テキスト"/>
        <xdr:cNvSpPr txBox="1"/>
      </xdr:nvSpPr>
      <xdr:spPr>
        <a:xfrm>
          <a:off x="4686300" y="1299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85319</xdr:rowOff>
    </xdr:from>
    <xdr:to>
      <xdr:col>20</xdr:col>
      <xdr:colOff>38100</xdr:colOff>
      <xdr:row>77</xdr:row>
      <xdr:rowOff>15469</xdr:rowOff>
    </xdr:to>
    <xdr:sp macro="" textlink="">
      <xdr:nvSpPr>
        <xdr:cNvPr id="198" name="楕円 197"/>
        <xdr:cNvSpPr/>
      </xdr:nvSpPr>
      <xdr:spPr>
        <a:xfrm>
          <a:off x="3746500" y="131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6596</xdr:rowOff>
    </xdr:from>
    <xdr:ext cx="599010" cy="259045"/>
    <xdr:sp macro="" textlink="">
      <xdr:nvSpPr>
        <xdr:cNvPr id="199" name="テキスト ボックス 198"/>
        <xdr:cNvSpPr txBox="1"/>
      </xdr:nvSpPr>
      <xdr:spPr>
        <a:xfrm>
          <a:off x="3497795" y="1320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148513</xdr:rowOff>
    </xdr:from>
    <xdr:to>
      <xdr:col>15</xdr:col>
      <xdr:colOff>101600</xdr:colOff>
      <xdr:row>77</xdr:row>
      <xdr:rowOff>78663</xdr:rowOff>
    </xdr:to>
    <xdr:sp macro="" textlink="">
      <xdr:nvSpPr>
        <xdr:cNvPr id="200" name="楕円 199"/>
        <xdr:cNvSpPr/>
      </xdr:nvSpPr>
      <xdr:spPr>
        <a:xfrm>
          <a:off x="2857500" y="131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69790</xdr:rowOff>
    </xdr:from>
    <xdr:ext cx="599010" cy="259045"/>
    <xdr:sp macro="" textlink="">
      <xdr:nvSpPr>
        <xdr:cNvPr id="201" name="テキスト ボックス 200"/>
        <xdr:cNvSpPr txBox="1"/>
      </xdr:nvSpPr>
      <xdr:spPr>
        <a:xfrm>
          <a:off x="2608795" y="1327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48209</xdr:rowOff>
    </xdr:from>
    <xdr:to>
      <xdr:col>10</xdr:col>
      <xdr:colOff>165100</xdr:colOff>
      <xdr:row>77</xdr:row>
      <xdr:rowOff>149809</xdr:rowOff>
    </xdr:to>
    <xdr:sp macro="" textlink="">
      <xdr:nvSpPr>
        <xdr:cNvPr id="202" name="楕円 201"/>
        <xdr:cNvSpPr/>
      </xdr:nvSpPr>
      <xdr:spPr>
        <a:xfrm>
          <a:off x="1968500" y="132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140936</xdr:rowOff>
    </xdr:from>
    <xdr:ext cx="599010" cy="259045"/>
    <xdr:sp macro="" textlink="">
      <xdr:nvSpPr>
        <xdr:cNvPr id="203" name="テキスト ボックス 202"/>
        <xdr:cNvSpPr txBox="1"/>
      </xdr:nvSpPr>
      <xdr:spPr>
        <a:xfrm>
          <a:off x="1719795" y="133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70549</xdr:rowOff>
    </xdr:from>
    <xdr:to>
      <xdr:col>6</xdr:col>
      <xdr:colOff>38100</xdr:colOff>
      <xdr:row>78</xdr:row>
      <xdr:rowOff>699</xdr:rowOff>
    </xdr:to>
    <xdr:sp macro="" textlink="">
      <xdr:nvSpPr>
        <xdr:cNvPr id="204" name="楕円 203"/>
        <xdr:cNvSpPr/>
      </xdr:nvSpPr>
      <xdr:spPr>
        <a:xfrm>
          <a:off x="1079500" y="13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163276</xdr:rowOff>
    </xdr:from>
    <xdr:ext cx="599010" cy="259045"/>
    <xdr:sp macro="" textlink="">
      <xdr:nvSpPr>
        <xdr:cNvPr id="205" name="テキスト ボックス 204"/>
        <xdr:cNvSpPr txBox="1"/>
      </xdr:nvSpPr>
      <xdr:spPr>
        <a:xfrm>
          <a:off x="830795" y="1336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41042</xdr:rowOff>
    </xdr:from>
    <xdr:to>
      <xdr:col>24</xdr:col>
      <xdr:colOff>63500</xdr:colOff>
      <xdr:row>96</xdr:row>
      <xdr:rowOff>1429</xdr:rowOff>
    </xdr:to>
    <xdr:cxnSp macro="">
      <xdr:nvCxnSpPr>
        <xdr:cNvPr id="237" name="直線コネクタ 236"/>
        <xdr:cNvCxnSpPr/>
      </xdr:nvCxnSpPr>
      <xdr:spPr>
        <a:xfrm flipV="1">
          <a:off x="3797300" y="15985892"/>
          <a:ext cx="838200" cy="4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72916</xdr:rowOff>
    </xdr:from>
    <xdr:to>
      <xdr:col>19</xdr:col>
      <xdr:colOff>177800</xdr:colOff>
      <xdr:row>96</xdr:row>
      <xdr:rowOff>1429</xdr:rowOff>
    </xdr:to>
    <xdr:cxnSp macro="">
      <xdr:nvCxnSpPr>
        <xdr:cNvPr id="240" name="直線コネクタ 239"/>
        <xdr:cNvCxnSpPr/>
      </xdr:nvCxnSpPr>
      <xdr:spPr>
        <a:xfrm>
          <a:off x="2908300" y="16360666"/>
          <a:ext cx="889000" cy="9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72916</xdr:rowOff>
    </xdr:from>
    <xdr:to>
      <xdr:col>15</xdr:col>
      <xdr:colOff>50800</xdr:colOff>
      <xdr:row>95</xdr:row>
      <xdr:rowOff>82615</xdr:rowOff>
    </xdr:to>
    <xdr:cxnSp macro="">
      <xdr:nvCxnSpPr>
        <xdr:cNvPr id="243" name="直線コネクタ 242"/>
        <xdr:cNvCxnSpPr/>
      </xdr:nvCxnSpPr>
      <xdr:spPr>
        <a:xfrm flipV="1">
          <a:off x="2019300" y="16360666"/>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82615</xdr:rowOff>
    </xdr:from>
    <xdr:to>
      <xdr:col>10</xdr:col>
      <xdr:colOff>114300</xdr:colOff>
      <xdr:row>96</xdr:row>
      <xdr:rowOff>55510</xdr:rowOff>
    </xdr:to>
    <xdr:cxnSp macro="">
      <xdr:nvCxnSpPr>
        <xdr:cNvPr id="246" name="直線コネクタ 245"/>
        <xdr:cNvCxnSpPr/>
      </xdr:nvCxnSpPr>
      <xdr:spPr>
        <a:xfrm flipV="1">
          <a:off x="1130300" y="16370365"/>
          <a:ext cx="8890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161692</xdr:rowOff>
    </xdr:from>
    <xdr:to>
      <xdr:col>24</xdr:col>
      <xdr:colOff>114300</xdr:colOff>
      <xdr:row>93</xdr:row>
      <xdr:rowOff>91842</xdr:rowOff>
    </xdr:to>
    <xdr:sp macro="" textlink="">
      <xdr:nvSpPr>
        <xdr:cNvPr id="256" name="楕円 255"/>
        <xdr:cNvSpPr/>
      </xdr:nvSpPr>
      <xdr:spPr>
        <a:xfrm>
          <a:off x="4584700" y="159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13119</xdr:rowOff>
    </xdr:from>
    <xdr:ext cx="534377" cy="259045"/>
    <xdr:sp macro="" textlink="">
      <xdr:nvSpPr>
        <xdr:cNvPr id="257" name="衛生費該当値テキスト"/>
        <xdr:cNvSpPr txBox="1"/>
      </xdr:nvSpPr>
      <xdr:spPr>
        <a:xfrm>
          <a:off x="4686300" y="157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122079</xdr:rowOff>
    </xdr:from>
    <xdr:to>
      <xdr:col>20</xdr:col>
      <xdr:colOff>38100</xdr:colOff>
      <xdr:row>96</xdr:row>
      <xdr:rowOff>52229</xdr:rowOff>
    </xdr:to>
    <xdr:sp macro="" textlink="">
      <xdr:nvSpPr>
        <xdr:cNvPr id="258" name="楕円 257"/>
        <xdr:cNvSpPr/>
      </xdr:nvSpPr>
      <xdr:spPr>
        <a:xfrm>
          <a:off x="3746500" y="164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68756</xdr:rowOff>
    </xdr:from>
    <xdr:ext cx="534377" cy="259045"/>
    <xdr:sp macro="" textlink="">
      <xdr:nvSpPr>
        <xdr:cNvPr id="259" name="テキスト ボックス 258"/>
        <xdr:cNvSpPr txBox="1"/>
      </xdr:nvSpPr>
      <xdr:spPr>
        <a:xfrm>
          <a:off x="3530111" y="161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22116</xdr:rowOff>
    </xdr:from>
    <xdr:to>
      <xdr:col>15</xdr:col>
      <xdr:colOff>101600</xdr:colOff>
      <xdr:row>95</xdr:row>
      <xdr:rowOff>123716</xdr:rowOff>
    </xdr:to>
    <xdr:sp macro="" textlink="">
      <xdr:nvSpPr>
        <xdr:cNvPr id="260" name="楕円 259"/>
        <xdr:cNvSpPr/>
      </xdr:nvSpPr>
      <xdr:spPr>
        <a:xfrm>
          <a:off x="2857500" y="163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140243</xdr:rowOff>
    </xdr:from>
    <xdr:ext cx="534377" cy="259045"/>
    <xdr:sp macro="" textlink="">
      <xdr:nvSpPr>
        <xdr:cNvPr id="261" name="テキスト ボックス 260"/>
        <xdr:cNvSpPr txBox="1"/>
      </xdr:nvSpPr>
      <xdr:spPr>
        <a:xfrm>
          <a:off x="2641111" y="160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31815</xdr:rowOff>
    </xdr:from>
    <xdr:to>
      <xdr:col>10</xdr:col>
      <xdr:colOff>165100</xdr:colOff>
      <xdr:row>95</xdr:row>
      <xdr:rowOff>133415</xdr:rowOff>
    </xdr:to>
    <xdr:sp macro="" textlink="">
      <xdr:nvSpPr>
        <xdr:cNvPr id="262" name="楕円 261"/>
        <xdr:cNvSpPr/>
      </xdr:nvSpPr>
      <xdr:spPr>
        <a:xfrm>
          <a:off x="1968500" y="163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149942</xdr:rowOff>
    </xdr:from>
    <xdr:ext cx="534377" cy="259045"/>
    <xdr:sp macro="" textlink="">
      <xdr:nvSpPr>
        <xdr:cNvPr id="263" name="テキスト ボックス 262"/>
        <xdr:cNvSpPr txBox="1"/>
      </xdr:nvSpPr>
      <xdr:spPr>
        <a:xfrm>
          <a:off x="1752111" y="160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4710</xdr:rowOff>
    </xdr:from>
    <xdr:to>
      <xdr:col>6</xdr:col>
      <xdr:colOff>38100</xdr:colOff>
      <xdr:row>96</xdr:row>
      <xdr:rowOff>106310</xdr:rowOff>
    </xdr:to>
    <xdr:sp macro="" textlink="">
      <xdr:nvSpPr>
        <xdr:cNvPr id="264" name="楕円 263"/>
        <xdr:cNvSpPr/>
      </xdr:nvSpPr>
      <xdr:spPr>
        <a:xfrm>
          <a:off x="1079500" y="164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122837</xdr:rowOff>
    </xdr:from>
    <xdr:ext cx="534377" cy="259045"/>
    <xdr:sp macro="" textlink="">
      <xdr:nvSpPr>
        <xdr:cNvPr id="265" name="テキスト ボックス 264"/>
        <xdr:cNvSpPr txBox="1"/>
      </xdr:nvSpPr>
      <xdr:spPr>
        <a:xfrm>
          <a:off x="863111" y="162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20371</xdr:rowOff>
    </xdr:from>
    <xdr:to>
      <xdr:col>55</xdr:col>
      <xdr:colOff>0</xdr:colOff>
      <xdr:row>36</xdr:row>
      <xdr:rowOff>77978</xdr:rowOff>
    </xdr:to>
    <xdr:cxnSp macro="">
      <xdr:nvCxnSpPr>
        <xdr:cNvPr id="292" name="直線コネクタ 291"/>
        <xdr:cNvCxnSpPr/>
      </xdr:nvCxnSpPr>
      <xdr:spPr>
        <a:xfrm flipV="1">
          <a:off x="9639300" y="6192571"/>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77978</xdr:rowOff>
    </xdr:from>
    <xdr:to>
      <xdr:col>50</xdr:col>
      <xdr:colOff>114300</xdr:colOff>
      <xdr:row>36</xdr:row>
      <xdr:rowOff>81178</xdr:rowOff>
    </xdr:to>
    <xdr:cxnSp macro="">
      <xdr:nvCxnSpPr>
        <xdr:cNvPr id="295" name="直線コネクタ 294"/>
        <xdr:cNvCxnSpPr/>
      </xdr:nvCxnSpPr>
      <xdr:spPr>
        <a:xfrm flipV="1">
          <a:off x="8750300" y="625017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81178</xdr:rowOff>
    </xdr:from>
    <xdr:to>
      <xdr:col>45</xdr:col>
      <xdr:colOff>177800</xdr:colOff>
      <xdr:row>36</xdr:row>
      <xdr:rowOff>101752</xdr:rowOff>
    </xdr:to>
    <xdr:cxnSp macro="">
      <xdr:nvCxnSpPr>
        <xdr:cNvPr id="298" name="直線コネクタ 297"/>
        <xdr:cNvCxnSpPr/>
      </xdr:nvCxnSpPr>
      <xdr:spPr>
        <a:xfrm flipV="1">
          <a:off x="7861300" y="62533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8026</xdr:rowOff>
    </xdr:from>
    <xdr:to>
      <xdr:col>41</xdr:col>
      <xdr:colOff>50800</xdr:colOff>
      <xdr:row>36</xdr:row>
      <xdr:rowOff>101752</xdr:rowOff>
    </xdr:to>
    <xdr:cxnSp macro="">
      <xdr:nvCxnSpPr>
        <xdr:cNvPr id="301" name="直線コネクタ 300"/>
        <xdr:cNvCxnSpPr/>
      </xdr:nvCxnSpPr>
      <xdr:spPr>
        <a:xfrm>
          <a:off x="6972300" y="618022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141021</xdr:rowOff>
    </xdr:from>
    <xdr:to>
      <xdr:col>55</xdr:col>
      <xdr:colOff>50800</xdr:colOff>
      <xdr:row>36</xdr:row>
      <xdr:rowOff>71171</xdr:rowOff>
    </xdr:to>
    <xdr:sp macro="" textlink="">
      <xdr:nvSpPr>
        <xdr:cNvPr id="311" name="楕円 310"/>
        <xdr:cNvSpPr/>
      </xdr:nvSpPr>
      <xdr:spPr>
        <a:xfrm>
          <a:off x="10426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163898</xdr:rowOff>
    </xdr:from>
    <xdr:ext cx="469744" cy="259045"/>
    <xdr:sp macro="" textlink="">
      <xdr:nvSpPr>
        <xdr:cNvPr id="312" name="労働費該当値テキスト"/>
        <xdr:cNvSpPr txBox="1"/>
      </xdr:nvSpPr>
      <xdr:spPr>
        <a:xfrm>
          <a:off x="10528300" y="59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27178</xdr:rowOff>
    </xdr:from>
    <xdr:to>
      <xdr:col>50</xdr:col>
      <xdr:colOff>165100</xdr:colOff>
      <xdr:row>36</xdr:row>
      <xdr:rowOff>128778</xdr:rowOff>
    </xdr:to>
    <xdr:sp macro="" textlink="">
      <xdr:nvSpPr>
        <xdr:cNvPr id="313" name="楕円 312"/>
        <xdr:cNvSpPr/>
      </xdr:nvSpPr>
      <xdr:spPr>
        <a:xfrm>
          <a:off x="9588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145305</xdr:rowOff>
    </xdr:from>
    <xdr:ext cx="378565" cy="259045"/>
    <xdr:sp macro="" textlink="">
      <xdr:nvSpPr>
        <xdr:cNvPr id="314" name="テキスト ボックス 313"/>
        <xdr:cNvSpPr txBox="1"/>
      </xdr:nvSpPr>
      <xdr:spPr>
        <a:xfrm>
          <a:off x="9450017" y="597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30378</xdr:rowOff>
    </xdr:from>
    <xdr:to>
      <xdr:col>46</xdr:col>
      <xdr:colOff>38100</xdr:colOff>
      <xdr:row>36</xdr:row>
      <xdr:rowOff>131978</xdr:rowOff>
    </xdr:to>
    <xdr:sp macro="" textlink="">
      <xdr:nvSpPr>
        <xdr:cNvPr id="315" name="楕円 314"/>
        <xdr:cNvSpPr/>
      </xdr:nvSpPr>
      <xdr:spPr>
        <a:xfrm>
          <a:off x="8699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148505</xdr:rowOff>
    </xdr:from>
    <xdr:ext cx="378565" cy="259045"/>
    <xdr:sp macro="" textlink="">
      <xdr:nvSpPr>
        <xdr:cNvPr id="316" name="テキスト ボックス 315"/>
        <xdr:cNvSpPr txBox="1"/>
      </xdr:nvSpPr>
      <xdr:spPr>
        <a:xfrm>
          <a:off x="8561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50952</xdr:rowOff>
    </xdr:from>
    <xdr:to>
      <xdr:col>41</xdr:col>
      <xdr:colOff>101600</xdr:colOff>
      <xdr:row>36</xdr:row>
      <xdr:rowOff>152552</xdr:rowOff>
    </xdr:to>
    <xdr:sp macro="" textlink="">
      <xdr:nvSpPr>
        <xdr:cNvPr id="317" name="楕円 316"/>
        <xdr:cNvSpPr/>
      </xdr:nvSpPr>
      <xdr:spPr>
        <a:xfrm>
          <a:off x="7810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169079</xdr:rowOff>
    </xdr:from>
    <xdr:ext cx="378565" cy="259045"/>
    <xdr:sp macro="" textlink="">
      <xdr:nvSpPr>
        <xdr:cNvPr id="318" name="テキスト ボックス 317"/>
        <xdr:cNvSpPr txBox="1"/>
      </xdr:nvSpPr>
      <xdr:spPr>
        <a:xfrm>
          <a:off x="7672017" y="59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128676</xdr:rowOff>
    </xdr:from>
    <xdr:to>
      <xdr:col>36</xdr:col>
      <xdr:colOff>165100</xdr:colOff>
      <xdr:row>36</xdr:row>
      <xdr:rowOff>58826</xdr:rowOff>
    </xdr:to>
    <xdr:sp macro="" textlink="">
      <xdr:nvSpPr>
        <xdr:cNvPr id="319" name="楕円 318"/>
        <xdr:cNvSpPr/>
      </xdr:nvSpPr>
      <xdr:spPr>
        <a:xfrm>
          <a:off x="6921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75353</xdr:rowOff>
    </xdr:from>
    <xdr:ext cx="469744" cy="259045"/>
    <xdr:sp macro="" textlink="">
      <xdr:nvSpPr>
        <xdr:cNvPr id="320" name="テキスト ボックス 319"/>
        <xdr:cNvSpPr txBox="1"/>
      </xdr:nvSpPr>
      <xdr:spPr>
        <a:xfrm>
          <a:off x="6737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147335</xdr:rowOff>
    </xdr:from>
    <xdr:to>
      <xdr:col>55</xdr:col>
      <xdr:colOff>0</xdr:colOff>
      <xdr:row>56</xdr:row>
      <xdr:rowOff>107193</xdr:rowOff>
    </xdr:to>
    <xdr:cxnSp macro="">
      <xdr:nvCxnSpPr>
        <xdr:cNvPr id="347" name="直線コネクタ 346"/>
        <xdr:cNvCxnSpPr/>
      </xdr:nvCxnSpPr>
      <xdr:spPr>
        <a:xfrm flipV="1">
          <a:off x="9639300" y="9577085"/>
          <a:ext cx="8382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107193</xdr:rowOff>
    </xdr:from>
    <xdr:to>
      <xdr:col>50</xdr:col>
      <xdr:colOff>114300</xdr:colOff>
      <xdr:row>56</xdr:row>
      <xdr:rowOff>113457</xdr:rowOff>
    </xdr:to>
    <xdr:cxnSp macro="">
      <xdr:nvCxnSpPr>
        <xdr:cNvPr id="350" name="直線コネクタ 349"/>
        <xdr:cNvCxnSpPr/>
      </xdr:nvCxnSpPr>
      <xdr:spPr>
        <a:xfrm flipV="1">
          <a:off x="8750300" y="970839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113457</xdr:rowOff>
    </xdr:from>
    <xdr:to>
      <xdr:col>45</xdr:col>
      <xdr:colOff>177800</xdr:colOff>
      <xdr:row>56</xdr:row>
      <xdr:rowOff>155794</xdr:rowOff>
    </xdr:to>
    <xdr:cxnSp macro="">
      <xdr:nvCxnSpPr>
        <xdr:cNvPr id="353" name="直線コネクタ 352"/>
        <xdr:cNvCxnSpPr/>
      </xdr:nvCxnSpPr>
      <xdr:spPr>
        <a:xfrm flipV="1">
          <a:off x="7861300" y="9714657"/>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155794</xdr:rowOff>
    </xdr:from>
    <xdr:to>
      <xdr:col>41</xdr:col>
      <xdr:colOff>50800</xdr:colOff>
      <xdr:row>57</xdr:row>
      <xdr:rowOff>574</xdr:rowOff>
    </xdr:to>
    <xdr:cxnSp macro="">
      <xdr:nvCxnSpPr>
        <xdr:cNvPr id="356" name="直線コネクタ 355"/>
        <xdr:cNvCxnSpPr/>
      </xdr:nvCxnSpPr>
      <xdr:spPr>
        <a:xfrm flipV="1">
          <a:off x="6972300" y="9756994"/>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96535</xdr:rowOff>
    </xdr:from>
    <xdr:to>
      <xdr:col>55</xdr:col>
      <xdr:colOff>50800</xdr:colOff>
      <xdr:row>56</xdr:row>
      <xdr:rowOff>26685</xdr:rowOff>
    </xdr:to>
    <xdr:sp macro="" textlink="">
      <xdr:nvSpPr>
        <xdr:cNvPr id="366" name="楕円 365"/>
        <xdr:cNvSpPr/>
      </xdr:nvSpPr>
      <xdr:spPr>
        <a:xfrm>
          <a:off x="10426700" y="95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119412</xdr:rowOff>
    </xdr:from>
    <xdr:ext cx="534377" cy="259045"/>
    <xdr:sp macro="" textlink="">
      <xdr:nvSpPr>
        <xdr:cNvPr id="367" name="農林水産業費該当値テキスト"/>
        <xdr:cNvSpPr txBox="1"/>
      </xdr:nvSpPr>
      <xdr:spPr>
        <a:xfrm>
          <a:off x="10528300" y="937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56393</xdr:rowOff>
    </xdr:from>
    <xdr:to>
      <xdr:col>50</xdr:col>
      <xdr:colOff>165100</xdr:colOff>
      <xdr:row>56</xdr:row>
      <xdr:rowOff>157993</xdr:rowOff>
    </xdr:to>
    <xdr:sp macro="" textlink="">
      <xdr:nvSpPr>
        <xdr:cNvPr id="368" name="楕円 367"/>
        <xdr:cNvSpPr/>
      </xdr:nvSpPr>
      <xdr:spPr>
        <a:xfrm>
          <a:off x="9588500" y="96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3070</xdr:rowOff>
    </xdr:from>
    <xdr:ext cx="469744" cy="259045"/>
    <xdr:sp macro="" textlink="">
      <xdr:nvSpPr>
        <xdr:cNvPr id="369" name="テキスト ボックス 368"/>
        <xdr:cNvSpPr txBox="1"/>
      </xdr:nvSpPr>
      <xdr:spPr>
        <a:xfrm>
          <a:off x="9404428" y="94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62657</xdr:rowOff>
    </xdr:from>
    <xdr:to>
      <xdr:col>46</xdr:col>
      <xdr:colOff>38100</xdr:colOff>
      <xdr:row>56</xdr:row>
      <xdr:rowOff>164257</xdr:rowOff>
    </xdr:to>
    <xdr:sp macro="" textlink="">
      <xdr:nvSpPr>
        <xdr:cNvPr id="370" name="楕円 369"/>
        <xdr:cNvSpPr/>
      </xdr:nvSpPr>
      <xdr:spPr>
        <a:xfrm>
          <a:off x="8699500" y="96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9334</xdr:rowOff>
    </xdr:from>
    <xdr:ext cx="469744" cy="259045"/>
    <xdr:sp macro="" textlink="">
      <xdr:nvSpPr>
        <xdr:cNvPr id="371" name="テキスト ボックス 370"/>
        <xdr:cNvSpPr txBox="1"/>
      </xdr:nvSpPr>
      <xdr:spPr>
        <a:xfrm>
          <a:off x="8515428" y="943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104994</xdr:rowOff>
    </xdr:from>
    <xdr:to>
      <xdr:col>41</xdr:col>
      <xdr:colOff>101600</xdr:colOff>
      <xdr:row>57</xdr:row>
      <xdr:rowOff>35144</xdr:rowOff>
    </xdr:to>
    <xdr:sp macro="" textlink="">
      <xdr:nvSpPr>
        <xdr:cNvPr id="372" name="楕円 371"/>
        <xdr:cNvSpPr/>
      </xdr:nvSpPr>
      <xdr:spPr>
        <a:xfrm>
          <a:off x="7810500" y="97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51671</xdr:rowOff>
    </xdr:from>
    <xdr:ext cx="469744" cy="259045"/>
    <xdr:sp macro="" textlink="">
      <xdr:nvSpPr>
        <xdr:cNvPr id="373" name="テキスト ボックス 372"/>
        <xdr:cNvSpPr txBox="1"/>
      </xdr:nvSpPr>
      <xdr:spPr>
        <a:xfrm>
          <a:off x="7626428" y="94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121224</xdr:rowOff>
    </xdr:from>
    <xdr:to>
      <xdr:col>36</xdr:col>
      <xdr:colOff>165100</xdr:colOff>
      <xdr:row>57</xdr:row>
      <xdr:rowOff>51374</xdr:rowOff>
    </xdr:to>
    <xdr:sp macro="" textlink="">
      <xdr:nvSpPr>
        <xdr:cNvPr id="374" name="楕円 373"/>
        <xdr:cNvSpPr/>
      </xdr:nvSpPr>
      <xdr:spPr>
        <a:xfrm>
          <a:off x="6921500" y="97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67901</xdr:rowOff>
    </xdr:from>
    <xdr:ext cx="469744" cy="259045"/>
    <xdr:sp macro="" textlink="">
      <xdr:nvSpPr>
        <xdr:cNvPr id="375" name="テキスト ボックス 374"/>
        <xdr:cNvSpPr txBox="1"/>
      </xdr:nvSpPr>
      <xdr:spPr>
        <a:xfrm>
          <a:off x="6737428" y="94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22428</xdr:rowOff>
    </xdr:from>
    <xdr:to>
      <xdr:col>55</xdr:col>
      <xdr:colOff>0</xdr:colOff>
      <xdr:row>78</xdr:row>
      <xdr:rowOff>47825</xdr:rowOff>
    </xdr:to>
    <xdr:cxnSp macro="">
      <xdr:nvCxnSpPr>
        <xdr:cNvPr id="402" name="直線コネクタ 401"/>
        <xdr:cNvCxnSpPr/>
      </xdr:nvCxnSpPr>
      <xdr:spPr>
        <a:xfrm flipV="1">
          <a:off x="9639300" y="13395528"/>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47825</xdr:rowOff>
    </xdr:from>
    <xdr:to>
      <xdr:col>50</xdr:col>
      <xdr:colOff>114300</xdr:colOff>
      <xdr:row>78</xdr:row>
      <xdr:rowOff>61199</xdr:rowOff>
    </xdr:to>
    <xdr:cxnSp macro="">
      <xdr:nvCxnSpPr>
        <xdr:cNvPr id="405" name="直線コネクタ 404"/>
        <xdr:cNvCxnSpPr/>
      </xdr:nvCxnSpPr>
      <xdr:spPr>
        <a:xfrm flipV="1">
          <a:off x="8750300" y="13420925"/>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5420</xdr:rowOff>
    </xdr:from>
    <xdr:to>
      <xdr:col>45</xdr:col>
      <xdr:colOff>177800</xdr:colOff>
      <xdr:row>78</xdr:row>
      <xdr:rowOff>61199</xdr:rowOff>
    </xdr:to>
    <xdr:cxnSp macro="">
      <xdr:nvCxnSpPr>
        <xdr:cNvPr id="408" name="直線コネクタ 407"/>
        <xdr:cNvCxnSpPr/>
      </xdr:nvCxnSpPr>
      <xdr:spPr>
        <a:xfrm>
          <a:off x="7861300" y="13378520"/>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5420</xdr:rowOff>
    </xdr:from>
    <xdr:to>
      <xdr:col>41</xdr:col>
      <xdr:colOff>50800</xdr:colOff>
      <xdr:row>78</xdr:row>
      <xdr:rowOff>59461</xdr:rowOff>
    </xdr:to>
    <xdr:cxnSp macro="">
      <xdr:nvCxnSpPr>
        <xdr:cNvPr id="411" name="直線コネクタ 410"/>
        <xdr:cNvCxnSpPr/>
      </xdr:nvCxnSpPr>
      <xdr:spPr>
        <a:xfrm flipV="1">
          <a:off x="6972300" y="13378520"/>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143078</xdr:rowOff>
    </xdr:from>
    <xdr:to>
      <xdr:col>55</xdr:col>
      <xdr:colOff>50800</xdr:colOff>
      <xdr:row>78</xdr:row>
      <xdr:rowOff>73228</xdr:rowOff>
    </xdr:to>
    <xdr:sp macro="" textlink="">
      <xdr:nvSpPr>
        <xdr:cNvPr id="421" name="楕円 420"/>
        <xdr:cNvSpPr/>
      </xdr:nvSpPr>
      <xdr:spPr>
        <a:xfrm>
          <a:off x="104267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58005</xdr:rowOff>
    </xdr:from>
    <xdr:ext cx="469744" cy="259045"/>
    <xdr:sp macro="" textlink="">
      <xdr:nvSpPr>
        <xdr:cNvPr id="422" name="商工費該当値テキスト"/>
        <xdr:cNvSpPr txBox="1"/>
      </xdr:nvSpPr>
      <xdr:spPr>
        <a:xfrm>
          <a:off x="10528300" y="132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168475</xdr:rowOff>
    </xdr:from>
    <xdr:to>
      <xdr:col>50</xdr:col>
      <xdr:colOff>165100</xdr:colOff>
      <xdr:row>78</xdr:row>
      <xdr:rowOff>98625</xdr:rowOff>
    </xdr:to>
    <xdr:sp macro="" textlink="">
      <xdr:nvSpPr>
        <xdr:cNvPr id="423" name="楕円 422"/>
        <xdr:cNvSpPr/>
      </xdr:nvSpPr>
      <xdr:spPr>
        <a:xfrm>
          <a:off x="9588500" y="133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89752</xdr:rowOff>
    </xdr:from>
    <xdr:ext cx="469744" cy="259045"/>
    <xdr:sp macro="" textlink="">
      <xdr:nvSpPr>
        <xdr:cNvPr id="424" name="テキスト ボックス 423"/>
        <xdr:cNvSpPr txBox="1"/>
      </xdr:nvSpPr>
      <xdr:spPr>
        <a:xfrm>
          <a:off x="9404428" y="1346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10399</xdr:rowOff>
    </xdr:from>
    <xdr:to>
      <xdr:col>46</xdr:col>
      <xdr:colOff>38100</xdr:colOff>
      <xdr:row>78</xdr:row>
      <xdr:rowOff>111999</xdr:rowOff>
    </xdr:to>
    <xdr:sp macro="" textlink="">
      <xdr:nvSpPr>
        <xdr:cNvPr id="425" name="楕円 424"/>
        <xdr:cNvSpPr/>
      </xdr:nvSpPr>
      <xdr:spPr>
        <a:xfrm>
          <a:off x="8699500" y="13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103126</xdr:rowOff>
    </xdr:from>
    <xdr:ext cx="469744" cy="259045"/>
    <xdr:sp macro="" textlink="">
      <xdr:nvSpPr>
        <xdr:cNvPr id="426" name="テキスト ボックス 425"/>
        <xdr:cNvSpPr txBox="1"/>
      </xdr:nvSpPr>
      <xdr:spPr>
        <a:xfrm>
          <a:off x="8515428" y="134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126070</xdr:rowOff>
    </xdr:from>
    <xdr:to>
      <xdr:col>41</xdr:col>
      <xdr:colOff>101600</xdr:colOff>
      <xdr:row>78</xdr:row>
      <xdr:rowOff>56220</xdr:rowOff>
    </xdr:to>
    <xdr:sp macro="" textlink="">
      <xdr:nvSpPr>
        <xdr:cNvPr id="427" name="楕円 426"/>
        <xdr:cNvSpPr/>
      </xdr:nvSpPr>
      <xdr:spPr>
        <a:xfrm>
          <a:off x="7810500" y="133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47347</xdr:rowOff>
    </xdr:from>
    <xdr:ext cx="469744" cy="259045"/>
    <xdr:sp macro="" textlink="">
      <xdr:nvSpPr>
        <xdr:cNvPr id="428" name="テキスト ボックス 427"/>
        <xdr:cNvSpPr txBox="1"/>
      </xdr:nvSpPr>
      <xdr:spPr>
        <a:xfrm>
          <a:off x="7626428" y="1342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8661</xdr:rowOff>
    </xdr:from>
    <xdr:to>
      <xdr:col>36</xdr:col>
      <xdr:colOff>165100</xdr:colOff>
      <xdr:row>78</xdr:row>
      <xdr:rowOff>110261</xdr:rowOff>
    </xdr:to>
    <xdr:sp macro="" textlink="">
      <xdr:nvSpPr>
        <xdr:cNvPr id="429" name="楕円 428"/>
        <xdr:cNvSpPr/>
      </xdr:nvSpPr>
      <xdr:spPr>
        <a:xfrm>
          <a:off x="6921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101388</xdr:rowOff>
    </xdr:from>
    <xdr:ext cx="469744" cy="259045"/>
    <xdr:sp macro="" textlink="">
      <xdr:nvSpPr>
        <xdr:cNvPr id="430" name="テキスト ボックス 429"/>
        <xdr:cNvSpPr txBox="1"/>
      </xdr:nvSpPr>
      <xdr:spPr>
        <a:xfrm>
          <a:off x="6737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45174</xdr:rowOff>
    </xdr:from>
    <xdr:to>
      <xdr:col>55</xdr:col>
      <xdr:colOff>0</xdr:colOff>
      <xdr:row>96</xdr:row>
      <xdr:rowOff>67824</xdr:rowOff>
    </xdr:to>
    <xdr:cxnSp macro="">
      <xdr:nvCxnSpPr>
        <xdr:cNvPr id="460" name="直線コネクタ 459"/>
        <xdr:cNvCxnSpPr/>
      </xdr:nvCxnSpPr>
      <xdr:spPr>
        <a:xfrm flipV="1">
          <a:off x="9639300" y="16332924"/>
          <a:ext cx="838200" cy="1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137091</xdr:rowOff>
    </xdr:from>
    <xdr:to>
      <xdr:col>50</xdr:col>
      <xdr:colOff>114300</xdr:colOff>
      <xdr:row>96</xdr:row>
      <xdr:rowOff>67824</xdr:rowOff>
    </xdr:to>
    <xdr:cxnSp macro="">
      <xdr:nvCxnSpPr>
        <xdr:cNvPr id="463" name="直線コネクタ 462"/>
        <xdr:cNvCxnSpPr/>
      </xdr:nvCxnSpPr>
      <xdr:spPr>
        <a:xfrm>
          <a:off x="8750300" y="16424841"/>
          <a:ext cx="889000" cy="1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89160</xdr:rowOff>
    </xdr:from>
    <xdr:to>
      <xdr:col>45</xdr:col>
      <xdr:colOff>177800</xdr:colOff>
      <xdr:row>95</xdr:row>
      <xdr:rowOff>137091</xdr:rowOff>
    </xdr:to>
    <xdr:cxnSp macro="">
      <xdr:nvCxnSpPr>
        <xdr:cNvPr id="466" name="直線コネクタ 465"/>
        <xdr:cNvCxnSpPr/>
      </xdr:nvCxnSpPr>
      <xdr:spPr>
        <a:xfrm>
          <a:off x="7861300" y="16376910"/>
          <a:ext cx="8890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65615</xdr:rowOff>
    </xdr:from>
    <xdr:to>
      <xdr:col>41</xdr:col>
      <xdr:colOff>50800</xdr:colOff>
      <xdr:row>95</xdr:row>
      <xdr:rowOff>89160</xdr:rowOff>
    </xdr:to>
    <xdr:cxnSp macro="">
      <xdr:nvCxnSpPr>
        <xdr:cNvPr id="469" name="直線コネクタ 468"/>
        <xdr:cNvCxnSpPr/>
      </xdr:nvCxnSpPr>
      <xdr:spPr>
        <a:xfrm>
          <a:off x="6972300" y="1635336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165824</xdr:rowOff>
    </xdr:from>
    <xdr:to>
      <xdr:col>55</xdr:col>
      <xdr:colOff>50800</xdr:colOff>
      <xdr:row>95</xdr:row>
      <xdr:rowOff>95974</xdr:rowOff>
    </xdr:to>
    <xdr:sp macro="" textlink="">
      <xdr:nvSpPr>
        <xdr:cNvPr id="479" name="楕円 478"/>
        <xdr:cNvSpPr/>
      </xdr:nvSpPr>
      <xdr:spPr>
        <a:xfrm>
          <a:off x="10426700" y="162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17251</xdr:rowOff>
    </xdr:from>
    <xdr:ext cx="534377" cy="259045"/>
    <xdr:sp macro="" textlink="">
      <xdr:nvSpPr>
        <xdr:cNvPr id="480" name="土木費該当値テキスト"/>
        <xdr:cNvSpPr txBox="1"/>
      </xdr:nvSpPr>
      <xdr:spPr>
        <a:xfrm>
          <a:off x="10528300" y="161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17024</xdr:rowOff>
    </xdr:from>
    <xdr:to>
      <xdr:col>50</xdr:col>
      <xdr:colOff>165100</xdr:colOff>
      <xdr:row>96</xdr:row>
      <xdr:rowOff>118624</xdr:rowOff>
    </xdr:to>
    <xdr:sp macro="" textlink="">
      <xdr:nvSpPr>
        <xdr:cNvPr id="481" name="楕円 480"/>
        <xdr:cNvSpPr/>
      </xdr:nvSpPr>
      <xdr:spPr>
        <a:xfrm>
          <a:off x="9588500" y="1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135151</xdr:rowOff>
    </xdr:from>
    <xdr:ext cx="534377" cy="259045"/>
    <xdr:sp macro="" textlink="">
      <xdr:nvSpPr>
        <xdr:cNvPr id="482" name="テキスト ボックス 481"/>
        <xdr:cNvSpPr txBox="1"/>
      </xdr:nvSpPr>
      <xdr:spPr>
        <a:xfrm>
          <a:off x="9372111" y="162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86291</xdr:rowOff>
    </xdr:from>
    <xdr:to>
      <xdr:col>46</xdr:col>
      <xdr:colOff>38100</xdr:colOff>
      <xdr:row>96</xdr:row>
      <xdr:rowOff>16441</xdr:rowOff>
    </xdr:to>
    <xdr:sp macro="" textlink="">
      <xdr:nvSpPr>
        <xdr:cNvPr id="483" name="楕円 482"/>
        <xdr:cNvSpPr/>
      </xdr:nvSpPr>
      <xdr:spPr>
        <a:xfrm>
          <a:off x="8699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32968</xdr:rowOff>
    </xdr:from>
    <xdr:ext cx="534377" cy="259045"/>
    <xdr:sp macro="" textlink="">
      <xdr:nvSpPr>
        <xdr:cNvPr id="484" name="テキスト ボックス 483"/>
        <xdr:cNvSpPr txBox="1"/>
      </xdr:nvSpPr>
      <xdr:spPr>
        <a:xfrm>
          <a:off x="8483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38360</xdr:rowOff>
    </xdr:from>
    <xdr:to>
      <xdr:col>41</xdr:col>
      <xdr:colOff>101600</xdr:colOff>
      <xdr:row>95</xdr:row>
      <xdr:rowOff>139960</xdr:rowOff>
    </xdr:to>
    <xdr:sp macro="" textlink="">
      <xdr:nvSpPr>
        <xdr:cNvPr id="485" name="楕円 484"/>
        <xdr:cNvSpPr/>
      </xdr:nvSpPr>
      <xdr:spPr>
        <a:xfrm>
          <a:off x="7810500" y="16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156487</xdr:rowOff>
    </xdr:from>
    <xdr:ext cx="534377" cy="259045"/>
    <xdr:sp macro="" textlink="">
      <xdr:nvSpPr>
        <xdr:cNvPr id="486" name="テキスト ボックス 485"/>
        <xdr:cNvSpPr txBox="1"/>
      </xdr:nvSpPr>
      <xdr:spPr>
        <a:xfrm>
          <a:off x="7594111" y="161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14815</xdr:rowOff>
    </xdr:from>
    <xdr:to>
      <xdr:col>36</xdr:col>
      <xdr:colOff>165100</xdr:colOff>
      <xdr:row>95</xdr:row>
      <xdr:rowOff>116415</xdr:rowOff>
    </xdr:to>
    <xdr:sp macro="" textlink="">
      <xdr:nvSpPr>
        <xdr:cNvPr id="487" name="楕円 486"/>
        <xdr:cNvSpPr/>
      </xdr:nvSpPr>
      <xdr:spPr>
        <a:xfrm>
          <a:off x="6921500" y="163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132942</xdr:rowOff>
    </xdr:from>
    <xdr:ext cx="534377" cy="259045"/>
    <xdr:sp macro="" textlink="">
      <xdr:nvSpPr>
        <xdr:cNvPr id="488" name="テキスト ボックス 487"/>
        <xdr:cNvSpPr txBox="1"/>
      </xdr:nvSpPr>
      <xdr:spPr>
        <a:xfrm>
          <a:off x="6705111" y="160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27033</xdr:rowOff>
    </xdr:from>
    <xdr:to>
      <xdr:col>85</xdr:col>
      <xdr:colOff>127000</xdr:colOff>
      <xdr:row>39</xdr:row>
      <xdr:rowOff>61540</xdr:rowOff>
    </xdr:to>
    <xdr:cxnSp macro="">
      <xdr:nvCxnSpPr>
        <xdr:cNvPr id="520" name="直線コネクタ 519"/>
        <xdr:cNvCxnSpPr/>
      </xdr:nvCxnSpPr>
      <xdr:spPr>
        <a:xfrm flipV="1">
          <a:off x="15481300" y="6713583"/>
          <a:ext cx="8382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61540</xdr:rowOff>
    </xdr:from>
    <xdr:to>
      <xdr:col>81</xdr:col>
      <xdr:colOff>50800</xdr:colOff>
      <xdr:row>39</xdr:row>
      <xdr:rowOff>110417</xdr:rowOff>
    </xdr:to>
    <xdr:cxnSp macro="">
      <xdr:nvCxnSpPr>
        <xdr:cNvPr id="523" name="直線コネクタ 522"/>
        <xdr:cNvCxnSpPr/>
      </xdr:nvCxnSpPr>
      <xdr:spPr>
        <a:xfrm flipV="1">
          <a:off x="14592300" y="6748090"/>
          <a:ext cx="889000" cy="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149497</xdr:rowOff>
    </xdr:from>
    <xdr:to>
      <xdr:col>76</xdr:col>
      <xdr:colOff>114300</xdr:colOff>
      <xdr:row>39</xdr:row>
      <xdr:rowOff>110417</xdr:rowOff>
    </xdr:to>
    <xdr:cxnSp macro="">
      <xdr:nvCxnSpPr>
        <xdr:cNvPr id="526" name="直線コネクタ 525"/>
        <xdr:cNvCxnSpPr/>
      </xdr:nvCxnSpPr>
      <xdr:spPr>
        <a:xfrm>
          <a:off x="13703300" y="6493147"/>
          <a:ext cx="889000" cy="3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149497</xdr:rowOff>
    </xdr:from>
    <xdr:to>
      <xdr:col>71</xdr:col>
      <xdr:colOff>177800</xdr:colOff>
      <xdr:row>39</xdr:row>
      <xdr:rowOff>101164</xdr:rowOff>
    </xdr:to>
    <xdr:cxnSp macro="">
      <xdr:nvCxnSpPr>
        <xdr:cNvPr id="529" name="直線コネクタ 528"/>
        <xdr:cNvCxnSpPr/>
      </xdr:nvCxnSpPr>
      <xdr:spPr>
        <a:xfrm flipV="1">
          <a:off x="12814300" y="6493147"/>
          <a:ext cx="8890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147683</xdr:rowOff>
    </xdr:from>
    <xdr:to>
      <xdr:col>85</xdr:col>
      <xdr:colOff>177800</xdr:colOff>
      <xdr:row>39</xdr:row>
      <xdr:rowOff>77833</xdr:rowOff>
    </xdr:to>
    <xdr:sp macro="" textlink="">
      <xdr:nvSpPr>
        <xdr:cNvPr id="539" name="楕円 538"/>
        <xdr:cNvSpPr/>
      </xdr:nvSpPr>
      <xdr:spPr>
        <a:xfrm>
          <a:off x="162687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62610</xdr:rowOff>
    </xdr:from>
    <xdr:ext cx="469744" cy="259045"/>
    <xdr:sp macro="" textlink="">
      <xdr:nvSpPr>
        <xdr:cNvPr id="540" name="消防費該当値テキスト"/>
        <xdr:cNvSpPr txBox="1"/>
      </xdr:nvSpPr>
      <xdr:spPr>
        <a:xfrm>
          <a:off x="16370300" y="65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10740</xdr:rowOff>
    </xdr:from>
    <xdr:to>
      <xdr:col>81</xdr:col>
      <xdr:colOff>101600</xdr:colOff>
      <xdr:row>39</xdr:row>
      <xdr:rowOff>112340</xdr:rowOff>
    </xdr:to>
    <xdr:sp macro="" textlink="">
      <xdr:nvSpPr>
        <xdr:cNvPr id="541" name="楕円 540"/>
        <xdr:cNvSpPr/>
      </xdr:nvSpPr>
      <xdr:spPr>
        <a:xfrm>
          <a:off x="15430500" y="66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103467</xdr:rowOff>
    </xdr:from>
    <xdr:ext cx="469744" cy="259045"/>
    <xdr:sp macro="" textlink="">
      <xdr:nvSpPr>
        <xdr:cNvPr id="542" name="テキスト ボックス 541"/>
        <xdr:cNvSpPr txBox="1"/>
      </xdr:nvSpPr>
      <xdr:spPr>
        <a:xfrm>
          <a:off x="15246428" y="679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59617</xdr:rowOff>
    </xdr:from>
    <xdr:to>
      <xdr:col>76</xdr:col>
      <xdr:colOff>165100</xdr:colOff>
      <xdr:row>39</xdr:row>
      <xdr:rowOff>161217</xdr:rowOff>
    </xdr:to>
    <xdr:sp macro="" textlink="">
      <xdr:nvSpPr>
        <xdr:cNvPr id="543" name="楕円 542"/>
        <xdr:cNvSpPr/>
      </xdr:nvSpPr>
      <xdr:spPr>
        <a:xfrm>
          <a:off x="14541500" y="67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152344</xdr:rowOff>
    </xdr:from>
    <xdr:ext cx="469744" cy="259045"/>
    <xdr:sp macro="" textlink="">
      <xdr:nvSpPr>
        <xdr:cNvPr id="544" name="テキスト ボックス 543"/>
        <xdr:cNvSpPr txBox="1"/>
      </xdr:nvSpPr>
      <xdr:spPr>
        <a:xfrm>
          <a:off x="14357428" y="68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98697</xdr:rowOff>
    </xdr:from>
    <xdr:to>
      <xdr:col>72</xdr:col>
      <xdr:colOff>38100</xdr:colOff>
      <xdr:row>38</xdr:row>
      <xdr:rowOff>28847</xdr:rowOff>
    </xdr:to>
    <xdr:sp macro="" textlink="">
      <xdr:nvSpPr>
        <xdr:cNvPr id="545" name="楕円 544"/>
        <xdr:cNvSpPr/>
      </xdr:nvSpPr>
      <xdr:spPr>
        <a:xfrm>
          <a:off x="13652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19974</xdr:rowOff>
    </xdr:from>
    <xdr:ext cx="534377" cy="259045"/>
    <xdr:sp macro="" textlink="">
      <xdr:nvSpPr>
        <xdr:cNvPr id="546" name="テキスト ボックス 545"/>
        <xdr:cNvSpPr txBox="1"/>
      </xdr:nvSpPr>
      <xdr:spPr>
        <a:xfrm>
          <a:off x="13436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50364</xdr:rowOff>
    </xdr:from>
    <xdr:to>
      <xdr:col>67</xdr:col>
      <xdr:colOff>101600</xdr:colOff>
      <xdr:row>39</xdr:row>
      <xdr:rowOff>151964</xdr:rowOff>
    </xdr:to>
    <xdr:sp macro="" textlink="">
      <xdr:nvSpPr>
        <xdr:cNvPr id="547" name="楕円 546"/>
        <xdr:cNvSpPr/>
      </xdr:nvSpPr>
      <xdr:spPr>
        <a:xfrm>
          <a:off x="12763500" y="67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143091</xdr:rowOff>
    </xdr:from>
    <xdr:ext cx="469744" cy="259045"/>
    <xdr:sp macro="" textlink="">
      <xdr:nvSpPr>
        <xdr:cNvPr id="548" name="テキスト ボックス 547"/>
        <xdr:cNvSpPr txBox="1"/>
      </xdr:nvSpPr>
      <xdr:spPr>
        <a:xfrm>
          <a:off x="12579428" y="68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169875</xdr:rowOff>
    </xdr:from>
    <xdr:to>
      <xdr:col>85</xdr:col>
      <xdr:colOff>127000</xdr:colOff>
      <xdr:row>55</xdr:row>
      <xdr:rowOff>169973</xdr:rowOff>
    </xdr:to>
    <xdr:cxnSp macro="">
      <xdr:nvCxnSpPr>
        <xdr:cNvPr id="580" name="直線コネクタ 579"/>
        <xdr:cNvCxnSpPr/>
      </xdr:nvCxnSpPr>
      <xdr:spPr>
        <a:xfrm flipV="1">
          <a:off x="15481300" y="9428175"/>
          <a:ext cx="8382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169973</xdr:rowOff>
    </xdr:from>
    <xdr:to>
      <xdr:col>81</xdr:col>
      <xdr:colOff>50800</xdr:colOff>
      <xdr:row>56</xdr:row>
      <xdr:rowOff>26706</xdr:rowOff>
    </xdr:to>
    <xdr:cxnSp macro="">
      <xdr:nvCxnSpPr>
        <xdr:cNvPr id="583" name="直線コネクタ 582"/>
        <xdr:cNvCxnSpPr/>
      </xdr:nvCxnSpPr>
      <xdr:spPr>
        <a:xfrm flipV="1">
          <a:off x="14592300" y="9599723"/>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22624</xdr:rowOff>
    </xdr:from>
    <xdr:to>
      <xdr:col>76</xdr:col>
      <xdr:colOff>114300</xdr:colOff>
      <xdr:row>56</xdr:row>
      <xdr:rowOff>26706</xdr:rowOff>
    </xdr:to>
    <xdr:cxnSp macro="">
      <xdr:nvCxnSpPr>
        <xdr:cNvPr id="586" name="直線コネクタ 585"/>
        <xdr:cNvCxnSpPr/>
      </xdr:nvCxnSpPr>
      <xdr:spPr>
        <a:xfrm>
          <a:off x="13703300" y="9452374"/>
          <a:ext cx="889000" cy="17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131438</xdr:rowOff>
    </xdr:from>
    <xdr:to>
      <xdr:col>71</xdr:col>
      <xdr:colOff>177800</xdr:colOff>
      <xdr:row>55</xdr:row>
      <xdr:rowOff>22624</xdr:rowOff>
    </xdr:to>
    <xdr:cxnSp macro="">
      <xdr:nvCxnSpPr>
        <xdr:cNvPr id="589" name="直線コネクタ 588"/>
        <xdr:cNvCxnSpPr/>
      </xdr:nvCxnSpPr>
      <xdr:spPr>
        <a:xfrm>
          <a:off x="12814300" y="938973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119075</xdr:rowOff>
    </xdr:from>
    <xdr:to>
      <xdr:col>85</xdr:col>
      <xdr:colOff>177800</xdr:colOff>
      <xdr:row>55</xdr:row>
      <xdr:rowOff>49225</xdr:rowOff>
    </xdr:to>
    <xdr:sp macro="" textlink="">
      <xdr:nvSpPr>
        <xdr:cNvPr id="599" name="楕円 598"/>
        <xdr:cNvSpPr/>
      </xdr:nvSpPr>
      <xdr:spPr>
        <a:xfrm>
          <a:off x="16268700" y="93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141952</xdr:rowOff>
    </xdr:from>
    <xdr:ext cx="534377" cy="259045"/>
    <xdr:sp macro="" textlink="">
      <xdr:nvSpPr>
        <xdr:cNvPr id="600" name="教育費該当値テキスト"/>
        <xdr:cNvSpPr txBox="1"/>
      </xdr:nvSpPr>
      <xdr:spPr>
        <a:xfrm>
          <a:off x="16370300" y="92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119173</xdr:rowOff>
    </xdr:from>
    <xdr:to>
      <xdr:col>81</xdr:col>
      <xdr:colOff>101600</xdr:colOff>
      <xdr:row>56</xdr:row>
      <xdr:rowOff>49323</xdr:rowOff>
    </xdr:to>
    <xdr:sp macro="" textlink="">
      <xdr:nvSpPr>
        <xdr:cNvPr id="601" name="楕円 600"/>
        <xdr:cNvSpPr/>
      </xdr:nvSpPr>
      <xdr:spPr>
        <a:xfrm>
          <a:off x="15430500" y="954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40450</xdr:rowOff>
    </xdr:from>
    <xdr:ext cx="534377" cy="259045"/>
    <xdr:sp macro="" textlink="">
      <xdr:nvSpPr>
        <xdr:cNvPr id="602" name="テキスト ボックス 601"/>
        <xdr:cNvSpPr txBox="1"/>
      </xdr:nvSpPr>
      <xdr:spPr>
        <a:xfrm>
          <a:off x="15214111" y="964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147356</xdr:rowOff>
    </xdr:from>
    <xdr:to>
      <xdr:col>76</xdr:col>
      <xdr:colOff>165100</xdr:colOff>
      <xdr:row>56</xdr:row>
      <xdr:rowOff>77506</xdr:rowOff>
    </xdr:to>
    <xdr:sp macro="" textlink="">
      <xdr:nvSpPr>
        <xdr:cNvPr id="603" name="楕円 602"/>
        <xdr:cNvSpPr/>
      </xdr:nvSpPr>
      <xdr:spPr>
        <a:xfrm>
          <a:off x="14541500" y="9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68633</xdr:rowOff>
    </xdr:from>
    <xdr:ext cx="534377" cy="259045"/>
    <xdr:sp macro="" textlink="">
      <xdr:nvSpPr>
        <xdr:cNvPr id="604" name="テキスト ボックス 603"/>
        <xdr:cNvSpPr txBox="1"/>
      </xdr:nvSpPr>
      <xdr:spPr>
        <a:xfrm>
          <a:off x="14325111" y="966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143274</xdr:rowOff>
    </xdr:from>
    <xdr:to>
      <xdr:col>72</xdr:col>
      <xdr:colOff>38100</xdr:colOff>
      <xdr:row>55</xdr:row>
      <xdr:rowOff>73424</xdr:rowOff>
    </xdr:to>
    <xdr:sp macro="" textlink="">
      <xdr:nvSpPr>
        <xdr:cNvPr id="605" name="楕円 604"/>
        <xdr:cNvSpPr/>
      </xdr:nvSpPr>
      <xdr:spPr>
        <a:xfrm>
          <a:off x="13652500" y="9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89951</xdr:rowOff>
    </xdr:from>
    <xdr:ext cx="534377" cy="259045"/>
    <xdr:sp macro="" textlink="">
      <xdr:nvSpPr>
        <xdr:cNvPr id="606" name="テキスト ボックス 605"/>
        <xdr:cNvSpPr txBox="1"/>
      </xdr:nvSpPr>
      <xdr:spPr>
        <a:xfrm>
          <a:off x="13436111" y="91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80638</xdr:rowOff>
    </xdr:from>
    <xdr:to>
      <xdr:col>67</xdr:col>
      <xdr:colOff>101600</xdr:colOff>
      <xdr:row>55</xdr:row>
      <xdr:rowOff>10788</xdr:rowOff>
    </xdr:to>
    <xdr:sp macro="" textlink="">
      <xdr:nvSpPr>
        <xdr:cNvPr id="607" name="楕円 606"/>
        <xdr:cNvSpPr/>
      </xdr:nvSpPr>
      <xdr:spPr>
        <a:xfrm>
          <a:off x="12763500" y="9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27315</xdr:rowOff>
    </xdr:from>
    <xdr:ext cx="534377" cy="259045"/>
    <xdr:sp macro="" textlink="">
      <xdr:nvSpPr>
        <xdr:cNvPr id="608" name="テキスト ボックス 607"/>
        <xdr:cNvSpPr txBox="1"/>
      </xdr:nvSpPr>
      <xdr:spPr>
        <a:xfrm>
          <a:off x="12547111" y="91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78397</xdr:rowOff>
    </xdr:from>
    <xdr:to>
      <xdr:col>85</xdr:col>
      <xdr:colOff>127000</xdr:colOff>
      <xdr:row>79</xdr:row>
      <xdr:rowOff>29705</xdr:rowOff>
    </xdr:to>
    <xdr:cxnSp macro="">
      <xdr:nvCxnSpPr>
        <xdr:cNvPr id="637" name="直線コネクタ 636"/>
        <xdr:cNvCxnSpPr/>
      </xdr:nvCxnSpPr>
      <xdr:spPr>
        <a:xfrm flipV="1">
          <a:off x="15481300" y="13280047"/>
          <a:ext cx="838200" cy="29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61841</xdr:rowOff>
    </xdr:from>
    <xdr:ext cx="469744" cy="259045"/>
    <xdr:sp macro="" textlink="">
      <xdr:nvSpPr>
        <xdr:cNvPr id="638" name="災害復旧費平均値テキスト"/>
        <xdr:cNvSpPr txBox="1"/>
      </xdr:nvSpPr>
      <xdr:spPr>
        <a:xfrm>
          <a:off x="16370300" y="13434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23304</xdr:rowOff>
    </xdr:from>
    <xdr:to>
      <xdr:col>81</xdr:col>
      <xdr:colOff>50800</xdr:colOff>
      <xdr:row>79</xdr:row>
      <xdr:rowOff>29705</xdr:rowOff>
    </xdr:to>
    <xdr:cxnSp macro="">
      <xdr:nvCxnSpPr>
        <xdr:cNvPr id="640" name="直線コネクタ 639"/>
        <xdr:cNvCxnSpPr/>
      </xdr:nvCxnSpPr>
      <xdr:spPr>
        <a:xfrm>
          <a:off x="14592300" y="1356785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23304</xdr:rowOff>
    </xdr:from>
    <xdr:to>
      <xdr:col>76</xdr:col>
      <xdr:colOff>114300</xdr:colOff>
      <xdr:row>79</xdr:row>
      <xdr:rowOff>29020</xdr:rowOff>
    </xdr:to>
    <xdr:cxnSp macro="">
      <xdr:nvCxnSpPr>
        <xdr:cNvPr id="643" name="直線コネクタ 642"/>
        <xdr:cNvCxnSpPr/>
      </xdr:nvCxnSpPr>
      <xdr:spPr>
        <a:xfrm flipV="1">
          <a:off x="13703300" y="1356785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29020</xdr:rowOff>
    </xdr:from>
    <xdr:to>
      <xdr:col>71</xdr:col>
      <xdr:colOff>177800</xdr:colOff>
      <xdr:row>79</xdr:row>
      <xdr:rowOff>42811</xdr:rowOff>
    </xdr:to>
    <xdr:cxnSp macro="">
      <xdr:nvCxnSpPr>
        <xdr:cNvPr id="646" name="直線コネクタ 645"/>
        <xdr:cNvCxnSpPr/>
      </xdr:nvCxnSpPr>
      <xdr:spPr>
        <a:xfrm flipV="1">
          <a:off x="12814300" y="13573570"/>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27597</xdr:rowOff>
    </xdr:from>
    <xdr:to>
      <xdr:col>85</xdr:col>
      <xdr:colOff>177800</xdr:colOff>
      <xdr:row>77</xdr:row>
      <xdr:rowOff>129197</xdr:rowOff>
    </xdr:to>
    <xdr:sp macro="" textlink="">
      <xdr:nvSpPr>
        <xdr:cNvPr id="656" name="楕円 655"/>
        <xdr:cNvSpPr/>
      </xdr:nvSpPr>
      <xdr:spPr>
        <a:xfrm>
          <a:off x="16268700" y="132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50474</xdr:rowOff>
    </xdr:from>
    <xdr:ext cx="469744" cy="259045"/>
    <xdr:sp macro="" textlink="">
      <xdr:nvSpPr>
        <xdr:cNvPr id="657" name="災害復旧費該当値テキスト"/>
        <xdr:cNvSpPr txBox="1"/>
      </xdr:nvSpPr>
      <xdr:spPr>
        <a:xfrm>
          <a:off x="16370300" y="130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150355</xdr:rowOff>
    </xdr:from>
    <xdr:to>
      <xdr:col>81</xdr:col>
      <xdr:colOff>101600</xdr:colOff>
      <xdr:row>79</xdr:row>
      <xdr:rowOff>80505</xdr:rowOff>
    </xdr:to>
    <xdr:sp macro="" textlink="">
      <xdr:nvSpPr>
        <xdr:cNvPr id="658" name="楕円 657"/>
        <xdr:cNvSpPr/>
      </xdr:nvSpPr>
      <xdr:spPr>
        <a:xfrm>
          <a:off x="15430500" y="135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71632</xdr:rowOff>
    </xdr:from>
    <xdr:ext cx="378565" cy="259045"/>
    <xdr:sp macro="" textlink="">
      <xdr:nvSpPr>
        <xdr:cNvPr id="659" name="テキスト ボックス 658"/>
        <xdr:cNvSpPr txBox="1"/>
      </xdr:nvSpPr>
      <xdr:spPr>
        <a:xfrm>
          <a:off x="15292017" y="13616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143954</xdr:rowOff>
    </xdr:from>
    <xdr:to>
      <xdr:col>76</xdr:col>
      <xdr:colOff>165100</xdr:colOff>
      <xdr:row>79</xdr:row>
      <xdr:rowOff>74104</xdr:rowOff>
    </xdr:to>
    <xdr:sp macro="" textlink="">
      <xdr:nvSpPr>
        <xdr:cNvPr id="660" name="楕円 659"/>
        <xdr:cNvSpPr/>
      </xdr:nvSpPr>
      <xdr:spPr>
        <a:xfrm>
          <a:off x="14541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65231</xdr:rowOff>
    </xdr:from>
    <xdr:ext cx="378565" cy="259045"/>
    <xdr:sp macro="" textlink="">
      <xdr:nvSpPr>
        <xdr:cNvPr id="661" name="テキスト ボックス 660"/>
        <xdr:cNvSpPr txBox="1"/>
      </xdr:nvSpPr>
      <xdr:spPr>
        <a:xfrm>
          <a:off x="14403017" y="136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149670</xdr:rowOff>
    </xdr:from>
    <xdr:to>
      <xdr:col>72</xdr:col>
      <xdr:colOff>38100</xdr:colOff>
      <xdr:row>79</xdr:row>
      <xdr:rowOff>79820</xdr:rowOff>
    </xdr:to>
    <xdr:sp macro="" textlink="">
      <xdr:nvSpPr>
        <xdr:cNvPr id="662" name="楕円 661"/>
        <xdr:cNvSpPr/>
      </xdr:nvSpPr>
      <xdr:spPr>
        <a:xfrm>
          <a:off x="13652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70947</xdr:rowOff>
    </xdr:from>
    <xdr:ext cx="378565" cy="259045"/>
    <xdr:sp macro="" textlink="">
      <xdr:nvSpPr>
        <xdr:cNvPr id="663" name="テキスト ボックス 662"/>
        <xdr:cNvSpPr txBox="1"/>
      </xdr:nvSpPr>
      <xdr:spPr>
        <a:xfrm>
          <a:off x="13514017" y="1361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163461</xdr:rowOff>
    </xdr:from>
    <xdr:to>
      <xdr:col>67</xdr:col>
      <xdr:colOff>101600</xdr:colOff>
      <xdr:row>79</xdr:row>
      <xdr:rowOff>93611</xdr:rowOff>
    </xdr:to>
    <xdr:sp macro="" textlink="">
      <xdr:nvSpPr>
        <xdr:cNvPr id="664" name="楕円 663"/>
        <xdr:cNvSpPr/>
      </xdr:nvSpPr>
      <xdr:spPr>
        <a:xfrm>
          <a:off x="12763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84738</xdr:rowOff>
    </xdr:from>
    <xdr:ext cx="313932" cy="259045"/>
    <xdr:sp macro="" textlink="">
      <xdr:nvSpPr>
        <xdr:cNvPr id="665" name="テキスト ボックス 664"/>
        <xdr:cNvSpPr txBox="1"/>
      </xdr:nvSpPr>
      <xdr:spPr>
        <a:xfrm>
          <a:off x="12657333" y="13629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101409</xdr:rowOff>
    </xdr:from>
    <xdr:to>
      <xdr:col>85</xdr:col>
      <xdr:colOff>127000</xdr:colOff>
      <xdr:row>95</xdr:row>
      <xdr:rowOff>108982</xdr:rowOff>
    </xdr:to>
    <xdr:cxnSp macro="">
      <xdr:nvCxnSpPr>
        <xdr:cNvPr id="691" name="直線コネクタ 690"/>
        <xdr:cNvCxnSpPr/>
      </xdr:nvCxnSpPr>
      <xdr:spPr>
        <a:xfrm>
          <a:off x="15481300" y="16389159"/>
          <a:ext cx="8382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101409</xdr:rowOff>
    </xdr:from>
    <xdr:to>
      <xdr:col>81</xdr:col>
      <xdr:colOff>50800</xdr:colOff>
      <xdr:row>95</xdr:row>
      <xdr:rowOff>133356</xdr:rowOff>
    </xdr:to>
    <xdr:cxnSp macro="">
      <xdr:nvCxnSpPr>
        <xdr:cNvPr id="694" name="直線コネクタ 693"/>
        <xdr:cNvCxnSpPr/>
      </xdr:nvCxnSpPr>
      <xdr:spPr>
        <a:xfrm flipV="1">
          <a:off x="14592300" y="16389159"/>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133356</xdr:rowOff>
    </xdr:from>
    <xdr:to>
      <xdr:col>76</xdr:col>
      <xdr:colOff>114300</xdr:colOff>
      <xdr:row>95</xdr:row>
      <xdr:rowOff>145759</xdr:rowOff>
    </xdr:to>
    <xdr:cxnSp macro="">
      <xdr:nvCxnSpPr>
        <xdr:cNvPr id="697" name="直線コネクタ 696"/>
        <xdr:cNvCxnSpPr/>
      </xdr:nvCxnSpPr>
      <xdr:spPr>
        <a:xfrm flipV="1">
          <a:off x="13703300" y="16421106"/>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101495</xdr:rowOff>
    </xdr:from>
    <xdr:to>
      <xdr:col>71</xdr:col>
      <xdr:colOff>177800</xdr:colOff>
      <xdr:row>95</xdr:row>
      <xdr:rowOff>145759</xdr:rowOff>
    </xdr:to>
    <xdr:cxnSp macro="">
      <xdr:nvCxnSpPr>
        <xdr:cNvPr id="700" name="直線コネクタ 699"/>
        <xdr:cNvCxnSpPr/>
      </xdr:nvCxnSpPr>
      <xdr:spPr>
        <a:xfrm>
          <a:off x="12814300" y="16389245"/>
          <a:ext cx="889000" cy="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58182</xdr:rowOff>
    </xdr:from>
    <xdr:to>
      <xdr:col>85</xdr:col>
      <xdr:colOff>177800</xdr:colOff>
      <xdr:row>95</xdr:row>
      <xdr:rowOff>159782</xdr:rowOff>
    </xdr:to>
    <xdr:sp macro="" textlink="">
      <xdr:nvSpPr>
        <xdr:cNvPr id="710" name="楕円 709"/>
        <xdr:cNvSpPr/>
      </xdr:nvSpPr>
      <xdr:spPr>
        <a:xfrm>
          <a:off x="16268700" y="163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36609</xdr:rowOff>
    </xdr:from>
    <xdr:ext cx="534377" cy="259045"/>
    <xdr:sp macro="" textlink="">
      <xdr:nvSpPr>
        <xdr:cNvPr id="711" name="公債費該当値テキスト"/>
        <xdr:cNvSpPr txBox="1"/>
      </xdr:nvSpPr>
      <xdr:spPr>
        <a:xfrm>
          <a:off x="16370300" y="1632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50609</xdr:rowOff>
    </xdr:from>
    <xdr:to>
      <xdr:col>81</xdr:col>
      <xdr:colOff>101600</xdr:colOff>
      <xdr:row>95</xdr:row>
      <xdr:rowOff>152209</xdr:rowOff>
    </xdr:to>
    <xdr:sp macro="" textlink="">
      <xdr:nvSpPr>
        <xdr:cNvPr id="712" name="楕円 711"/>
        <xdr:cNvSpPr/>
      </xdr:nvSpPr>
      <xdr:spPr>
        <a:xfrm>
          <a:off x="15430500" y="163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143336</xdr:rowOff>
    </xdr:from>
    <xdr:ext cx="534377" cy="259045"/>
    <xdr:sp macro="" textlink="">
      <xdr:nvSpPr>
        <xdr:cNvPr id="713" name="テキスト ボックス 712"/>
        <xdr:cNvSpPr txBox="1"/>
      </xdr:nvSpPr>
      <xdr:spPr>
        <a:xfrm>
          <a:off x="15214111" y="164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82556</xdr:rowOff>
    </xdr:from>
    <xdr:to>
      <xdr:col>76</xdr:col>
      <xdr:colOff>165100</xdr:colOff>
      <xdr:row>96</xdr:row>
      <xdr:rowOff>12706</xdr:rowOff>
    </xdr:to>
    <xdr:sp macro="" textlink="">
      <xdr:nvSpPr>
        <xdr:cNvPr id="714" name="楕円 713"/>
        <xdr:cNvSpPr/>
      </xdr:nvSpPr>
      <xdr:spPr>
        <a:xfrm>
          <a:off x="14541500" y="163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3833</xdr:rowOff>
    </xdr:from>
    <xdr:ext cx="534377" cy="259045"/>
    <xdr:sp macro="" textlink="">
      <xdr:nvSpPr>
        <xdr:cNvPr id="715" name="テキスト ボックス 714"/>
        <xdr:cNvSpPr txBox="1"/>
      </xdr:nvSpPr>
      <xdr:spPr>
        <a:xfrm>
          <a:off x="14325111" y="164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94959</xdr:rowOff>
    </xdr:from>
    <xdr:to>
      <xdr:col>72</xdr:col>
      <xdr:colOff>38100</xdr:colOff>
      <xdr:row>96</xdr:row>
      <xdr:rowOff>25109</xdr:rowOff>
    </xdr:to>
    <xdr:sp macro="" textlink="">
      <xdr:nvSpPr>
        <xdr:cNvPr id="716" name="楕円 715"/>
        <xdr:cNvSpPr/>
      </xdr:nvSpPr>
      <xdr:spPr>
        <a:xfrm>
          <a:off x="13652500" y="163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16236</xdr:rowOff>
    </xdr:from>
    <xdr:ext cx="534377" cy="259045"/>
    <xdr:sp macro="" textlink="">
      <xdr:nvSpPr>
        <xdr:cNvPr id="717" name="テキスト ボックス 716"/>
        <xdr:cNvSpPr txBox="1"/>
      </xdr:nvSpPr>
      <xdr:spPr>
        <a:xfrm>
          <a:off x="13436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50695</xdr:rowOff>
    </xdr:from>
    <xdr:to>
      <xdr:col>67</xdr:col>
      <xdr:colOff>101600</xdr:colOff>
      <xdr:row>95</xdr:row>
      <xdr:rowOff>152295</xdr:rowOff>
    </xdr:to>
    <xdr:sp macro="" textlink="">
      <xdr:nvSpPr>
        <xdr:cNvPr id="718" name="楕円 717"/>
        <xdr:cNvSpPr/>
      </xdr:nvSpPr>
      <xdr:spPr>
        <a:xfrm>
          <a:off x="12763500" y="163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143422</xdr:rowOff>
    </xdr:from>
    <xdr:ext cx="534377" cy="259045"/>
    <xdr:sp macro="" textlink="">
      <xdr:nvSpPr>
        <xdr:cNvPr id="719" name="テキスト ボックス 718"/>
        <xdr:cNvSpPr txBox="1"/>
      </xdr:nvSpPr>
      <xdr:spPr>
        <a:xfrm>
          <a:off x="12547111" y="164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42164</xdr:rowOff>
    </xdr:from>
    <xdr:to>
      <xdr:col>116</xdr:col>
      <xdr:colOff>63500</xdr:colOff>
      <xdr:row>39</xdr:row>
      <xdr:rowOff>44450</xdr:rowOff>
    </xdr:to>
    <xdr:cxnSp macro="">
      <xdr:nvCxnSpPr>
        <xdr:cNvPr id="748" name="直線コネクタ 747"/>
        <xdr:cNvCxnSpPr/>
      </xdr:nvCxnSpPr>
      <xdr:spPr>
        <a:xfrm flipV="1">
          <a:off x="21323300" y="67287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43307</xdr:rowOff>
    </xdr:from>
    <xdr:to>
      <xdr:col>111</xdr:col>
      <xdr:colOff>177800</xdr:colOff>
      <xdr:row>39</xdr:row>
      <xdr:rowOff>44450</xdr:rowOff>
    </xdr:to>
    <xdr:cxnSp macro="">
      <xdr:nvCxnSpPr>
        <xdr:cNvPr id="751" name="直線コネクタ 750"/>
        <xdr:cNvCxnSpPr/>
      </xdr:nvCxnSpPr>
      <xdr:spPr>
        <a:xfrm>
          <a:off x="20434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43307</xdr:rowOff>
    </xdr:to>
    <xdr:cxnSp macro="">
      <xdr:nvCxnSpPr>
        <xdr:cNvPr id="754" name="直線コネクタ 753"/>
        <xdr:cNvCxnSpPr/>
      </xdr:nvCxnSpPr>
      <xdr:spPr>
        <a:xfrm>
          <a:off x="19545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43307</xdr:rowOff>
    </xdr:to>
    <xdr:cxnSp macro="">
      <xdr:nvCxnSpPr>
        <xdr:cNvPr id="757" name="直線コネクタ 756"/>
        <xdr:cNvCxnSpPr/>
      </xdr:nvCxnSpPr>
      <xdr:spPr>
        <a:xfrm>
          <a:off x="18656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67" name="楕円 766"/>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77741</xdr:rowOff>
    </xdr:from>
    <xdr:ext cx="249299" cy="259045"/>
    <xdr:sp macro="" textlink="">
      <xdr:nvSpPr>
        <xdr:cNvPr id="768" name="諸支出金該当値テキスト"/>
        <xdr:cNvSpPr txBox="1"/>
      </xdr:nvSpPr>
      <xdr:spPr>
        <a:xfrm>
          <a:off x="22212300" y="6592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163957</xdr:rowOff>
    </xdr:from>
    <xdr:to>
      <xdr:col>107</xdr:col>
      <xdr:colOff>101600</xdr:colOff>
      <xdr:row>39</xdr:row>
      <xdr:rowOff>94107</xdr:rowOff>
    </xdr:to>
    <xdr:sp macro="" textlink="">
      <xdr:nvSpPr>
        <xdr:cNvPr id="771" name="楕円 770"/>
        <xdr:cNvSpPr/>
      </xdr:nvSpPr>
      <xdr:spPr>
        <a:xfrm>
          <a:off x="20383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85234</xdr:rowOff>
    </xdr:from>
    <xdr:ext cx="249299" cy="259045"/>
    <xdr:sp macro="" textlink="">
      <xdr:nvSpPr>
        <xdr:cNvPr id="772" name="テキスト ボックス 771"/>
        <xdr:cNvSpPr txBox="1"/>
      </xdr:nvSpPr>
      <xdr:spPr>
        <a:xfrm>
          <a:off x="20309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73" name="楕円 772"/>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74" name="テキスト ボックス 773"/>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75" name="楕円 774"/>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85234</xdr:rowOff>
    </xdr:from>
    <xdr:ext cx="249299" cy="259045"/>
    <xdr:sp macro="" textlink="">
      <xdr:nvSpPr>
        <xdr:cNvPr id="776" name="テキスト ボックス 775"/>
        <xdr:cNvSpPr txBox="1"/>
      </xdr:nvSpPr>
      <xdr:spPr>
        <a:xfrm>
          <a:off x="18531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平成３０年７月豪雨災害により概ね増加している。各目的別の災害関連経費の増額ついては，総務費では，災害からの復旧・復興を目的とした災害復興基金の積立金が約１４．８億円，民生費では，災害見舞金給付事業費費が約１８．６億円，被災住宅等応急修理事業費が約７．８億円，避難所運営事業費が約５．５億円，被災者生活支援事業費が約５億円，衛生費では，災害廃棄物処理事業費が約７３億円，農林水産費では，農林水産業災害復旧助成事業費が約１７億円，教育費については，スクールバスによる通学支援事業費が約６億円，災害復旧費については，学校施設災害復旧事業費が約１２億円，道路橋りょう災害復旧事業費が約９億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災害関連以外の経費については，民生費では，放課後児童クラブ実施事業費が約３．３億円，衛生費では白楽町ごみ焼却処理場等解体・整備事業費が約４．３億円，土木費では中庄団地建設事業費が約５２．６億円，教育費では新共同調理場整備事業費が約１５．２億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黒字で推移している。財政調整基金については，平成３０年７月豪雨災害関連事業への対応で約４５億円を取り崩したため，前年度と比較して標準財政規模比で１．７５ポイント減少している。実質収支額は，標準財政規模比で１．２５ポイント上昇したものの実質単年度収支は豪雨災害に伴う財政調整基金の取り崩しのため１．２６ポイント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今後も行財政改革のさらなる推進により，財政の健全化に努める。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の連結実質収支額は，これまで黒字で推移している。連結実質収支額等については，前年度に比べ約３．６億円増加しており黒字の比率も上昇している。これは主として，国民健康保険事業特別会計の実質収支額が減少したものの，児島モーターボート競走事業会計の資金剰余額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倉敷市住宅新築資金等貸付特別会計は，赤字で推移しているが，これは，制度上，借受人への貸付利率が市債の借入利率より低いことによる差額や，やむを得ず回収できなかった貸付金の未収金によるものである。今後も引き続き，貸付償還金の適切な回収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のうち，「元利償還金」の増加については，元利償還金を算出する際の公債費からの控除額（市場公募債の満期一括償還額）が減少したことによるものである。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は，都市計画事業の財源として発行された市債償還額に充当した都市計画税の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減などにより前年度より減少している。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これらのことから，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実質公債費比率の分子も増加</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近い将来，積立不足が発生する可能性があるため，積立を増やす必要がある。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一般会計等に係る地方債の現在高」については，主に平成３０年７月豪雨災害の復旧・復興に伴う市債（約５１億円）や中庄団地建設事業（２６億円）に伴う市債などにより，増加し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決算剰余金を財源とした財政調整基金，減債基金，清掃施設整備基金，学校施設整備基金，国民健康保険事業財政調整基金，公共施設整備基金等の積立により充当可能基金が増加している。また，充当可能特定歳入についても増加しているものの，市債の償還による基準財政需要額参入見込み額の減により，前年度と同程度の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豪雨災害の影響により将来負担額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の増加が大きいため，結果として将来負担比率の分子は増加している。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決算剰余金から財政調整基金に２７億円積み立てたほか，減債基金へ</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５億円積み立てたほか，平成３０年７月豪雨災害を受けて，災害復興基金を創設し約１４．８億円などを積み立てた一方，豪雨災害対応のため，財政調整基金を約４５億円，公共施設整備基金を約３．１億円，清掃施設整備基金を約１．７億円など取り崩しを行った結果，基金全体としては約５．６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老朽化した清掃施設の解体や新工場の建設など特定の事業の財源として活用するために，今後も基金を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・災害復興基金：災害からの復旧・復興を図る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・公共施設整備基金：公共施設整備事業の実施のため約３億円を取り崩したため減少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・学校施設整備基金：学校施設の整備事業実施のため１億円を取り崩したため減少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・清掃施設整備基金：清掃施設整備事業のため約１．７億円を取り崩したため減少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・災害復興基金：災害の復旧・復興に資するため，全国から寄せられた寄附金や競艇事業会計からの繰入金を原資として創設したもの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・災害復興基金：災害復旧事業等に計画的に充当を行う。また，今後も発生する災害に備えるため積み立ても行う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平成３０年７月豪雨災害に対応するため，約４５億円取り崩したことによる減。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税収の落ち込みや自然災害など不測の事態に備えるため，できるだけ取り崩しを抑制しつつ，今後も積み立てていくこととしている。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市債の償還時の財源として活用するため，約２．５億円を積み立てたことによる増。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市場公募債の一括償還に備えて毎年度計画的に積み立てる予定。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482,541
476,481
355.63
211,700,283
202,773,016
5,583,217
107,810,088
181,593,532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過去に取得した固定資産の減価償却費が投資的経費を上回る状況が続いており，昨年よりも</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％上昇している。類似団体と比較して数値が高くなっているのは，ストック情報分析表①の分析欄のとおり，道路の減価償却率が</a:t>
          </a:r>
          <a:r>
            <a:rPr kumimoji="1" lang="en-US" altLang="ja-JP" sz="1100">
              <a:solidFill>
                <a:sysClr val="windowText" lastClr="000000"/>
              </a:solidFill>
              <a:effectLst/>
              <a:latin typeface="+mn-lt"/>
              <a:ea typeface="+mn-ea"/>
              <a:cs typeface="+mn-cs"/>
            </a:rPr>
            <a:t>89.5</a:t>
          </a:r>
          <a:r>
            <a:rPr kumimoji="1" lang="ja-JP" altLang="ja-JP" sz="1100">
              <a:solidFill>
                <a:sysClr val="windowText" lastClr="000000"/>
              </a:solidFill>
              <a:effectLst/>
              <a:latin typeface="+mn-lt"/>
              <a:ea typeface="+mn-ea"/>
              <a:cs typeface="+mn-cs"/>
            </a:rPr>
            <a:t>％と高いことが主な原因である。引き続き，倉敷市公共施設等総合管理計画や倉敷市行財政改革プラン</a:t>
          </a:r>
          <a:r>
            <a:rPr kumimoji="1" lang="en-US" altLang="ja-JP" sz="1100">
              <a:solidFill>
                <a:sysClr val="windowText" lastClr="000000"/>
              </a:solidFill>
              <a:effectLst/>
              <a:latin typeface="+mn-lt"/>
              <a:ea typeface="+mn-ea"/>
              <a:cs typeface="+mn-cs"/>
            </a:rPr>
            <a:t>2016</a:t>
          </a:r>
          <a:r>
            <a:rPr kumimoji="1" lang="ja-JP" altLang="ja-JP" sz="1100">
              <a:solidFill>
                <a:sysClr val="windowText" lastClr="000000"/>
              </a:solidFill>
              <a:effectLst/>
              <a:latin typeface="+mn-lt"/>
              <a:ea typeface="+mn-ea"/>
              <a:cs typeface="+mn-cs"/>
            </a:rPr>
            <a:t>等に従い，公共施設やインフラ施設についての個別方針や長寿命化計画を策定・実施することで，施設の長寿命化や施設総量の適正化等に取り組む。</a:t>
          </a:r>
          <a:endParaRPr lang="ja-JP" altLang="ja-JP" sz="11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77" name="楕円 76"/>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2938</xdr:rowOff>
    </xdr:from>
    <xdr:ext cx="405111" cy="259045"/>
    <xdr:sp macro="" textlink="">
      <xdr:nvSpPr>
        <xdr:cNvPr id="78" name="有形固定資産減価償却率該当値テキスト"/>
        <xdr:cNvSpPr txBox="1"/>
      </xdr:nvSpPr>
      <xdr:spPr>
        <a:xfrm>
          <a:off x="4813300"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123317</xdr:rowOff>
    </xdr:from>
    <xdr:to>
      <xdr:col>19</xdr:col>
      <xdr:colOff>187325</xdr:colOff>
      <xdr:row>28</xdr:row>
      <xdr:rowOff>53467</xdr:rowOff>
    </xdr:to>
    <xdr:sp macro="" textlink="">
      <xdr:nvSpPr>
        <xdr:cNvPr id="79" name="楕円 78"/>
        <xdr:cNvSpPr/>
      </xdr:nvSpPr>
      <xdr:spPr>
        <a:xfrm>
          <a:off x="4000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28</xdr:row>
      <xdr:rowOff>2667</xdr:rowOff>
    </xdr:to>
    <xdr:cxnSp macro="">
      <xdr:nvCxnSpPr>
        <xdr:cNvPr id="80" name="直線コネクタ 79"/>
        <xdr:cNvCxnSpPr/>
      </xdr:nvCxnSpPr>
      <xdr:spPr>
        <a:xfrm flipV="1">
          <a:off x="4051300" y="553593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81" name="楕円 80"/>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2667</xdr:rowOff>
    </xdr:from>
    <xdr:to>
      <xdr:col>19</xdr:col>
      <xdr:colOff>136525</xdr:colOff>
      <xdr:row>28</xdr:row>
      <xdr:rowOff>71755</xdr:rowOff>
    </xdr:to>
    <xdr:cxnSp macro="">
      <xdr:nvCxnSpPr>
        <xdr:cNvPr id="82" name="直線コネクタ 81"/>
        <xdr:cNvCxnSpPr/>
      </xdr:nvCxnSpPr>
      <xdr:spPr>
        <a:xfrm flipV="1">
          <a:off x="3289300" y="5574792"/>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3" name="楕円 82"/>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28</xdr:row>
      <xdr:rowOff>114935</xdr:rowOff>
    </xdr:to>
    <xdr:cxnSp macro="">
      <xdr:nvCxnSpPr>
        <xdr:cNvPr id="84" name="直線コネクタ 83"/>
        <xdr:cNvCxnSpPr/>
      </xdr:nvCxnSpPr>
      <xdr:spPr>
        <a:xfrm flipV="1">
          <a:off x="2527300" y="56438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7" name="n_3aveValue有形固定資産減価償却率"/>
        <xdr:cNvSpPr txBox="1"/>
      </xdr:nvSpPr>
      <xdr:spPr>
        <a:xfrm>
          <a:off x="2324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69994</xdr:rowOff>
    </xdr:from>
    <xdr:ext cx="405111" cy="259045"/>
    <xdr:sp macro="" textlink="">
      <xdr:nvSpPr>
        <xdr:cNvPr id="88" name="n_1mainValue有形固定資産減価償却率"/>
        <xdr:cNvSpPr txBox="1"/>
      </xdr:nvSpPr>
      <xdr:spPr>
        <a:xfrm>
          <a:off x="38360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89" name="n_2mainValue有形固定資産減価償却率"/>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0"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債務償還</a:t>
          </a:r>
          <a:r>
            <a:rPr kumimoji="1" lang="ja-JP" altLang="en-US" sz="1100">
              <a:solidFill>
                <a:sysClr val="windowText" lastClr="000000"/>
              </a:solidFill>
              <a:effectLst/>
              <a:latin typeface="+mn-lt"/>
              <a:ea typeface="+mn-ea"/>
              <a:cs typeface="+mn-cs"/>
            </a:rPr>
            <a:t>比率</a:t>
          </a:r>
          <a:r>
            <a:rPr kumimoji="1" lang="ja-JP" altLang="ja-JP" sz="1100">
              <a:solidFill>
                <a:sysClr val="windowText" lastClr="000000"/>
              </a:solidFill>
              <a:effectLst/>
              <a:latin typeface="+mn-lt"/>
              <a:ea typeface="+mn-ea"/>
              <a:cs typeface="+mn-cs"/>
            </a:rPr>
            <a:t>が類似団体を</a:t>
          </a:r>
          <a:r>
            <a:rPr kumimoji="1" lang="en-US" altLang="ja-JP" sz="1100">
              <a:solidFill>
                <a:sysClr val="windowText" lastClr="000000"/>
              </a:solidFill>
              <a:effectLst/>
              <a:latin typeface="+mn-lt"/>
              <a:ea typeface="+mn-ea"/>
              <a:cs typeface="+mn-cs"/>
            </a:rPr>
            <a:t>38.0</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上回っている。</a:t>
          </a:r>
          <a:r>
            <a:rPr kumimoji="1" lang="ja-JP" altLang="en-US" sz="1100">
              <a:solidFill>
                <a:sysClr val="windowText" lastClr="000000"/>
              </a:solidFill>
              <a:effectLst/>
              <a:latin typeface="+mn-lt"/>
              <a:ea typeface="+mn-ea"/>
              <a:cs typeface="+mn-cs"/>
            </a:rPr>
            <a:t>債務償還比率</a:t>
          </a:r>
          <a:r>
            <a:rPr kumimoji="1" lang="ja-JP" altLang="ja-JP" sz="1100">
              <a:solidFill>
                <a:sysClr val="windowText" lastClr="000000"/>
              </a:solidFill>
              <a:effectLst/>
              <a:latin typeface="+mn-lt"/>
              <a:ea typeface="+mn-ea"/>
              <a:cs typeface="+mn-cs"/>
            </a:rPr>
            <a:t>は，実質債務（将来負担額</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充当可能財源）／償還財源額（決算統計の経常一般財源等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臨時財政対策債発行可能額</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経常経費充当財源）で計算されるが，実質債務を標準財政規模の割合で示した健全化判断比率の指標「将来負担比率」が類似団体平均値（</a:t>
          </a:r>
          <a:r>
            <a:rPr kumimoji="1" lang="en-US" altLang="ja-JP" sz="1100">
              <a:solidFill>
                <a:sysClr val="windowText" lastClr="000000"/>
              </a:solidFill>
              <a:effectLst/>
              <a:latin typeface="+mn-lt"/>
              <a:ea typeface="+mn-ea"/>
              <a:cs typeface="+mn-cs"/>
            </a:rPr>
            <a:t>34.0</a:t>
          </a:r>
          <a:r>
            <a:rPr kumimoji="1" lang="ja-JP" altLang="ja-JP" sz="1100">
              <a:solidFill>
                <a:sysClr val="windowText" lastClr="000000"/>
              </a:solidFill>
              <a:effectLst/>
              <a:latin typeface="+mn-lt"/>
              <a:ea typeface="+mn-ea"/>
              <a:cs typeface="+mn-cs"/>
            </a:rPr>
            <a:t>）より高い状態（</a:t>
          </a:r>
          <a:r>
            <a:rPr kumimoji="1" lang="en-US" altLang="ja-JP" sz="1100">
              <a:solidFill>
                <a:sysClr val="windowText" lastClr="000000"/>
              </a:solidFill>
              <a:effectLst/>
              <a:latin typeface="+mn-lt"/>
              <a:ea typeface="+mn-ea"/>
              <a:cs typeface="+mn-cs"/>
            </a:rPr>
            <a:t>47.9</a:t>
          </a:r>
          <a:r>
            <a:rPr kumimoji="1" lang="ja-JP" altLang="ja-JP" sz="1100">
              <a:solidFill>
                <a:sysClr val="windowText" lastClr="000000"/>
              </a:solidFill>
              <a:effectLst/>
              <a:latin typeface="+mn-lt"/>
              <a:ea typeface="+mn-ea"/>
              <a:cs typeface="+mn-cs"/>
            </a:rPr>
            <a:t>）であることから，今後も将来負担比率と同様の動きになると思われる。引き続き市債残高の削減等により，財政の健全化に努める。</a:t>
          </a:r>
          <a:endParaRPr lang="ja-JP" altLang="ja-JP" sz="11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141690</xdr:rowOff>
    </xdr:from>
    <xdr:to>
      <xdr:col>76</xdr:col>
      <xdr:colOff>73025</xdr:colOff>
      <xdr:row>30</xdr:row>
      <xdr:rowOff>71840</xdr:rowOff>
    </xdr:to>
    <xdr:sp macro="" textlink="">
      <xdr:nvSpPr>
        <xdr:cNvPr id="132" name="楕円 131"/>
        <xdr:cNvSpPr/>
      </xdr:nvSpPr>
      <xdr:spPr>
        <a:xfrm>
          <a:off x="14744700" y="5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164567</xdr:rowOff>
    </xdr:from>
    <xdr:ext cx="469744" cy="259045"/>
    <xdr:sp macro="" textlink="">
      <xdr:nvSpPr>
        <xdr:cNvPr id="133" name="債務償還比率該当値テキスト"/>
        <xdr:cNvSpPr txBox="1"/>
      </xdr:nvSpPr>
      <xdr:spPr>
        <a:xfrm>
          <a:off x="14846300" y="57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121059</xdr:rowOff>
    </xdr:from>
    <xdr:to>
      <xdr:col>72</xdr:col>
      <xdr:colOff>123825</xdr:colOff>
      <xdr:row>30</xdr:row>
      <xdr:rowOff>51209</xdr:rowOff>
    </xdr:to>
    <xdr:sp macro="" textlink="">
      <xdr:nvSpPr>
        <xdr:cNvPr id="134" name="楕円 133"/>
        <xdr:cNvSpPr/>
      </xdr:nvSpPr>
      <xdr:spPr>
        <a:xfrm>
          <a:off x="14033500" y="58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409</xdr:rowOff>
    </xdr:from>
    <xdr:to>
      <xdr:col>76</xdr:col>
      <xdr:colOff>22225</xdr:colOff>
      <xdr:row>30</xdr:row>
      <xdr:rowOff>21040</xdr:rowOff>
    </xdr:to>
    <xdr:cxnSp macro="">
      <xdr:nvCxnSpPr>
        <xdr:cNvPr id="135" name="直線コネクタ 134"/>
        <xdr:cNvCxnSpPr/>
      </xdr:nvCxnSpPr>
      <xdr:spPr>
        <a:xfrm>
          <a:off x="14084300" y="5915434"/>
          <a:ext cx="7112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6"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67736</xdr:rowOff>
    </xdr:from>
    <xdr:ext cx="469744" cy="259045"/>
    <xdr:sp macro="" textlink="">
      <xdr:nvSpPr>
        <xdr:cNvPr id="137" name="n_1mainValue債務償還比率"/>
        <xdr:cNvSpPr txBox="1"/>
      </xdr:nvSpPr>
      <xdr:spPr>
        <a:xfrm>
          <a:off x="13836727" y="563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482,541
476,481
355.63
211,700,283
202,773,016
5,583,217
107,810,088
181,593,532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34925</xdr:rowOff>
    </xdr:from>
    <xdr:to>
      <xdr:col>24</xdr:col>
      <xdr:colOff>114300</xdr:colOff>
      <xdr:row>34</xdr:row>
      <xdr:rowOff>136525</xdr:rowOff>
    </xdr:to>
    <xdr:sp macro="" textlink="">
      <xdr:nvSpPr>
        <xdr:cNvPr id="71" name="楕円 70"/>
        <xdr:cNvSpPr/>
      </xdr:nvSpPr>
      <xdr:spPr>
        <a:xfrm>
          <a:off x="45847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57802</xdr:rowOff>
    </xdr:from>
    <xdr:ext cx="405111" cy="259045"/>
    <xdr:sp macro="" textlink="">
      <xdr:nvSpPr>
        <xdr:cNvPr id="72" name="【道路】&#10;有形固定資産減価償却率該当値テキスト"/>
        <xdr:cNvSpPr txBox="1"/>
      </xdr:nvSpPr>
      <xdr:spPr>
        <a:xfrm>
          <a:off x="4673600"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73025</xdr:rowOff>
    </xdr:from>
    <xdr:to>
      <xdr:col>20</xdr:col>
      <xdr:colOff>38100</xdr:colOff>
      <xdr:row>35</xdr:row>
      <xdr:rowOff>3175</xdr:rowOff>
    </xdr:to>
    <xdr:sp macro="" textlink="">
      <xdr:nvSpPr>
        <xdr:cNvPr id="73" name="楕円 72"/>
        <xdr:cNvSpPr/>
      </xdr:nvSpPr>
      <xdr:spPr>
        <a:xfrm>
          <a:off x="3746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85725</xdr:rowOff>
    </xdr:from>
    <xdr:to>
      <xdr:col>24</xdr:col>
      <xdr:colOff>63500</xdr:colOff>
      <xdr:row>34</xdr:row>
      <xdr:rowOff>123825</xdr:rowOff>
    </xdr:to>
    <xdr:cxnSp macro="">
      <xdr:nvCxnSpPr>
        <xdr:cNvPr id="74" name="直線コネクタ 73"/>
        <xdr:cNvCxnSpPr/>
      </xdr:nvCxnSpPr>
      <xdr:spPr>
        <a:xfrm flipV="1">
          <a:off x="3797300" y="5915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111125</xdr:rowOff>
    </xdr:from>
    <xdr:to>
      <xdr:col>15</xdr:col>
      <xdr:colOff>101600</xdr:colOff>
      <xdr:row>35</xdr:row>
      <xdr:rowOff>41275</xdr:rowOff>
    </xdr:to>
    <xdr:sp macro="" textlink="">
      <xdr:nvSpPr>
        <xdr:cNvPr id="75" name="楕円 74"/>
        <xdr:cNvSpPr/>
      </xdr:nvSpPr>
      <xdr:spPr>
        <a:xfrm>
          <a:off x="2857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123825</xdr:rowOff>
    </xdr:from>
    <xdr:to>
      <xdr:col>19</xdr:col>
      <xdr:colOff>177800</xdr:colOff>
      <xdr:row>34</xdr:row>
      <xdr:rowOff>161925</xdr:rowOff>
    </xdr:to>
    <xdr:cxnSp macro="">
      <xdr:nvCxnSpPr>
        <xdr:cNvPr id="76" name="直線コネクタ 75"/>
        <xdr:cNvCxnSpPr/>
      </xdr:nvCxnSpPr>
      <xdr:spPr>
        <a:xfrm flipV="1">
          <a:off x="2908300" y="5953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147320</xdr:rowOff>
    </xdr:from>
    <xdr:to>
      <xdr:col>10</xdr:col>
      <xdr:colOff>165100</xdr:colOff>
      <xdr:row>35</xdr:row>
      <xdr:rowOff>77470</xdr:rowOff>
    </xdr:to>
    <xdr:sp macro="" textlink="">
      <xdr:nvSpPr>
        <xdr:cNvPr id="77" name="楕円 76"/>
        <xdr:cNvSpPr/>
      </xdr:nvSpPr>
      <xdr:spPr>
        <a:xfrm>
          <a:off x="1968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161925</xdr:rowOff>
    </xdr:from>
    <xdr:to>
      <xdr:col>15</xdr:col>
      <xdr:colOff>50800</xdr:colOff>
      <xdr:row>35</xdr:row>
      <xdr:rowOff>26670</xdr:rowOff>
    </xdr:to>
    <xdr:cxnSp macro="">
      <xdr:nvCxnSpPr>
        <xdr:cNvPr id="78" name="直線コネクタ 77"/>
        <xdr:cNvCxnSpPr/>
      </xdr:nvCxnSpPr>
      <xdr:spPr>
        <a:xfrm flipV="1">
          <a:off x="2019300" y="5991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9" name="n_1aveValue【道路】&#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0"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1" name="n_3aveValue【道路】&#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19702</xdr:rowOff>
    </xdr:from>
    <xdr:ext cx="405111" cy="259045"/>
    <xdr:sp macro="" textlink="">
      <xdr:nvSpPr>
        <xdr:cNvPr id="82" name="n_1mainValue【道路】&#10;有形固定資産減価償却率"/>
        <xdr:cNvSpPr txBox="1"/>
      </xdr:nvSpPr>
      <xdr:spPr>
        <a:xfrm>
          <a:off x="3582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57802</xdr:rowOff>
    </xdr:from>
    <xdr:ext cx="405111" cy="259045"/>
    <xdr:sp macro="" textlink="">
      <xdr:nvSpPr>
        <xdr:cNvPr id="83" name="n_2mainValue【道路】&#10;有形固定資産減価償却率"/>
        <xdr:cNvSpPr txBox="1"/>
      </xdr:nvSpPr>
      <xdr:spPr>
        <a:xfrm>
          <a:off x="2705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93997</xdr:rowOff>
    </xdr:from>
    <xdr:ext cx="405111" cy="259045"/>
    <xdr:sp macro="" textlink="">
      <xdr:nvSpPr>
        <xdr:cNvPr id="84" name="n_3mainValue【道路】&#10;有形固定資産減価償却率"/>
        <xdr:cNvSpPr txBox="1"/>
      </xdr:nvSpPr>
      <xdr:spPr>
        <a:xfrm>
          <a:off x="1816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61176</xdr:rowOff>
    </xdr:from>
    <xdr:to>
      <xdr:col>55</xdr:col>
      <xdr:colOff>50800</xdr:colOff>
      <xdr:row>40</xdr:row>
      <xdr:rowOff>162776</xdr:rowOff>
    </xdr:to>
    <xdr:sp macro="" textlink="">
      <xdr:nvSpPr>
        <xdr:cNvPr id="121" name="楕円 120"/>
        <xdr:cNvSpPr/>
      </xdr:nvSpPr>
      <xdr:spPr>
        <a:xfrm>
          <a:off x="10426700" y="69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84053</xdr:rowOff>
    </xdr:from>
    <xdr:ext cx="469744" cy="259045"/>
    <xdr:sp macro="" textlink="">
      <xdr:nvSpPr>
        <xdr:cNvPr id="122" name="【道路】&#10;一人当たり延長該当値テキスト"/>
        <xdr:cNvSpPr txBox="1"/>
      </xdr:nvSpPr>
      <xdr:spPr>
        <a:xfrm>
          <a:off x="10515600" y="677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66822</xdr:rowOff>
    </xdr:from>
    <xdr:to>
      <xdr:col>50</xdr:col>
      <xdr:colOff>165100</xdr:colOff>
      <xdr:row>40</xdr:row>
      <xdr:rowOff>168422</xdr:rowOff>
    </xdr:to>
    <xdr:sp macro="" textlink="">
      <xdr:nvSpPr>
        <xdr:cNvPr id="123" name="楕円 122"/>
        <xdr:cNvSpPr/>
      </xdr:nvSpPr>
      <xdr:spPr>
        <a:xfrm>
          <a:off x="9588500" y="69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111976</xdr:rowOff>
    </xdr:from>
    <xdr:to>
      <xdr:col>55</xdr:col>
      <xdr:colOff>0</xdr:colOff>
      <xdr:row>40</xdr:row>
      <xdr:rowOff>117622</xdr:rowOff>
    </xdr:to>
    <xdr:cxnSp macro="">
      <xdr:nvCxnSpPr>
        <xdr:cNvPr id="124" name="直線コネクタ 123"/>
        <xdr:cNvCxnSpPr/>
      </xdr:nvCxnSpPr>
      <xdr:spPr>
        <a:xfrm flipV="1">
          <a:off x="9639300" y="6969976"/>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67600</xdr:rowOff>
    </xdr:from>
    <xdr:to>
      <xdr:col>46</xdr:col>
      <xdr:colOff>38100</xdr:colOff>
      <xdr:row>40</xdr:row>
      <xdr:rowOff>169200</xdr:rowOff>
    </xdr:to>
    <xdr:sp macro="" textlink="">
      <xdr:nvSpPr>
        <xdr:cNvPr id="125" name="楕円 124"/>
        <xdr:cNvSpPr/>
      </xdr:nvSpPr>
      <xdr:spPr>
        <a:xfrm>
          <a:off x="8699500" y="69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117622</xdr:rowOff>
    </xdr:from>
    <xdr:to>
      <xdr:col>50</xdr:col>
      <xdr:colOff>114300</xdr:colOff>
      <xdr:row>40</xdr:row>
      <xdr:rowOff>118400</xdr:rowOff>
    </xdr:to>
    <xdr:cxnSp macro="">
      <xdr:nvCxnSpPr>
        <xdr:cNvPr id="126" name="直線コネクタ 125"/>
        <xdr:cNvCxnSpPr/>
      </xdr:nvCxnSpPr>
      <xdr:spPr>
        <a:xfrm flipV="1">
          <a:off x="8750300" y="697562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68034</xdr:rowOff>
    </xdr:from>
    <xdr:to>
      <xdr:col>41</xdr:col>
      <xdr:colOff>101600</xdr:colOff>
      <xdr:row>40</xdr:row>
      <xdr:rowOff>169634</xdr:rowOff>
    </xdr:to>
    <xdr:sp macro="" textlink="">
      <xdr:nvSpPr>
        <xdr:cNvPr id="127" name="楕円 126"/>
        <xdr:cNvSpPr/>
      </xdr:nvSpPr>
      <xdr:spPr>
        <a:xfrm>
          <a:off x="7810500" y="6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118400</xdr:rowOff>
    </xdr:from>
    <xdr:to>
      <xdr:col>45</xdr:col>
      <xdr:colOff>177800</xdr:colOff>
      <xdr:row>40</xdr:row>
      <xdr:rowOff>118834</xdr:rowOff>
    </xdr:to>
    <xdr:cxnSp macro="">
      <xdr:nvCxnSpPr>
        <xdr:cNvPr id="128" name="直線コネクタ 127"/>
        <xdr:cNvCxnSpPr/>
      </xdr:nvCxnSpPr>
      <xdr:spPr>
        <a:xfrm flipV="1">
          <a:off x="7861300" y="697640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13499</xdr:rowOff>
    </xdr:from>
    <xdr:ext cx="469744" cy="259045"/>
    <xdr:sp macro="" textlink="">
      <xdr:nvSpPr>
        <xdr:cNvPr id="132" name="n_1mainValue【道路】&#10;一人当たり延長"/>
        <xdr:cNvSpPr txBox="1"/>
      </xdr:nvSpPr>
      <xdr:spPr>
        <a:xfrm>
          <a:off x="9391727" y="670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14277</xdr:rowOff>
    </xdr:from>
    <xdr:ext cx="469744" cy="259045"/>
    <xdr:sp macro="" textlink="">
      <xdr:nvSpPr>
        <xdr:cNvPr id="133" name="n_2mainValue【道路】&#10;一人当たり延長"/>
        <xdr:cNvSpPr txBox="1"/>
      </xdr:nvSpPr>
      <xdr:spPr>
        <a:xfrm>
          <a:off x="8515427" y="67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14711</xdr:rowOff>
    </xdr:from>
    <xdr:ext cx="469744" cy="259045"/>
    <xdr:sp macro="" textlink="">
      <xdr:nvSpPr>
        <xdr:cNvPr id="134" name="n_3mainValue【道路】&#10;一人当たり延長"/>
        <xdr:cNvSpPr txBox="1"/>
      </xdr:nvSpPr>
      <xdr:spPr>
        <a:xfrm>
          <a:off x="7626427" y="670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73" name="楕円 172"/>
        <xdr:cNvSpPr/>
      </xdr:nvSpPr>
      <xdr:spPr>
        <a:xfrm>
          <a:off x="4584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125747</xdr:rowOff>
    </xdr:from>
    <xdr:ext cx="405111" cy="259045"/>
    <xdr:sp macro="" textlink="">
      <xdr:nvSpPr>
        <xdr:cNvPr id="174" name="【橋りょう・トンネル】&#10;有形固定資産減価償却率該当値テキスト"/>
        <xdr:cNvSpPr txBox="1"/>
      </xdr:nvSpPr>
      <xdr:spPr>
        <a:xfrm>
          <a:off x="4673600"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170180</xdr:rowOff>
    </xdr:from>
    <xdr:to>
      <xdr:col>20</xdr:col>
      <xdr:colOff>38100</xdr:colOff>
      <xdr:row>58</xdr:row>
      <xdr:rowOff>100330</xdr:rowOff>
    </xdr:to>
    <xdr:sp macro="" textlink="">
      <xdr:nvSpPr>
        <xdr:cNvPr id="175" name="楕円 174"/>
        <xdr:cNvSpPr/>
      </xdr:nvSpPr>
      <xdr:spPr>
        <a:xfrm>
          <a:off x="3746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26670</xdr:rowOff>
    </xdr:from>
    <xdr:to>
      <xdr:col>24</xdr:col>
      <xdr:colOff>63500</xdr:colOff>
      <xdr:row>58</xdr:row>
      <xdr:rowOff>49530</xdr:rowOff>
    </xdr:to>
    <xdr:cxnSp macro="">
      <xdr:nvCxnSpPr>
        <xdr:cNvPr id="176" name="直線コネクタ 175"/>
        <xdr:cNvCxnSpPr/>
      </xdr:nvCxnSpPr>
      <xdr:spPr>
        <a:xfrm flipV="1">
          <a:off x="3797300" y="9970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77" name="楕円 176"/>
        <xdr:cNvSpPr/>
      </xdr:nvSpPr>
      <xdr:spPr>
        <a:xfrm>
          <a:off x="2857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49530</xdr:rowOff>
    </xdr:from>
    <xdr:to>
      <xdr:col>19</xdr:col>
      <xdr:colOff>177800</xdr:colOff>
      <xdr:row>58</xdr:row>
      <xdr:rowOff>78105</xdr:rowOff>
    </xdr:to>
    <xdr:cxnSp macro="">
      <xdr:nvCxnSpPr>
        <xdr:cNvPr id="178" name="直線コネクタ 177"/>
        <xdr:cNvCxnSpPr/>
      </xdr:nvCxnSpPr>
      <xdr:spPr>
        <a:xfrm flipV="1">
          <a:off x="2908300" y="9993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79" name="楕円 178"/>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78105</xdr:rowOff>
    </xdr:to>
    <xdr:cxnSp macro="">
      <xdr:nvCxnSpPr>
        <xdr:cNvPr id="180" name="直線コネクタ 179"/>
        <xdr:cNvCxnSpPr/>
      </xdr:nvCxnSpPr>
      <xdr:spPr>
        <a:xfrm>
          <a:off x="2019300" y="100126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81"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91457</xdr:rowOff>
    </xdr:from>
    <xdr:ext cx="405111" cy="259045"/>
    <xdr:sp macro="" textlink="">
      <xdr:nvSpPr>
        <xdr:cNvPr id="184" name="n_1mainValue【橋りょう・トンネル】&#10;有形固定資産減価償却率"/>
        <xdr:cNvSpPr txBox="1"/>
      </xdr:nvSpPr>
      <xdr:spPr>
        <a:xfrm>
          <a:off x="35820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120032</xdr:rowOff>
    </xdr:from>
    <xdr:ext cx="405111" cy="259045"/>
    <xdr:sp macro="" textlink="">
      <xdr:nvSpPr>
        <xdr:cNvPr id="185" name="n_2mainValue【橋りょう・トンネル】&#10;有形固定資産減価償却率"/>
        <xdr:cNvSpPr txBox="1"/>
      </xdr:nvSpPr>
      <xdr:spPr>
        <a:xfrm>
          <a:off x="270574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186" name="n_3mainValue【橋りょう・トンネ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18521</xdr:rowOff>
    </xdr:from>
    <xdr:to>
      <xdr:col>55</xdr:col>
      <xdr:colOff>50800</xdr:colOff>
      <xdr:row>61</xdr:row>
      <xdr:rowOff>120121</xdr:rowOff>
    </xdr:to>
    <xdr:sp macro="" textlink="">
      <xdr:nvSpPr>
        <xdr:cNvPr id="223" name="楕円 222"/>
        <xdr:cNvSpPr/>
      </xdr:nvSpPr>
      <xdr:spPr>
        <a:xfrm>
          <a:off x="10426700" y="1047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41398</xdr:rowOff>
    </xdr:from>
    <xdr:ext cx="534377" cy="259045"/>
    <xdr:sp macro="" textlink="">
      <xdr:nvSpPr>
        <xdr:cNvPr id="224" name="【橋りょう・トンネル】&#10;一人当たり有形固定資産（償却資産）額該当値テキスト"/>
        <xdr:cNvSpPr txBox="1"/>
      </xdr:nvSpPr>
      <xdr:spPr>
        <a:xfrm>
          <a:off x="10515600" y="1032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23244</xdr:rowOff>
    </xdr:from>
    <xdr:to>
      <xdr:col>50</xdr:col>
      <xdr:colOff>165100</xdr:colOff>
      <xdr:row>61</xdr:row>
      <xdr:rowOff>124844</xdr:rowOff>
    </xdr:to>
    <xdr:sp macro="" textlink="">
      <xdr:nvSpPr>
        <xdr:cNvPr id="225" name="楕円 224"/>
        <xdr:cNvSpPr/>
      </xdr:nvSpPr>
      <xdr:spPr>
        <a:xfrm>
          <a:off x="9588500" y="1048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69321</xdr:rowOff>
    </xdr:from>
    <xdr:to>
      <xdr:col>55</xdr:col>
      <xdr:colOff>0</xdr:colOff>
      <xdr:row>61</xdr:row>
      <xdr:rowOff>74044</xdr:rowOff>
    </xdr:to>
    <xdr:cxnSp macro="">
      <xdr:nvCxnSpPr>
        <xdr:cNvPr id="226" name="直線コネクタ 225"/>
        <xdr:cNvCxnSpPr/>
      </xdr:nvCxnSpPr>
      <xdr:spPr>
        <a:xfrm flipV="1">
          <a:off x="9639300" y="10527771"/>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24729</xdr:rowOff>
    </xdr:from>
    <xdr:to>
      <xdr:col>46</xdr:col>
      <xdr:colOff>38100</xdr:colOff>
      <xdr:row>61</xdr:row>
      <xdr:rowOff>126329</xdr:rowOff>
    </xdr:to>
    <xdr:sp macro="" textlink="">
      <xdr:nvSpPr>
        <xdr:cNvPr id="227" name="楕円 226"/>
        <xdr:cNvSpPr/>
      </xdr:nvSpPr>
      <xdr:spPr>
        <a:xfrm>
          <a:off x="8699500" y="104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74044</xdr:rowOff>
    </xdr:from>
    <xdr:to>
      <xdr:col>50</xdr:col>
      <xdr:colOff>114300</xdr:colOff>
      <xdr:row>61</xdr:row>
      <xdr:rowOff>75529</xdr:rowOff>
    </xdr:to>
    <xdr:cxnSp macro="">
      <xdr:nvCxnSpPr>
        <xdr:cNvPr id="228" name="直線コネクタ 227"/>
        <xdr:cNvCxnSpPr/>
      </xdr:nvCxnSpPr>
      <xdr:spPr>
        <a:xfrm flipV="1">
          <a:off x="8750300" y="1053249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41604</xdr:rowOff>
    </xdr:from>
    <xdr:to>
      <xdr:col>41</xdr:col>
      <xdr:colOff>101600</xdr:colOff>
      <xdr:row>61</xdr:row>
      <xdr:rowOff>143204</xdr:rowOff>
    </xdr:to>
    <xdr:sp macro="" textlink="">
      <xdr:nvSpPr>
        <xdr:cNvPr id="229" name="楕円 228"/>
        <xdr:cNvSpPr/>
      </xdr:nvSpPr>
      <xdr:spPr>
        <a:xfrm>
          <a:off x="7810500" y="105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75529</xdr:rowOff>
    </xdr:from>
    <xdr:to>
      <xdr:col>45</xdr:col>
      <xdr:colOff>177800</xdr:colOff>
      <xdr:row>61</xdr:row>
      <xdr:rowOff>92404</xdr:rowOff>
    </xdr:to>
    <xdr:cxnSp macro="">
      <xdr:nvCxnSpPr>
        <xdr:cNvPr id="230" name="直線コネクタ 229"/>
        <xdr:cNvCxnSpPr/>
      </xdr:nvCxnSpPr>
      <xdr:spPr>
        <a:xfrm flipV="1">
          <a:off x="7861300" y="10533979"/>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141371</xdr:rowOff>
    </xdr:from>
    <xdr:ext cx="534377" cy="259045"/>
    <xdr:sp macro="" textlink="">
      <xdr:nvSpPr>
        <xdr:cNvPr id="234" name="n_1mainValue【橋りょう・トンネル】&#10;一人当たり有形固定資産（償却資産）額"/>
        <xdr:cNvSpPr txBox="1"/>
      </xdr:nvSpPr>
      <xdr:spPr>
        <a:xfrm>
          <a:off x="9359411" y="102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142856</xdr:rowOff>
    </xdr:from>
    <xdr:ext cx="534377" cy="259045"/>
    <xdr:sp macro="" textlink="">
      <xdr:nvSpPr>
        <xdr:cNvPr id="235" name="n_2mainValue【橋りょう・トンネル】&#10;一人当たり有形固定資産（償却資産）額"/>
        <xdr:cNvSpPr txBox="1"/>
      </xdr:nvSpPr>
      <xdr:spPr>
        <a:xfrm>
          <a:off x="8483111" y="102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134331</xdr:rowOff>
    </xdr:from>
    <xdr:ext cx="534377" cy="259045"/>
    <xdr:sp macro="" textlink="">
      <xdr:nvSpPr>
        <xdr:cNvPr id="236" name="n_3mainValue【橋りょう・トンネル】&#10;一人当たり有形固定資産（償却資産）額"/>
        <xdr:cNvSpPr txBox="1"/>
      </xdr:nvSpPr>
      <xdr:spPr>
        <a:xfrm>
          <a:off x="7594111" y="1059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76" name="楕円 275"/>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277" name="【公営住宅】&#10;有形固定資産減価償却率該当値テキスト"/>
        <xdr:cNvSpPr txBox="1"/>
      </xdr:nvSpPr>
      <xdr:spPr>
        <a:xfrm>
          <a:off x="4673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78739</xdr:rowOff>
    </xdr:from>
    <xdr:to>
      <xdr:col>20</xdr:col>
      <xdr:colOff>38100</xdr:colOff>
      <xdr:row>78</xdr:row>
      <xdr:rowOff>8889</xdr:rowOff>
    </xdr:to>
    <xdr:sp macro="" textlink="">
      <xdr:nvSpPr>
        <xdr:cNvPr id="278" name="楕円 277"/>
        <xdr:cNvSpPr/>
      </xdr:nvSpPr>
      <xdr:spPr>
        <a:xfrm>
          <a:off x="3746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129539</xdr:rowOff>
    </xdr:from>
    <xdr:to>
      <xdr:col>24</xdr:col>
      <xdr:colOff>63500</xdr:colOff>
      <xdr:row>79</xdr:row>
      <xdr:rowOff>118111</xdr:rowOff>
    </xdr:to>
    <xdr:cxnSp macro="">
      <xdr:nvCxnSpPr>
        <xdr:cNvPr id="279" name="直線コネクタ 278"/>
        <xdr:cNvCxnSpPr/>
      </xdr:nvCxnSpPr>
      <xdr:spPr>
        <a:xfrm>
          <a:off x="3797300" y="13331189"/>
          <a:ext cx="8382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62230</xdr:rowOff>
    </xdr:to>
    <xdr:sp macro="" textlink="">
      <xdr:nvSpPr>
        <xdr:cNvPr id="280" name="楕円 279"/>
        <xdr:cNvSpPr/>
      </xdr:nvSpPr>
      <xdr:spPr>
        <a:xfrm>
          <a:off x="2857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129539</xdr:rowOff>
    </xdr:from>
    <xdr:to>
      <xdr:col>19</xdr:col>
      <xdr:colOff>177800</xdr:colOff>
      <xdr:row>78</xdr:row>
      <xdr:rowOff>11430</xdr:rowOff>
    </xdr:to>
    <xdr:cxnSp macro="">
      <xdr:nvCxnSpPr>
        <xdr:cNvPr id="281" name="直線コネクタ 280"/>
        <xdr:cNvCxnSpPr/>
      </xdr:nvCxnSpPr>
      <xdr:spPr>
        <a:xfrm flipV="1">
          <a:off x="2908300" y="13331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119380</xdr:rowOff>
    </xdr:to>
    <xdr:sp macro="" textlink="">
      <xdr:nvSpPr>
        <xdr:cNvPr id="282" name="楕円 281"/>
        <xdr:cNvSpPr/>
      </xdr:nvSpPr>
      <xdr:spPr>
        <a:xfrm>
          <a:off x="196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11430</xdr:rowOff>
    </xdr:from>
    <xdr:to>
      <xdr:col>15</xdr:col>
      <xdr:colOff>50800</xdr:colOff>
      <xdr:row>78</xdr:row>
      <xdr:rowOff>68580</xdr:rowOff>
    </xdr:to>
    <xdr:cxnSp macro="">
      <xdr:nvCxnSpPr>
        <xdr:cNvPr id="283" name="直線コネクタ 282"/>
        <xdr:cNvCxnSpPr/>
      </xdr:nvCxnSpPr>
      <xdr:spPr>
        <a:xfrm flipV="1">
          <a:off x="2019300" y="13384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25416</xdr:rowOff>
    </xdr:from>
    <xdr:ext cx="405111" cy="259045"/>
    <xdr:sp macro="" textlink="">
      <xdr:nvSpPr>
        <xdr:cNvPr id="287" name="n_1mainValue【公営住宅】&#10;有形固定資産減価償却率"/>
        <xdr:cNvSpPr txBox="1"/>
      </xdr:nvSpPr>
      <xdr:spPr>
        <a:xfrm>
          <a:off x="35820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78757</xdr:rowOff>
    </xdr:from>
    <xdr:ext cx="405111" cy="259045"/>
    <xdr:sp macro="" textlink="">
      <xdr:nvSpPr>
        <xdr:cNvPr id="288" name="n_2mainValue【公営住宅】&#10;有形固定資産減価償却率"/>
        <xdr:cNvSpPr txBox="1"/>
      </xdr:nvSpPr>
      <xdr:spPr>
        <a:xfrm>
          <a:off x="2705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135907</xdr:rowOff>
    </xdr:from>
    <xdr:ext cx="405111" cy="259045"/>
    <xdr:sp macro="" textlink="">
      <xdr:nvSpPr>
        <xdr:cNvPr id="289" name="n_3mainValue【公営住宅】&#10;有形固定資産減価償却率"/>
        <xdr:cNvSpPr txBox="1"/>
      </xdr:nvSpPr>
      <xdr:spPr>
        <a:xfrm>
          <a:off x="1816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328" name="楕円 327"/>
        <xdr:cNvSpPr/>
      </xdr:nvSpPr>
      <xdr:spPr>
        <a:xfrm>
          <a:off x="10426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18305</xdr:rowOff>
    </xdr:from>
    <xdr:ext cx="469744" cy="259045"/>
    <xdr:sp macro="" textlink="">
      <xdr:nvSpPr>
        <xdr:cNvPr id="329" name="【公営住宅】&#10;一人当たり面積該当値テキスト"/>
        <xdr:cNvSpPr txBox="1"/>
      </xdr:nvSpPr>
      <xdr:spPr>
        <a:xfrm>
          <a:off x="10515600" y="1442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59689</xdr:rowOff>
    </xdr:from>
    <xdr:to>
      <xdr:col>50</xdr:col>
      <xdr:colOff>165100</xdr:colOff>
      <xdr:row>84</xdr:row>
      <xdr:rowOff>161289</xdr:rowOff>
    </xdr:to>
    <xdr:sp macro="" textlink="">
      <xdr:nvSpPr>
        <xdr:cNvPr id="330" name="楕円 329"/>
        <xdr:cNvSpPr/>
      </xdr:nvSpPr>
      <xdr:spPr>
        <a:xfrm>
          <a:off x="958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90678</xdr:rowOff>
    </xdr:from>
    <xdr:to>
      <xdr:col>55</xdr:col>
      <xdr:colOff>0</xdr:colOff>
      <xdr:row>84</xdr:row>
      <xdr:rowOff>110489</xdr:rowOff>
    </xdr:to>
    <xdr:cxnSp macro="">
      <xdr:nvCxnSpPr>
        <xdr:cNvPr id="331" name="直線コネクタ 330"/>
        <xdr:cNvCxnSpPr/>
      </xdr:nvCxnSpPr>
      <xdr:spPr>
        <a:xfrm flipV="1">
          <a:off x="9639300" y="14492478"/>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59689</xdr:rowOff>
    </xdr:from>
    <xdr:to>
      <xdr:col>46</xdr:col>
      <xdr:colOff>38100</xdr:colOff>
      <xdr:row>84</xdr:row>
      <xdr:rowOff>161289</xdr:rowOff>
    </xdr:to>
    <xdr:sp macro="" textlink="">
      <xdr:nvSpPr>
        <xdr:cNvPr id="332" name="楕円 331"/>
        <xdr:cNvSpPr/>
      </xdr:nvSpPr>
      <xdr:spPr>
        <a:xfrm>
          <a:off x="869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110489</xdr:rowOff>
    </xdr:from>
    <xdr:to>
      <xdr:col>50</xdr:col>
      <xdr:colOff>114300</xdr:colOff>
      <xdr:row>84</xdr:row>
      <xdr:rowOff>110489</xdr:rowOff>
    </xdr:to>
    <xdr:cxnSp macro="">
      <xdr:nvCxnSpPr>
        <xdr:cNvPr id="333" name="直線コネクタ 332"/>
        <xdr:cNvCxnSpPr/>
      </xdr:nvCxnSpPr>
      <xdr:spPr>
        <a:xfrm>
          <a:off x="8750300" y="1451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58928</xdr:rowOff>
    </xdr:from>
    <xdr:to>
      <xdr:col>41</xdr:col>
      <xdr:colOff>101600</xdr:colOff>
      <xdr:row>84</xdr:row>
      <xdr:rowOff>160528</xdr:rowOff>
    </xdr:to>
    <xdr:sp macro="" textlink="">
      <xdr:nvSpPr>
        <xdr:cNvPr id="334" name="楕円 333"/>
        <xdr:cNvSpPr/>
      </xdr:nvSpPr>
      <xdr:spPr>
        <a:xfrm>
          <a:off x="7810500" y="144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109728</xdr:rowOff>
    </xdr:from>
    <xdr:to>
      <xdr:col>45</xdr:col>
      <xdr:colOff>177800</xdr:colOff>
      <xdr:row>84</xdr:row>
      <xdr:rowOff>110489</xdr:rowOff>
    </xdr:to>
    <xdr:cxnSp macro="">
      <xdr:nvCxnSpPr>
        <xdr:cNvPr id="335" name="直線コネクタ 334"/>
        <xdr:cNvCxnSpPr/>
      </xdr:nvCxnSpPr>
      <xdr:spPr>
        <a:xfrm>
          <a:off x="7861300" y="145115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152416</xdr:rowOff>
    </xdr:from>
    <xdr:ext cx="469744" cy="259045"/>
    <xdr:sp macro="" textlink="">
      <xdr:nvSpPr>
        <xdr:cNvPr id="339" name="n_1mainValue【公営住宅】&#10;一人当たり面積"/>
        <xdr:cNvSpPr txBox="1"/>
      </xdr:nvSpPr>
      <xdr:spPr>
        <a:xfrm>
          <a:off x="93917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152416</xdr:rowOff>
    </xdr:from>
    <xdr:ext cx="469744" cy="259045"/>
    <xdr:sp macro="" textlink="">
      <xdr:nvSpPr>
        <xdr:cNvPr id="340" name="n_2mainValue【公営住宅】&#10;一人当たり面積"/>
        <xdr:cNvSpPr txBox="1"/>
      </xdr:nvSpPr>
      <xdr:spPr>
        <a:xfrm>
          <a:off x="8515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151655</xdr:rowOff>
    </xdr:from>
    <xdr:ext cx="469744" cy="259045"/>
    <xdr:sp macro="" textlink="">
      <xdr:nvSpPr>
        <xdr:cNvPr id="341" name="n_3mainValue【公営住宅】&#10;一人当たり面積"/>
        <xdr:cNvSpPr txBox="1"/>
      </xdr:nvSpPr>
      <xdr:spPr>
        <a:xfrm>
          <a:off x="7626427" y="1455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71"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3" name="フローチャート: 判断 372"/>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74" name="フローチャート: 判断 373"/>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75" name="フローチャート: 判断 374"/>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381" name="楕円 380"/>
        <xdr:cNvSpPr/>
      </xdr:nvSpPr>
      <xdr:spPr>
        <a:xfrm>
          <a:off x="4584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31766</xdr:rowOff>
    </xdr:from>
    <xdr:ext cx="405111" cy="259045"/>
    <xdr:sp macro="" textlink="">
      <xdr:nvSpPr>
        <xdr:cNvPr id="382" name="【港湾・漁港】&#10;有形固定資産減価償却率該当値テキスト"/>
        <xdr:cNvSpPr txBox="1"/>
      </xdr:nvSpPr>
      <xdr:spPr>
        <a:xfrm>
          <a:off x="4673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156845</xdr:rowOff>
    </xdr:from>
    <xdr:to>
      <xdr:col>20</xdr:col>
      <xdr:colOff>38100</xdr:colOff>
      <xdr:row>108</xdr:row>
      <xdr:rowOff>86995</xdr:rowOff>
    </xdr:to>
    <xdr:sp macro="" textlink="">
      <xdr:nvSpPr>
        <xdr:cNvPr id="383" name="楕円 382"/>
        <xdr:cNvSpPr/>
      </xdr:nvSpPr>
      <xdr:spPr>
        <a:xfrm>
          <a:off x="3746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167639</xdr:rowOff>
    </xdr:from>
    <xdr:to>
      <xdr:col>24</xdr:col>
      <xdr:colOff>63500</xdr:colOff>
      <xdr:row>108</xdr:row>
      <xdr:rowOff>36195</xdr:rowOff>
    </xdr:to>
    <xdr:cxnSp macro="">
      <xdr:nvCxnSpPr>
        <xdr:cNvPr id="384" name="直線コネクタ 383"/>
        <xdr:cNvCxnSpPr/>
      </xdr:nvCxnSpPr>
      <xdr:spPr>
        <a:xfrm flipV="1">
          <a:off x="3797300" y="185127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21589</xdr:rowOff>
    </xdr:from>
    <xdr:to>
      <xdr:col>15</xdr:col>
      <xdr:colOff>101600</xdr:colOff>
      <xdr:row>108</xdr:row>
      <xdr:rowOff>123189</xdr:rowOff>
    </xdr:to>
    <xdr:sp macro="" textlink="">
      <xdr:nvSpPr>
        <xdr:cNvPr id="385" name="楕円 384"/>
        <xdr:cNvSpPr/>
      </xdr:nvSpPr>
      <xdr:spPr>
        <a:xfrm>
          <a:off x="2857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36195</xdr:rowOff>
    </xdr:from>
    <xdr:to>
      <xdr:col>19</xdr:col>
      <xdr:colOff>177800</xdr:colOff>
      <xdr:row>108</xdr:row>
      <xdr:rowOff>72389</xdr:rowOff>
    </xdr:to>
    <xdr:cxnSp macro="">
      <xdr:nvCxnSpPr>
        <xdr:cNvPr id="386" name="直線コネクタ 385"/>
        <xdr:cNvCxnSpPr/>
      </xdr:nvCxnSpPr>
      <xdr:spPr>
        <a:xfrm flipV="1">
          <a:off x="2908300" y="18552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61595</xdr:rowOff>
    </xdr:from>
    <xdr:to>
      <xdr:col>10</xdr:col>
      <xdr:colOff>165100</xdr:colOff>
      <xdr:row>108</xdr:row>
      <xdr:rowOff>163195</xdr:rowOff>
    </xdr:to>
    <xdr:sp macro="" textlink="">
      <xdr:nvSpPr>
        <xdr:cNvPr id="387" name="楕円 386"/>
        <xdr:cNvSpPr/>
      </xdr:nvSpPr>
      <xdr:spPr>
        <a:xfrm>
          <a:off x="1968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72389</xdr:rowOff>
    </xdr:from>
    <xdr:to>
      <xdr:col>15</xdr:col>
      <xdr:colOff>50800</xdr:colOff>
      <xdr:row>108</xdr:row>
      <xdr:rowOff>112395</xdr:rowOff>
    </xdr:to>
    <xdr:cxnSp macro="">
      <xdr:nvCxnSpPr>
        <xdr:cNvPr id="388" name="直線コネクタ 387"/>
        <xdr:cNvCxnSpPr/>
      </xdr:nvCxnSpPr>
      <xdr:spPr>
        <a:xfrm flipV="1">
          <a:off x="2019300" y="18588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89"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90" name="n_2aveValue【港湾・漁港】&#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9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78122</xdr:rowOff>
    </xdr:from>
    <xdr:ext cx="405111" cy="259045"/>
    <xdr:sp macro="" textlink="">
      <xdr:nvSpPr>
        <xdr:cNvPr id="392" name="n_1mainValue【港湾・漁港】&#10;有形固定資産減価償却率"/>
        <xdr:cNvSpPr txBox="1"/>
      </xdr:nvSpPr>
      <xdr:spPr>
        <a:xfrm>
          <a:off x="3582044" y="185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114316</xdr:rowOff>
    </xdr:from>
    <xdr:ext cx="405111" cy="259045"/>
    <xdr:sp macro="" textlink="">
      <xdr:nvSpPr>
        <xdr:cNvPr id="393" name="n_2mainValue【港湾・漁港】&#10;有形固定資産減価償却率"/>
        <xdr:cNvSpPr txBox="1"/>
      </xdr:nvSpPr>
      <xdr:spPr>
        <a:xfrm>
          <a:off x="27057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154322</xdr:rowOff>
    </xdr:from>
    <xdr:ext cx="405111" cy="259045"/>
    <xdr:sp macro="" textlink="">
      <xdr:nvSpPr>
        <xdr:cNvPr id="394" name="n_3mainValue【港湾・漁港】&#10;有形固定資産減価償却率"/>
        <xdr:cNvSpPr txBox="1"/>
      </xdr:nvSpPr>
      <xdr:spPr>
        <a:xfrm>
          <a:off x="1816744" y="186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25"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27" name="フローチャート: 判断 426"/>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28" name="フローチャート: 判断 427"/>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29" name="フローチャート: 判断 428"/>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141346</xdr:rowOff>
    </xdr:from>
    <xdr:to>
      <xdr:col>55</xdr:col>
      <xdr:colOff>50800</xdr:colOff>
      <xdr:row>109</xdr:row>
      <xdr:rowOff>71496</xdr:rowOff>
    </xdr:to>
    <xdr:sp macro="" textlink="">
      <xdr:nvSpPr>
        <xdr:cNvPr id="435" name="楕円 434"/>
        <xdr:cNvSpPr/>
      </xdr:nvSpPr>
      <xdr:spPr>
        <a:xfrm>
          <a:off x="10426700" y="18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56273</xdr:rowOff>
    </xdr:from>
    <xdr:ext cx="469744" cy="259045"/>
    <xdr:sp macro="" textlink="">
      <xdr:nvSpPr>
        <xdr:cNvPr id="436" name="【港湾・漁港】&#10;一人当たり有形固定資産（償却資産）額該当値テキスト"/>
        <xdr:cNvSpPr txBox="1"/>
      </xdr:nvSpPr>
      <xdr:spPr>
        <a:xfrm>
          <a:off x="10515600" y="1857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141385</xdr:rowOff>
    </xdr:from>
    <xdr:to>
      <xdr:col>50</xdr:col>
      <xdr:colOff>165100</xdr:colOff>
      <xdr:row>109</xdr:row>
      <xdr:rowOff>71535</xdr:rowOff>
    </xdr:to>
    <xdr:sp macro="" textlink="">
      <xdr:nvSpPr>
        <xdr:cNvPr id="437" name="楕円 436"/>
        <xdr:cNvSpPr/>
      </xdr:nvSpPr>
      <xdr:spPr>
        <a:xfrm>
          <a:off x="9588500" y="186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20696</xdr:rowOff>
    </xdr:from>
    <xdr:to>
      <xdr:col>55</xdr:col>
      <xdr:colOff>0</xdr:colOff>
      <xdr:row>109</xdr:row>
      <xdr:rowOff>20735</xdr:rowOff>
    </xdr:to>
    <xdr:cxnSp macro="">
      <xdr:nvCxnSpPr>
        <xdr:cNvPr id="438" name="直線コネクタ 437"/>
        <xdr:cNvCxnSpPr/>
      </xdr:nvCxnSpPr>
      <xdr:spPr>
        <a:xfrm flipV="1">
          <a:off x="9639300" y="18708746"/>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141464</xdr:rowOff>
    </xdr:from>
    <xdr:to>
      <xdr:col>46</xdr:col>
      <xdr:colOff>38100</xdr:colOff>
      <xdr:row>109</xdr:row>
      <xdr:rowOff>71614</xdr:rowOff>
    </xdr:to>
    <xdr:sp macro="" textlink="">
      <xdr:nvSpPr>
        <xdr:cNvPr id="439" name="楕円 438"/>
        <xdr:cNvSpPr/>
      </xdr:nvSpPr>
      <xdr:spPr>
        <a:xfrm>
          <a:off x="8699500" y="18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20735</xdr:rowOff>
    </xdr:from>
    <xdr:to>
      <xdr:col>50</xdr:col>
      <xdr:colOff>114300</xdr:colOff>
      <xdr:row>109</xdr:row>
      <xdr:rowOff>20814</xdr:rowOff>
    </xdr:to>
    <xdr:cxnSp macro="">
      <xdr:nvCxnSpPr>
        <xdr:cNvPr id="440" name="直線コネクタ 439"/>
        <xdr:cNvCxnSpPr/>
      </xdr:nvCxnSpPr>
      <xdr:spPr>
        <a:xfrm flipV="1">
          <a:off x="8750300" y="18708785"/>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141456</xdr:rowOff>
    </xdr:from>
    <xdr:to>
      <xdr:col>41</xdr:col>
      <xdr:colOff>101600</xdr:colOff>
      <xdr:row>109</xdr:row>
      <xdr:rowOff>71606</xdr:rowOff>
    </xdr:to>
    <xdr:sp macro="" textlink="">
      <xdr:nvSpPr>
        <xdr:cNvPr id="441" name="楕円 440"/>
        <xdr:cNvSpPr/>
      </xdr:nvSpPr>
      <xdr:spPr>
        <a:xfrm>
          <a:off x="7810500" y="18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20806</xdr:rowOff>
    </xdr:from>
    <xdr:to>
      <xdr:col>45</xdr:col>
      <xdr:colOff>177800</xdr:colOff>
      <xdr:row>109</xdr:row>
      <xdr:rowOff>20814</xdr:rowOff>
    </xdr:to>
    <xdr:cxnSp macro="">
      <xdr:nvCxnSpPr>
        <xdr:cNvPr id="442" name="直線コネクタ 441"/>
        <xdr:cNvCxnSpPr/>
      </xdr:nvCxnSpPr>
      <xdr:spPr>
        <a:xfrm>
          <a:off x="7861300" y="1870885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43"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44"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45" name="n_3aveValue【港湾・漁港】&#10;一人当たり有形固定資産（償却資産）額"/>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62662</xdr:rowOff>
    </xdr:from>
    <xdr:ext cx="469744" cy="259045"/>
    <xdr:sp macro="" textlink="">
      <xdr:nvSpPr>
        <xdr:cNvPr id="446" name="n_1mainValue【港湾・漁港】&#10;一人当たり有形固定資産（償却資産）額"/>
        <xdr:cNvSpPr txBox="1"/>
      </xdr:nvSpPr>
      <xdr:spPr>
        <a:xfrm>
          <a:off x="9391728" y="187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62741</xdr:rowOff>
    </xdr:from>
    <xdr:ext cx="469744" cy="259045"/>
    <xdr:sp macro="" textlink="">
      <xdr:nvSpPr>
        <xdr:cNvPr id="447" name="n_2mainValue【港湾・漁港】&#10;一人当たり有形固定資産（償却資産）額"/>
        <xdr:cNvSpPr txBox="1"/>
      </xdr:nvSpPr>
      <xdr:spPr>
        <a:xfrm>
          <a:off x="8515428" y="187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62733</xdr:rowOff>
    </xdr:from>
    <xdr:ext cx="469744" cy="259045"/>
    <xdr:sp macro="" textlink="">
      <xdr:nvSpPr>
        <xdr:cNvPr id="448" name="n_3mainValue【港湾・漁港】&#10;一人当たり有形固定資産（償却資産）額"/>
        <xdr:cNvSpPr txBox="1"/>
      </xdr:nvSpPr>
      <xdr:spPr>
        <a:xfrm>
          <a:off x="7626428" y="187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78"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1" name="フローチャート: 判断 480"/>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82" name="フローチャート: 判断 481"/>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143510</xdr:rowOff>
    </xdr:from>
    <xdr:to>
      <xdr:col>85</xdr:col>
      <xdr:colOff>177800</xdr:colOff>
      <xdr:row>36</xdr:row>
      <xdr:rowOff>73660</xdr:rowOff>
    </xdr:to>
    <xdr:sp macro="" textlink="">
      <xdr:nvSpPr>
        <xdr:cNvPr id="488" name="楕円 487"/>
        <xdr:cNvSpPr/>
      </xdr:nvSpPr>
      <xdr:spPr>
        <a:xfrm>
          <a:off x="16268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166387</xdr:rowOff>
    </xdr:from>
    <xdr:ext cx="405111" cy="259045"/>
    <xdr:sp macro="" textlink="">
      <xdr:nvSpPr>
        <xdr:cNvPr id="489" name="【認定こども園・幼稚園・保育所】&#10;有形固定資産減価償却率該当値テキスト"/>
        <xdr:cNvSpPr txBox="1"/>
      </xdr:nvSpPr>
      <xdr:spPr>
        <a:xfrm>
          <a:off x="1635760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103505</xdr:rowOff>
    </xdr:from>
    <xdr:to>
      <xdr:col>81</xdr:col>
      <xdr:colOff>101600</xdr:colOff>
      <xdr:row>36</xdr:row>
      <xdr:rowOff>33655</xdr:rowOff>
    </xdr:to>
    <xdr:sp macro="" textlink="">
      <xdr:nvSpPr>
        <xdr:cNvPr id="490" name="楕円 489"/>
        <xdr:cNvSpPr/>
      </xdr:nvSpPr>
      <xdr:spPr>
        <a:xfrm>
          <a:off x="15430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36</xdr:row>
      <xdr:rowOff>22860</xdr:rowOff>
    </xdr:to>
    <xdr:cxnSp macro="">
      <xdr:nvCxnSpPr>
        <xdr:cNvPr id="491" name="直線コネクタ 490"/>
        <xdr:cNvCxnSpPr/>
      </xdr:nvCxnSpPr>
      <xdr:spPr>
        <a:xfrm>
          <a:off x="15481300" y="61550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492" name="楕円 491"/>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35</xdr:row>
      <xdr:rowOff>154305</xdr:rowOff>
    </xdr:to>
    <xdr:cxnSp macro="">
      <xdr:nvCxnSpPr>
        <xdr:cNvPr id="493" name="直線コネクタ 492"/>
        <xdr:cNvCxnSpPr/>
      </xdr:nvCxnSpPr>
      <xdr:spPr>
        <a:xfrm>
          <a:off x="14592300" y="6136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61595</xdr:rowOff>
    </xdr:from>
    <xdr:to>
      <xdr:col>72</xdr:col>
      <xdr:colOff>38100</xdr:colOff>
      <xdr:row>35</xdr:row>
      <xdr:rowOff>163195</xdr:rowOff>
    </xdr:to>
    <xdr:sp macro="" textlink="">
      <xdr:nvSpPr>
        <xdr:cNvPr id="494" name="楕円 493"/>
        <xdr:cNvSpPr/>
      </xdr:nvSpPr>
      <xdr:spPr>
        <a:xfrm>
          <a:off x="13652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112395</xdr:rowOff>
    </xdr:from>
    <xdr:to>
      <xdr:col>76</xdr:col>
      <xdr:colOff>114300</xdr:colOff>
      <xdr:row>35</xdr:row>
      <xdr:rowOff>135255</xdr:rowOff>
    </xdr:to>
    <xdr:cxnSp macro="">
      <xdr:nvCxnSpPr>
        <xdr:cNvPr id="495" name="直線コネクタ 494"/>
        <xdr:cNvCxnSpPr/>
      </xdr:nvCxnSpPr>
      <xdr:spPr>
        <a:xfrm>
          <a:off x="13703300" y="6113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96"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97"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98"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50182</xdr:rowOff>
    </xdr:from>
    <xdr:ext cx="405111" cy="259045"/>
    <xdr:sp macro="" textlink="">
      <xdr:nvSpPr>
        <xdr:cNvPr id="499" name="n_1mainValue【認定こども園・幼稚園・保育所】&#10;有形固定資産減価償却率"/>
        <xdr:cNvSpPr txBox="1"/>
      </xdr:nvSpPr>
      <xdr:spPr>
        <a:xfrm>
          <a:off x="15266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500" name="n_2mainValue【認定こども園・幼稚園・保育所】&#10;有形固定資産減価償却率"/>
        <xdr:cNvSpPr txBox="1"/>
      </xdr:nvSpPr>
      <xdr:spPr>
        <a:xfrm>
          <a:off x="14389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8272</xdr:rowOff>
    </xdr:from>
    <xdr:ext cx="405111" cy="259045"/>
    <xdr:sp macro="" textlink="">
      <xdr:nvSpPr>
        <xdr:cNvPr id="501" name="n_3mainValue【認定こども園・幼稚園・保育所】&#10;有形固定資産減価償却率"/>
        <xdr:cNvSpPr txBox="1"/>
      </xdr:nvSpPr>
      <xdr:spPr>
        <a:xfrm>
          <a:off x="13500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28"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30" name="フローチャート: 判断 529"/>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31" name="フローチャート: 判断 530"/>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32" name="フローチャート: 判断 531"/>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538" name="楕円 537"/>
        <xdr:cNvSpPr/>
      </xdr:nvSpPr>
      <xdr:spPr>
        <a:xfrm>
          <a:off x="22110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93997</xdr:rowOff>
    </xdr:from>
    <xdr:ext cx="469744" cy="259045"/>
    <xdr:sp macro="" textlink="">
      <xdr:nvSpPr>
        <xdr:cNvPr id="539" name="【認定こども園・幼稚園・保育所】&#10;一人当たり面積該当値テキスト"/>
        <xdr:cNvSpPr txBox="1"/>
      </xdr:nvSpPr>
      <xdr:spPr>
        <a:xfrm>
          <a:off x="22199600"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540" name="楕円 539"/>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128778</xdr:rowOff>
    </xdr:to>
    <xdr:cxnSp macro="">
      <xdr:nvCxnSpPr>
        <xdr:cNvPr id="541" name="直線コネクタ 540"/>
        <xdr:cNvCxnSpPr/>
      </xdr:nvCxnSpPr>
      <xdr:spPr>
        <a:xfrm flipV="1">
          <a:off x="21323300" y="68084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75692</xdr:rowOff>
    </xdr:from>
    <xdr:to>
      <xdr:col>107</xdr:col>
      <xdr:colOff>101600</xdr:colOff>
      <xdr:row>40</xdr:row>
      <xdr:rowOff>5842</xdr:rowOff>
    </xdr:to>
    <xdr:sp macro="" textlink="">
      <xdr:nvSpPr>
        <xdr:cNvPr id="542" name="楕円 541"/>
        <xdr:cNvSpPr/>
      </xdr:nvSpPr>
      <xdr:spPr>
        <a:xfrm>
          <a:off x="20383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126492</xdr:rowOff>
    </xdr:from>
    <xdr:to>
      <xdr:col>111</xdr:col>
      <xdr:colOff>177800</xdr:colOff>
      <xdr:row>39</xdr:row>
      <xdr:rowOff>128778</xdr:rowOff>
    </xdr:to>
    <xdr:cxnSp macro="">
      <xdr:nvCxnSpPr>
        <xdr:cNvPr id="543" name="直線コネクタ 542"/>
        <xdr:cNvCxnSpPr/>
      </xdr:nvCxnSpPr>
      <xdr:spPr>
        <a:xfrm>
          <a:off x="20434300" y="68130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544" name="楕円 543"/>
        <xdr:cNvSpPr/>
      </xdr:nvSpPr>
      <xdr:spPr>
        <a:xfrm>
          <a:off x="19494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105918</xdr:rowOff>
    </xdr:from>
    <xdr:to>
      <xdr:col>107</xdr:col>
      <xdr:colOff>50800</xdr:colOff>
      <xdr:row>39</xdr:row>
      <xdr:rowOff>126492</xdr:rowOff>
    </xdr:to>
    <xdr:cxnSp macro="">
      <xdr:nvCxnSpPr>
        <xdr:cNvPr id="545" name="直線コネクタ 544"/>
        <xdr:cNvCxnSpPr/>
      </xdr:nvCxnSpPr>
      <xdr:spPr>
        <a:xfrm>
          <a:off x="19545300" y="67924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546"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47"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548" name="n_3aveValue【認定こども園・幼稚園・保育所】&#10;一人当たり面積"/>
        <xdr:cNvSpPr txBox="1"/>
      </xdr:nvSpPr>
      <xdr:spPr>
        <a:xfrm>
          <a:off x="19310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24655</xdr:rowOff>
    </xdr:from>
    <xdr:ext cx="469744" cy="259045"/>
    <xdr:sp macro="" textlink="">
      <xdr:nvSpPr>
        <xdr:cNvPr id="549" name="n_1main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22369</xdr:rowOff>
    </xdr:from>
    <xdr:ext cx="469744" cy="259045"/>
    <xdr:sp macro="" textlink="">
      <xdr:nvSpPr>
        <xdr:cNvPr id="550" name="n_2mainValue【認定こども園・幼稚園・保育所】&#10;一人当たり面積"/>
        <xdr:cNvSpPr txBox="1"/>
      </xdr:nvSpPr>
      <xdr:spPr>
        <a:xfrm>
          <a:off x="201994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551" name="n_3mainValue【認定こども園・幼稚園・保育所】&#10;一人当たり面積"/>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81"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83" name="フローチャート: 判断 58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84" name="フローチャート: 判断 58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85" name="フローチャート: 判断 58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591" name="楕円 590"/>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82567</xdr:rowOff>
    </xdr:from>
    <xdr:ext cx="405111" cy="259045"/>
    <xdr:sp macro="" textlink="">
      <xdr:nvSpPr>
        <xdr:cNvPr id="592" name="【学校施設】&#10;有形固定資産減価償却率該当値テキスト"/>
        <xdr:cNvSpPr txBox="1"/>
      </xdr:nvSpPr>
      <xdr:spPr>
        <a:xfrm>
          <a:off x="16357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93" name="楕円 592"/>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133350</xdr:rowOff>
    </xdr:to>
    <xdr:cxnSp macro="">
      <xdr:nvCxnSpPr>
        <xdr:cNvPr id="594" name="直線コネクタ 593"/>
        <xdr:cNvCxnSpPr/>
      </xdr:nvCxnSpPr>
      <xdr:spPr>
        <a:xfrm flipV="1">
          <a:off x="15481300" y="100545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95" name="楕円 594"/>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19050</xdr:rowOff>
    </xdr:to>
    <xdr:cxnSp macro="">
      <xdr:nvCxnSpPr>
        <xdr:cNvPr id="596" name="直線コネクタ 595"/>
        <xdr:cNvCxnSpPr/>
      </xdr:nvCxnSpPr>
      <xdr:spPr>
        <a:xfrm flipV="1">
          <a:off x="14592300" y="10077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97" name="楕円 596"/>
        <xdr:cNvSpPr/>
      </xdr:nvSpPr>
      <xdr:spPr>
        <a:xfrm>
          <a:off x="1365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19050</xdr:rowOff>
    </xdr:to>
    <xdr:cxnSp macro="">
      <xdr:nvCxnSpPr>
        <xdr:cNvPr id="598" name="直線コネクタ 597"/>
        <xdr:cNvCxnSpPr/>
      </xdr:nvCxnSpPr>
      <xdr:spPr>
        <a:xfrm>
          <a:off x="13703300" y="10123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99"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00"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01"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602" name="n_1mainValue【学校施設】&#10;有形固定資産減価償却率"/>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603" name="n_2mainValue【学校施設】&#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604" name="n_3mainValue【学校施設】&#10;有形固定資産減価償却率"/>
        <xdr:cNvSpPr txBox="1"/>
      </xdr:nvSpPr>
      <xdr:spPr>
        <a:xfrm>
          <a:off x="13500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34"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36" name="フローチャート: 判断 635"/>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37" name="フローチャート: 判断 636"/>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38" name="フローチャート: 判断 637"/>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70739</xdr:rowOff>
    </xdr:from>
    <xdr:to>
      <xdr:col>116</xdr:col>
      <xdr:colOff>114300</xdr:colOff>
      <xdr:row>64</xdr:row>
      <xdr:rowOff>889</xdr:rowOff>
    </xdr:to>
    <xdr:sp macro="" textlink="">
      <xdr:nvSpPr>
        <xdr:cNvPr id="644" name="楕円 643"/>
        <xdr:cNvSpPr/>
      </xdr:nvSpPr>
      <xdr:spPr>
        <a:xfrm>
          <a:off x="221107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49166</xdr:rowOff>
    </xdr:from>
    <xdr:ext cx="469744" cy="259045"/>
    <xdr:sp macro="" textlink="">
      <xdr:nvSpPr>
        <xdr:cNvPr id="645" name="【学校施設】&#10;一人当たり面積該当値テキスト"/>
        <xdr:cNvSpPr txBox="1"/>
      </xdr:nvSpPr>
      <xdr:spPr>
        <a:xfrm>
          <a:off x="22199600" y="108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76073</xdr:rowOff>
    </xdr:from>
    <xdr:to>
      <xdr:col>112</xdr:col>
      <xdr:colOff>38100</xdr:colOff>
      <xdr:row>64</xdr:row>
      <xdr:rowOff>6223</xdr:rowOff>
    </xdr:to>
    <xdr:sp macro="" textlink="">
      <xdr:nvSpPr>
        <xdr:cNvPr id="646" name="楕円 645"/>
        <xdr:cNvSpPr/>
      </xdr:nvSpPr>
      <xdr:spPr>
        <a:xfrm>
          <a:off x="21272500" y="108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121539</xdr:rowOff>
    </xdr:from>
    <xdr:to>
      <xdr:col>116</xdr:col>
      <xdr:colOff>63500</xdr:colOff>
      <xdr:row>63</xdr:row>
      <xdr:rowOff>126873</xdr:rowOff>
    </xdr:to>
    <xdr:cxnSp macro="">
      <xdr:nvCxnSpPr>
        <xdr:cNvPr id="647" name="直線コネクタ 646"/>
        <xdr:cNvCxnSpPr/>
      </xdr:nvCxnSpPr>
      <xdr:spPr>
        <a:xfrm flipV="1">
          <a:off x="21323300" y="10922889"/>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75692</xdr:rowOff>
    </xdr:from>
    <xdr:to>
      <xdr:col>107</xdr:col>
      <xdr:colOff>101600</xdr:colOff>
      <xdr:row>64</xdr:row>
      <xdr:rowOff>5842</xdr:rowOff>
    </xdr:to>
    <xdr:sp macro="" textlink="">
      <xdr:nvSpPr>
        <xdr:cNvPr id="648" name="楕円 647"/>
        <xdr:cNvSpPr/>
      </xdr:nvSpPr>
      <xdr:spPr>
        <a:xfrm>
          <a:off x="203835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126492</xdr:rowOff>
    </xdr:from>
    <xdr:to>
      <xdr:col>111</xdr:col>
      <xdr:colOff>177800</xdr:colOff>
      <xdr:row>63</xdr:row>
      <xdr:rowOff>126873</xdr:rowOff>
    </xdr:to>
    <xdr:cxnSp macro="">
      <xdr:nvCxnSpPr>
        <xdr:cNvPr id="649" name="直線コネクタ 648"/>
        <xdr:cNvCxnSpPr/>
      </xdr:nvCxnSpPr>
      <xdr:spPr>
        <a:xfrm>
          <a:off x="20434300" y="109278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84455</xdr:rowOff>
    </xdr:from>
    <xdr:to>
      <xdr:col>102</xdr:col>
      <xdr:colOff>165100</xdr:colOff>
      <xdr:row>64</xdr:row>
      <xdr:rowOff>14605</xdr:rowOff>
    </xdr:to>
    <xdr:sp macro="" textlink="">
      <xdr:nvSpPr>
        <xdr:cNvPr id="650" name="楕円 649"/>
        <xdr:cNvSpPr/>
      </xdr:nvSpPr>
      <xdr:spPr>
        <a:xfrm>
          <a:off x="19494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126492</xdr:rowOff>
    </xdr:from>
    <xdr:to>
      <xdr:col>107</xdr:col>
      <xdr:colOff>50800</xdr:colOff>
      <xdr:row>63</xdr:row>
      <xdr:rowOff>135255</xdr:rowOff>
    </xdr:to>
    <xdr:cxnSp macro="">
      <xdr:nvCxnSpPr>
        <xdr:cNvPr id="651" name="直線コネクタ 650"/>
        <xdr:cNvCxnSpPr/>
      </xdr:nvCxnSpPr>
      <xdr:spPr>
        <a:xfrm flipV="1">
          <a:off x="19545300" y="1092784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52"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53"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654" name="n_3aveValue【学校施設】&#10;一人当たり面積"/>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168800</xdr:rowOff>
    </xdr:from>
    <xdr:ext cx="469744" cy="259045"/>
    <xdr:sp macro="" textlink="">
      <xdr:nvSpPr>
        <xdr:cNvPr id="655" name="n_1mainValue【学校施設】&#10;一人当たり面積"/>
        <xdr:cNvSpPr txBox="1"/>
      </xdr:nvSpPr>
      <xdr:spPr>
        <a:xfrm>
          <a:off x="21075727" y="1097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168419</xdr:rowOff>
    </xdr:from>
    <xdr:ext cx="469744" cy="259045"/>
    <xdr:sp macro="" textlink="">
      <xdr:nvSpPr>
        <xdr:cNvPr id="656" name="n_2mainValue【学校施設】&#10;一人当たり面積"/>
        <xdr:cNvSpPr txBox="1"/>
      </xdr:nvSpPr>
      <xdr:spPr>
        <a:xfrm>
          <a:off x="20199427" y="109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31132</xdr:rowOff>
    </xdr:from>
    <xdr:ext cx="469744" cy="259045"/>
    <xdr:sp macro="" textlink="">
      <xdr:nvSpPr>
        <xdr:cNvPr id="657" name="n_3mainValue【学校施設】&#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82" name="直線コネクタ 681"/>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83"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8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6" name="直線コネクタ 68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87"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8" name="フローチャート: 判断 687"/>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89" name="フローチャート: 判断 688"/>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90" name="フローチャート: 判断 689"/>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91" name="フローチャート: 判断 690"/>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97" name="楕円 696"/>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170197</xdr:rowOff>
    </xdr:from>
    <xdr:ext cx="405111" cy="259045"/>
    <xdr:sp macro="" textlink="">
      <xdr:nvSpPr>
        <xdr:cNvPr id="698" name="【児童館】&#10;有形固定資産減価償却率該当値テキスト"/>
        <xdr:cNvSpPr txBox="1"/>
      </xdr:nvSpPr>
      <xdr:spPr>
        <a:xfrm>
          <a:off x="16357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xdr:rowOff>
    </xdr:from>
    <xdr:to>
      <xdr:col>81</xdr:col>
      <xdr:colOff>101600</xdr:colOff>
      <xdr:row>82</xdr:row>
      <xdr:rowOff>115570</xdr:rowOff>
    </xdr:to>
    <xdr:sp macro="" textlink="">
      <xdr:nvSpPr>
        <xdr:cNvPr id="699" name="楕円 698"/>
        <xdr:cNvSpPr/>
      </xdr:nvSpPr>
      <xdr:spPr>
        <a:xfrm>
          <a:off x="15430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64770</xdr:rowOff>
    </xdr:to>
    <xdr:cxnSp macro="">
      <xdr:nvCxnSpPr>
        <xdr:cNvPr id="700" name="直線コネクタ 699"/>
        <xdr:cNvCxnSpPr/>
      </xdr:nvCxnSpPr>
      <xdr:spPr>
        <a:xfrm flipV="1">
          <a:off x="15481300" y="14085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701" name="楕円 700"/>
        <xdr:cNvSpPr/>
      </xdr:nvSpPr>
      <xdr:spPr>
        <a:xfrm>
          <a:off x="14541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64770</xdr:rowOff>
    </xdr:from>
    <xdr:to>
      <xdr:col>81</xdr:col>
      <xdr:colOff>50800</xdr:colOff>
      <xdr:row>82</xdr:row>
      <xdr:rowOff>123825</xdr:rowOff>
    </xdr:to>
    <xdr:cxnSp macro="">
      <xdr:nvCxnSpPr>
        <xdr:cNvPr id="702" name="直線コネクタ 701"/>
        <xdr:cNvCxnSpPr/>
      </xdr:nvCxnSpPr>
      <xdr:spPr>
        <a:xfrm flipV="1">
          <a:off x="14592300" y="141236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99695</xdr:rowOff>
    </xdr:from>
    <xdr:to>
      <xdr:col>72</xdr:col>
      <xdr:colOff>38100</xdr:colOff>
      <xdr:row>83</xdr:row>
      <xdr:rowOff>29845</xdr:rowOff>
    </xdr:to>
    <xdr:sp macro="" textlink="">
      <xdr:nvSpPr>
        <xdr:cNvPr id="703" name="楕円 702"/>
        <xdr:cNvSpPr/>
      </xdr:nvSpPr>
      <xdr:spPr>
        <a:xfrm>
          <a:off x="13652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123825</xdr:rowOff>
    </xdr:from>
    <xdr:to>
      <xdr:col>76</xdr:col>
      <xdr:colOff>114300</xdr:colOff>
      <xdr:row>82</xdr:row>
      <xdr:rowOff>150495</xdr:rowOff>
    </xdr:to>
    <xdr:cxnSp macro="">
      <xdr:nvCxnSpPr>
        <xdr:cNvPr id="704" name="直線コネクタ 703"/>
        <xdr:cNvCxnSpPr/>
      </xdr:nvCxnSpPr>
      <xdr:spPr>
        <a:xfrm flipV="1">
          <a:off x="13703300" y="141827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705"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706"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707"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132097</xdr:rowOff>
    </xdr:from>
    <xdr:ext cx="405111" cy="259045"/>
    <xdr:sp macro="" textlink="">
      <xdr:nvSpPr>
        <xdr:cNvPr id="708" name="n_1main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709" name="n_2mainValue【児童館】&#10;有形固定資産減価償却率"/>
        <xdr:cNvSpPr txBox="1"/>
      </xdr:nvSpPr>
      <xdr:spPr>
        <a:xfrm>
          <a:off x="14389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710" name="n_3mainValue【児童館】&#10;有形固定資産減価償却率"/>
        <xdr:cNvSpPr txBox="1"/>
      </xdr:nvSpPr>
      <xdr:spPr>
        <a:xfrm>
          <a:off x="13500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34" name="直線コネクタ 73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9"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41" name="フローチャート: 判断 740"/>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42" name="フローチャート: 判断 741"/>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43" name="フローチャート: 判断 742"/>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49" name="楕円 74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50"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51" name="楕円 75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52" name="直線コネクタ 751"/>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753" name="楕円 752"/>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12700</xdr:rowOff>
    </xdr:to>
    <xdr:cxnSp macro="">
      <xdr:nvCxnSpPr>
        <xdr:cNvPr id="754" name="直線コネクタ 753"/>
        <xdr:cNvCxnSpPr/>
      </xdr:nvCxnSpPr>
      <xdr:spPr>
        <a:xfrm flipV="1">
          <a:off x="20434300" y="1474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55" name="楕円 75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12700</xdr:rowOff>
    </xdr:to>
    <xdr:cxnSp macro="">
      <xdr:nvCxnSpPr>
        <xdr:cNvPr id="756" name="直線コネクタ 755"/>
        <xdr:cNvCxnSpPr/>
      </xdr:nvCxnSpPr>
      <xdr:spPr>
        <a:xfrm>
          <a:off x="19545300" y="1474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57"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58"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59"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60"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761" name="n_2mainValue【児童館】&#10;一人当たり面積"/>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62"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3" name="テキスト ボックス 7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5" name="テキスト ボックス 7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7" name="テキスト ボックス 7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9" name="テキスト ボックス 7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1" name="テキスト ボックス 7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85" name="直線コネクタ 78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7" name="直線コネクタ 78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9" name="直線コネクタ 78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90"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91" name="フローチャート: 判断 79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92" name="フローチャート: 判断 791"/>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93" name="フローチャート: 判断 792"/>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94" name="フローチャート: 判断 793"/>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00" name="楕円 799"/>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801" name="【公民館】&#10;有形固定資産減価償却率該当値テキスト"/>
        <xdr:cNvSpPr txBox="1"/>
      </xdr:nvSpPr>
      <xdr:spPr>
        <a:xfrm>
          <a:off x="16357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02" name="楕円 801"/>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156211</xdr:rowOff>
    </xdr:to>
    <xdr:cxnSp macro="">
      <xdr:nvCxnSpPr>
        <xdr:cNvPr id="803" name="直線コネクタ 802"/>
        <xdr:cNvCxnSpPr/>
      </xdr:nvCxnSpPr>
      <xdr:spPr>
        <a:xfrm flipV="1">
          <a:off x="15481300" y="179527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804" name="楕円 803"/>
        <xdr:cNvSpPr/>
      </xdr:nvSpPr>
      <xdr:spPr>
        <a:xfrm>
          <a:off x="14541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25908</xdr:rowOff>
    </xdr:to>
    <xdr:cxnSp macro="">
      <xdr:nvCxnSpPr>
        <xdr:cNvPr id="805" name="直線コネクタ 804"/>
        <xdr:cNvCxnSpPr/>
      </xdr:nvCxnSpPr>
      <xdr:spPr>
        <a:xfrm flipV="1">
          <a:off x="14592300" y="179870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11685</xdr:rowOff>
    </xdr:from>
    <xdr:to>
      <xdr:col>72</xdr:col>
      <xdr:colOff>38100</xdr:colOff>
      <xdr:row>105</xdr:row>
      <xdr:rowOff>113285</xdr:rowOff>
    </xdr:to>
    <xdr:sp macro="" textlink="">
      <xdr:nvSpPr>
        <xdr:cNvPr id="806" name="楕円 805"/>
        <xdr:cNvSpPr/>
      </xdr:nvSpPr>
      <xdr:spPr>
        <a:xfrm>
          <a:off x="13652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25908</xdr:rowOff>
    </xdr:from>
    <xdr:to>
      <xdr:col>76</xdr:col>
      <xdr:colOff>114300</xdr:colOff>
      <xdr:row>105</xdr:row>
      <xdr:rowOff>62485</xdr:rowOff>
    </xdr:to>
    <xdr:cxnSp macro="">
      <xdr:nvCxnSpPr>
        <xdr:cNvPr id="807" name="直線コネクタ 806"/>
        <xdr:cNvCxnSpPr/>
      </xdr:nvCxnSpPr>
      <xdr:spPr>
        <a:xfrm flipV="1">
          <a:off x="13703300" y="1802815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808"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809"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810"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811" name="n_1mainValue【公民館】&#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812" name="n_2main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129812</xdr:rowOff>
    </xdr:from>
    <xdr:ext cx="405111" cy="259045"/>
    <xdr:sp macro="" textlink="">
      <xdr:nvSpPr>
        <xdr:cNvPr id="813" name="n_3mainValue【公民館】&#10;有形固定資産減価償却率"/>
        <xdr:cNvSpPr txBox="1"/>
      </xdr:nvSpPr>
      <xdr:spPr>
        <a:xfrm>
          <a:off x="13500744" y="177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837" name="直線コネクタ 83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9" name="直線コネクタ 83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4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41" name="直線コネクタ 84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42"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43" name="フローチャート: 判断 84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44" name="フローチャート: 判断 84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5" name="フローチャート: 判断 84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6" name="フローチャート: 判断 84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852" name="楕円 851"/>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160038</xdr:rowOff>
    </xdr:from>
    <xdr:ext cx="469744" cy="259045"/>
    <xdr:sp macro="" textlink="">
      <xdr:nvSpPr>
        <xdr:cNvPr id="853" name="【公民館】&#10;一人当たり面積該当値テキスト"/>
        <xdr:cNvSpPr txBox="1"/>
      </xdr:nvSpPr>
      <xdr:spPr>
        <a:xfrm>
          <a:off x="22199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54" name="楕円 853"/>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60961</xdr:rowOff>
    </xdr:to>
    <xdr:cxnSp macro="">
      <xdr:nvCxnSpPr>
        <xdr:cNvPr id="855" name="直線コネクタ 854"/>
        <xdr:cNvCxnSpPr/>
      </xdr:nvCxnSpPr>
      <xdr:spPr>
        <a:xfrm>
          <a:off x="21323300" y="18227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856" name="楕円 855"/>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60961</xdr:rowOff>
    </xdr:to>
    <xdr:cxnSp macro="">
      <xdr:nvCxnSpPr>
        <xdr:cNvPr id="857" name="直線コネクタ 856"/>
        <xdr:cNvCxnSpPr/>
      </xdr:nvCxnSpPr>
      <xdr:spPr>
        <a:xfrm flipV="1">
          <a:off x="20434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58" name="楕円 857"/>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60961</xdr:rowOff>
    </xdr:to>
    <xdr:cxnSp macro="">
      <xdr:nvCxnSpPr>
        <xdr:cNvPr id="859" name="直線コネクタ 858"/>
        <xdr:cNvCxnSpPr/>
      </xdr:nvCxnSpPr>
      <xdr:spPr>
        <a:xfrm>
          <a:off x="19545300" y="18219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60"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61"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62" name="n_3ave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63"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864" name="n_2mainValue【公民館】&#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865" name="n_3mainValue【公民館】&#10;一人当たり面積"/>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項目が多い。道路の減価償却率が８９．５％と高くなっているが、これは昭和６２年度以降に供用開始されたものは年度ごとの数値があるのに対して、昭和６１年度以前に供用開始されたものについては年度ごとの内訳が不明であるため、昭和４７年度施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みなして計上しており、それらが道路全体の取得金額の８７．８％を占め、その減価償却率が９８％以上となっていることが主な要因である。また、公営住宅の７３．６％、認定こども園・幼稚園・保育園の８５．６％、公民館の７９．０％（いずれも延床面積比）が築３０年以上であるため、減価償却率が高くなっている。</a:t>
          </a:r>
          <a:endParaRPr lang="ja-JP" altLang="ja-JP" sz="1400">
            <a:effectLst/>
          </a:endParaRPr>
        </a:p>
        <a:p>
          <a:r>
            <a:rPr kumimoji="1" lang="ja-JP" altLang="ja-JP" sz="1100">
              <a:solidFill>
                <a:schemeClr val="dk1"/>
              </a:solidFill>
              <a:effectLst/>
              <a:latin typeface="+mn-lt"/>
              <a:ea typeface="+mn-ea"/>
              <a:cs typeface="+mn-cs"/>
            </a:rPr>
            <a:t>今後、倉敷市公共施設等総合管理計画や倉敷市行財政改革プラン２０１６等に基づき、道路ストック（道路、橋りょう、トンネル）について、長寿命化修繕計画を策定し、計画的に補修工事等を実施するほか、学校施設の長寿命化計画の策定や公立保育所と公立幼稚園の統合による認定こども園化、市営住宅の再整備などに取り組む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昭和３１年（固定資産台帳を作成した年度を起点として耐用年数が過ぎる前年）と昭和６２年の中間をとって、昭和４７年度とみなしている。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482,541
476,481
355.63
211,700,283
202,773,016
5,583,217
107,810,088
181,593,532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100511</xdr:rowOff>
    </xdr:from>
    <xdr:to>
      <xdr:col>24</xdr:col>
      <xdr:colOff>114300</xdr:colOff>
      <xdr:row>38</xdr:row>
      <xdr:rowOff>30662</xdr:rowOff>
    </xdr:to>
    <xdr:sp macro="" textlink="">
      <xdr:nvSpPr>
        <xdr:cNvPr id="72" name="楕円 71"/>
        <xdr:cNvSpPr/>
      </xdr:nvSpPr>
      <xdr:spPr>
        <a:xfrm>
          <a:off x="4584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123388</xdr:rowOff>
    </xdr:from>
    <xdr:ext cx="405111" cy="259045"/>
    <xdr:sp macro="" textlink="">
      <xdr:nvSpPr>
        <xdr:cNvPr id="73" name="【図書館】&#10;有形固定資産減価償却率該当値テキスト"/>
        <xdr:cNvSpPr txBox="1"/>
      </xdr:nvSpPr>
      <xdr:spPr>
        <a:xfrm>
          <a:off x="4673600"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4" name="楕円 73"/>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151311</xdr:rowOff>
    </xdr:from>
    <xdr:to>
      <xdr:col>24</xdr:col>
      <xdr:colOff>63500</xdr:colOff>
      <xdr:row>38</xdr:row>
      <xdr:rowOff>15784</xdr:rowOff>
    </xdr:to>
    <xdr:cxnSp macro="">
      <xdr:nvCxnSpPr>
        <xdr:cNvPr id="75" name="直線コネクタ 74"/>
        <xdr:cNvCxnSpPr/>
      </xdr:nvCxnSpPr>
      <xdr:spPr>
        <a:xfrm flipV="1">
          <a:off x="3797300" y="649496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6" name="楕円 75"/>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50074</xdr:rowOff>
    </xdr:to>
    <xdr:cxnSp macro="">
      <xdr:nvCxnSpPr>
        <xdr:cNvPr id="77" name="直線コネクタ 76"/>
        <xdr:cNvCxnSpPr/>
      </xdr:nvCxnSpPr>
      <xdr:spPr>
        <a:xfrm flipV="1">
          <a:off x="2908300" y="653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78" name="楕円 77"/>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84365</xdr:rowOff>
    </xdr:to>
    <xdr:cxnSp macro="">
      <xdr:nvCxnSpPr>
        <xdr:cNvPr id="79" name="直線コネクタ 78"/>
        <xdr:cNvCxnSpPr/>
      </xdr:nvCxnSpPr>
      <xdr:spPr>
        <a:xfrm flipV="1">
          <a:off x="2019300" y="65651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2"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83111</xdr:rowOff>
    </xdr:from>
    <xdr:ext cx="405111" cy="259045"/>
    <xdr:sp macro="" textlink="">
      <xdr:nvSpPr>
        <xdr:cNvPr id="83" name="n_1mainValue【図書館】&#10;有形固定資産減価償却率"/>
        <xdr:cNvSpPr txBox="1"/>
      </xdr:nvSpPr>
      <xdr:spPr>
        <a:xfrm>
          <a:off x="3582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4" name="n_2main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85" name="n_3mainValue【図書館】&#10;有形固定資産減価償却率"/>
        <xdr:cNvSpPr txBox="1"/>
      </xdr:nvSpPr>
      <xdr:spPr>
        <a:xfrm>
          <a:off x="1816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4" name="楕円 123"/>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5"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6" name="楕円 125"/>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27" name="直線コネクタ 126"/>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8" name="楕円 127"/>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9" name="直線コネクタ 128"/>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0" name="楕円 129"/>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1" name="直線コネクタ 130"/>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32"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35" name="n_1main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6" name="n_2main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37" name="n_3main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77216</xdr:rowOff>
    </xdr:from>
    <xdr:to>
      <xdr:col>24</xdr:col>
      <xdr:colOff>114300</xdr:colOff>
      <xdr:row>60</xdr:row>
      <xdr:rowOff>7366</xdr:rowOff>
    </xdr:to>
    <xdr:sp macro="" textlink="">
      <xdr:nvSpPr>
        <xdr:cNvPr id="175" name="楕円 174"/>
        <xdr:cNvSpPr/>
      </xdr:nvSpPr>
      <xdr:spPr>
        <a:xfrm>
          <a:off x="45847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100093</xdr:rowOff>
    </xdr:from>
    <xdr:ext cx="405111" cy="259045"/>
    <xdr:sp macro="" textlink="">
      <xdr:nvSpPr>
        <xdr:cNvPr id="176" name="【体育館・プール】&#10;有形固定資産減価償却率該当値テキスト"/>
        <xdr:cNvSpPr txBox="1"/>
      </xdr:nvSpPr>
      <xdr:spPr>
        <a:xfrm>
          <a:off x="4673600" y="100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129794</xdr:rowOff>
    </xdr:from>
    <xdr:to>
      <xdr:col>20</xdr:col>
      <xdr:colOff>38100</xdr:colOff>
      <xdr:row>60</xdr:row>
      <xdr:rowOff>59944</xdr:rowOff>
    </xdr:to>
    <xdr:sp macro="" textlink="">
      <xdr:nvSpPr>
        <xdr:cNvPr id="177" name="楕円 176"/>
        <xdr:cNvSpPr/>
      </xdr:nvSpPr>
      <xdr:spPr>
        <a:xfrm>
          <a:off x="3746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128016</xdr:rowOff>
    </xdr:from>
    <xdr:to>
      <xdr:col>24</xdr:col>
      <xdr:colOff>63500</xdr:colOff>
      <xdr:row>60</xdr:row>
      <xdr:rowOff>9144</xdr:rowOff>
    </xdr:to>
    <xdr:cxnSp macro="">
      <xdr:nvCxnSpPr>
        <xdr:cNvPr id="178" name="直線コネクタ 177"/>
        <xdr:cNvCxnSpPr/>
      </xdr:nvCxnSpPr>
      <xdr:spPr>
        <a:xfrm flipV="1">
          <a:off x="3797300" y="1024356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157226</xdr:rowOff>
    </xdr:from>
    <xdr:to>
      <xdr:col>15</xdr:col>
      <xdr:colOff>101600</xdr:colOff>
      <xdr:row>60</xdr:row>
      <xdr:rowOff>87376</xdr:rowOff>
    </xdr:to>
    <xdr:sp macro="" textlink="">
      <xdr:nvSpPr>
        <xdr:cNvPr id="179" name="楕円 178"/>
        <xdr:cNvSpPr/>
      </xdr:nvSpPr>
      <xdr:spPr>
        <a:xfrm>
          <a:off x="2857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xdr:rowOff>
    </xdr:from>
    <xdr:to>
      <xdr:col>19</xdr:col>
      <xdr:colOff>177800</xdr:colOff>
      <xdr:row>60</xdr:row>
      <xdr:rowOff>36576</xdr:rowOff>
    </xdr:to>
    <xdr:cxnSp macro="">
      <xdr:nvCxnSpPr>
        <xdr:cNvPr id="180" name="直線コネクタ 179"/>
        <xdr:cNvCxnSpPr/>
      </xdr:nvCxnSpPr>
      <xdr:spPr>
        <a:xfrm flipV="1">
          <a:off x="2908300" y="102961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81" name="楕円 180"/>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36576</xdr:rowOff>
    </xdr:from>
    <xdr:to>
      <xdr:col>15</xdr:col>
      <xdr:colOff>50800</xdr:colOff>
      <xdr:row>60</xdr:row>
      <xdr:rowOff>91440</xdr:rowOff>
    </xdr:to>
    <xdr:cxnSp macro="">
      <xdr:nvCxnSpPr>
        <xdr:cNvPr id="182" name="直線コネクタ 181"/>
        <xdr:cNvCxnSpPr/>
      </xdr:nvCxnSpPr>
      <xdr:spPr>
        <a:xfrm flipV="1">
          <a:off x="2019300" y="103235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83"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84"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85"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51071</xdr:rowOff>
    </xdr:from>
    <xdr:ext cx="405111" cy="259045"/>
    <xdr:sp macro="" textlink="">
      <xdr:nvSpPr>
        <xdr:cNvPr id="186" name="n_1mainValue【体育館・プール】&#10;有形固定資産減価償却率"/>
        <xdr:cNvSpPr txBox="1"/>
      </xdr:nvSpPr>
      <xdr:spPr>
        <a:xfrm>
          <a:off x="3582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78503</xdr:rowOff>
    </xdr:from>
    <xdr:ext cx="405111" cy="259045"/>
    <xdr:sp macro="" textlink="">
      <xdr:nvSpPr>
        <xdr:cNvPr id="187" name="n_2mainValue【体育館・プール】&#10;有形固定資産減価償却率"/>
        <xdr:cNvSpPr txBox="1"/>
      </xdr:nvSpPr>
      <xdr:spPr>
        <a:xfrm>
          <a:off x="2705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188" name="n_3mainValue【体育館・プール】&#10;有形固定資産減価償却率"/>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115570</xdr:rowOff>
    </xdr:from>
    <xdr:to>
      <xdr:col>55</xdr:col>
      <xdr:colOff>50800</xdr:colOff>
      <xdr:row>64</xdr:row>
      <xdr:rowOff>45720</xdr:rowOff>
    </xdr:to>
    <xdr:sp macro="" textlink="">
      <xdr:nvSpPr>
        <xdr:cNvPr id="227" name="楕円 226"/>
        <xdr:cNvSpPr/>
      </xdr:nvSpPr>
      <xdr:spPr>
        <a:xfrm>
          <a:off x="104267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228" name="【体育館・プール】&#10;一人当たり面積該当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115570</xdr:rowOff>
    </xdr:from>
    <xdr:to>
      <xdr:col>50</xdr:col>
      <xdr:colOff>165100</xdr:colOff>
      <xdr:row>64</xdr:row>
      <xdr:rowOff>45720</xdr:rowOff>
    </xdr:to>
    <xdr:sp macro="" textlink="">
      <xdr:nvSpPr>
        <xdr:cNvPr id="229" name="楕円 228"/>
        <xdr:cNvSpPr/>
      </xdr:nvSpPr>
      <xdr:spPr>
        <a:xfrm>
          <a:off x="9588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166370</xdr:rowOff>
    </xdr:from>
    <xdr:to>
      <xdr:col>55</xdr:col>
      <xdr:colOff>0</xdr:colOff>
      <xdr:row>63</xdr:row>
      <xdr:rowOff>166370</xdr:rowOff>
    </xdr:to>
    <xdr:cxnSp macro="">
      <xdr:nvCxnSpPr>
        <xdr:cNvPr id="230" name="直線コネクタ 229"/>
        <xdr:cNvCxnSpPr/>
      </xdr:nvCxnSpPr>
      <xdr:spPr>
        <a:xfrm>
          <a:off x="9639300" y="10967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31" name="楕円 230"/>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166370</xdr:rowOff>
    </xdr:from>
    <xdr:to>
      <xdr:col>50</xdr:col>
      <xdr:colOff>114300</xdr:colOff>
      <xdr:row>64</xdr:row>
      <xdr:rowOff>0</xdr:rowOff>
    </xdr:to>
    <xdr:cxnSp macro="">
      <xdr:nvCxnSpPr>
        <xdr:cNvPr id="232" name="直線コネクタ 231"/>
        <xdr:cNvCxnSpPr/>
      </xdr:nvCxnSpPr>
      <xdr:spPr>
        <a:xfrm flipV="1">
          <a:off x="8750300" y="109677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33" name="楕円 232"/>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0</xdr:rowOff>
    </xdr:to>
    <xdr:cxnSp macro="">
      <xdr:nvCxnSpPr>
        <xdr:cNvPr id="234" name="直線コネクタ 233"/>
        <xdr:cNvCxnSpPr/>
      </xdr:nvCxnSpPr>
      <xdr:spPr>
        <a:xfrm>
          <a:off x="7861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7"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36847</xdr:rowOff>
    </xdr:from>
    <xdr:ext cx="469744" cy="259045"/>
    <xdr:sp macro="" textlink="">
      <xdr:nvSpPr>
        <xdr:cNvPr id="238" name="n_1mainValue【体育館・プール】&#10;一人当たり面積"/>
        <xdr:cNvSpPr txBox="1"/>
      </xdr:nvSpPr>
      <xdr:spPr>
        <a:xfrm>
          <a:off x="93917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39" name="n_2mainValue【体育館・プール】&#10;一人当たり面積"/>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40" name="n_3mainValue【体育館・プール】&#10;一人当たり面積"/>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168275</xdr:rowOff>
    </xdr:from>
    <xdr:to>
      <xdr:col>24</xdr:col>
      <xdr:colOff>114300</xdr:colOff>
      <xdr:row>81</xdr:row>
      <xdr:rowOff>98425</xdr:rowOff>
    </xdr:to>
    <xdr:sp macro="" textlink="">
      <xdr:nvSpPr>
        <xdr:cNvPr id="280" name="楕円 279"/>
        <xdr:cNvSpPr/>
      </xdr:nvSpPr>
      <xdr:spPr>
        <a:xfrm>
          <a:off x="4584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19702</xdr:rowOff>
    </xdr:from>
    <xdr:ext cx="405111" cy="259045"/>
    <xdr:sp macro="" textlink="">
      <xdr:nvSpPr>
        <xdr:cNvPr id="281" name="【福祉施設】&#10;有形固定資産減価償却率該当値テキスト"/>
        <xdr:cNvSpPr txBox="1"/>
      </xdr:nvSpPr>
      <xdr:spPr>
        <a:xfrm>
          <a:off x="4673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82" name="楕円 281"/>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85725</xdr:rowOff>
    </xdr:to>
    <xdr:cxnSp macro="">
      <xdr:nvCxnSpPr>
        <xdr:cNvPr id="283" name="直線コネクタ 282"/>
        <xdr:cNvCxnSpPr/>
      </xdr:nvCxnSpPr>
      <xdr:spPr>
        <a:xfrm flipV="1">
          <a:off x="3797300" y="13935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284" name="楕円 283"/>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125730</xdr:rowOff>
    </xdr:to>
    <xdr:cxnSp macro="">
      <xdr:nvCxnSpPr>
        <xdr:cNvPr id="285" name="直線コネクタ 284"/>
        <xdr:cNvCxnSpPr/>
      </xdr:nvCxnSpPr>
      <xdr:spPr>
        <a:xfrm flipV="1">
          <a:off x="2908300" y="13973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286" name="楕円 285"/>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160020</xdr:rowOff>
    </xdr:to>
    <xdr:cxnSp macro="">
      <xdr:nvCxnSpPr>
        <xdr:cNvPr id="287" name="直線コネクタ 286"/>
        <xdr:cNvCxnSpPr/>
      </xdr:nvCxnSpPr>
      <xdr:spPr>
        <a:xfrm flipV="1">
          <a:off x="2019300" y="14013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291" name="n_1mainValue【福祉施設】&#10;有形固定資産減価償却率"/>
        <xdr:cNvSpPr txBox="1"/>
      </xdr:nvSpPr>
      <xdr:spPr>
        <a:xfrm>
          <a:off x="3582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92" name="n_2main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55897</xdr:rowOff>
    </xdr:from>
    <xdr:ext cx="405111" cy="259045"/>
    <xdr:sp macro="" textlink="">
      <xdr:nvSpPr>
        <xdr:cNvPr id="293" name="n_3mainValue【福祉施設】&#10;有形固定資産減価償却率"/>
        <xdr:cNvSpPr txBox="1"/>
      </xdr:nvSpPr>
      <xdr:spPr>
        <a:xfrm>
          <a:off x="1816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32" name="楕円 331"/>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148607</xdr:rowOff>
    </xdr:from>
    <xdr:ext cx="469744" cy="259045"/>
    <xdr:sp macro="" textlink="">
      <xdr:nvSpPr>
        <xdr:cNvPr id="333" name="【福祉施設】&#10;一人当たり面積該当値テキスト"/>
        <xdr:cNvSpPr txBox="1"/>
      </xdr:nvSpPr>
      <xdr:spPr>
        <a:xfrm>
          <a:off x="10515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34" name="楕円 333"/>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57150</xdr:rowOff>
    </xdr:to>
    <xdr:cxnSp macro="">
      <xdr:nvCxnSpPr>
        <xdr:cNvPr id="335" name="直線コネクタ 334"/>
        <xdr:cNvCxnSpPr/>
      </xdr:nvCxnSpPr>
      <xdr:spPr>
        <a:xfrm flipV="1">
          <a:off x="9639300" y="1462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36" name="楕円 335"/>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337" name="直線コネクタ 336"/>
        <xdr:cNvCxnSpPr/>
      </xdr:nvCxnSpPr>
      <xdr:spPr>
        <a:xfrm>
          <a:off x="8750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38" name="楕円 337"/>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339" name="直線コネクタ 338"/>
        <xdr:cNvCxnSpPr/>
      </xdr:nvCxnSpPr>
      <xdr:spPr>
        <a:xfrm>
          <a:off x="7861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43" name="n_1mainValue【福祉施設】&#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44" name="n_2mainValue【福祉施設】&#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45" name="n_3mainValue【福祉施設】&#10;一人当たり面積"/>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167458</xdr:rowOff>
    </xdr:from>
    <xdr:to>
      <xdr:col>24</xdr:col>
      <xdr:colOff>114300</xdr:colOff>
      <xdr:row>103</xdr:row>
      <xdr:rowOff>97608</xdr:rowOff>
    </xdr:to>
    <xdr:sp macro="" textlink="">
      <xdr:nvSpPr>
        <xdr:cNvPr id="386" name="楕円 385"/>
        <xdr:cNvSpPr/>
      </xdr:nvSpPr>
      <xdr:spPr>
        <a:xfrm>
          <a:off x="4584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18885</xdr:rowOff>
    </xdr:from>
    <xdr:ext cx="405111" cy="259045"/>
    <xdr:sp macro="" textlink="">
      <xdr:nvSpPr>
        <xdr:cNvPr id="387" name="【市民会館】&#10;有形固定資産減価償却率該当値テキスト"/>
        <xdr:cNvSpPr txBox="1"/>
      </xdr:nvSpPr>
      <xdr:spPr>
        <a:xfrm>
          <a:off x="4673600" y="1750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88" name="楕円 387"/>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46808</xdr:rowOff>
    </xdr:from>
    <xdr:to>
      <xdr:col>24</xdr:col>
      <xdr:colOff>63500</xdr:colOff>
      <xdr:row>103</xdr:row>
      <xdr:rowOff>76200</xdr:rowOff>
    </xdr:to>
    <xdr:cxnSp macro="">
      <xdr:nvCxnSpPr>
        <xdr:cNvPr id="389" name="直線コネクタ 388"/>
        <xdr:cNvCxnSpPr/>
      </xdr:nvCxnSpPr>
      <xdr:spPr>
        <a:xfrm flipV="1">
          <a:off x="3797300" y="177061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390" name="楕円 389"/>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110489</xdr:rowOff>
    </xdr:to>
    <xdr:cxnSp macro="">
      <xdr:nvCxnSpPr>
        <xdr:cNvPr id="391" name="直線コネクタ 390"/>
        <xdr:cNvCxnSpPr/>
      </xdr:nvCxnSpPr>
      <xdr:spPr>
        <a:xfrm flipV="1">
          <a:off x="2908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92" name="楕円 391"/>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104</xdr:row>
      <xdr:rowOff>61505</xdr:rowOff>
    </xdr:to>
    <xdr:cxnSp macro="">
      <xdr:nvCxnSpPr>
        <xdr:cNvPr id="393" name="直線コネクタ 392"/>
        <xdr:cNvCxnSpPr/>
      </xdr:nvCxnSpPr>
      <xdr:spPr>
        <a:xfrm flipV="1">
          <a:off x="2019300" y="17769839"/>
          <a:ext cx="8890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9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97" name="n_1main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398"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399" name="n_3main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156845</xdr:rowOff>
    </xdr:from>
    <xdr:to>
      <xdr:col>55</xdr:col>
      <xdr:colOff>50800</xdr:colOff>
      <xdr:row>105</xdr:row>
      <xdr:rowOff>86995</xdr:rowOff>
    </xdr:to>
    <xdr:sp macro="" textlink="">
      <xdr:nvSpPr>
        <xdr:cNvPr id="434" name="楕円 433"/>
        <xdr:cNvSpPr/>
      </xdr:nvSpPr>
      <xdr:spPr>
        <a:xfrm>
          <a:off x="10426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8272</xdr:rowOff>
    </xdr:from>
    <xdr:ext cx="469744" cy="259045"/>
    <xdr:sp macro="" textlink="">
      <xdr:nvSpPr>
        <xdr:cNvPr id="435" name="【市民会館】&#10;一人当たり面積該当値テキスト"/>
        <xdr:cNvSpPr txBox="1"/>
      </xdr:nvSpPr>
      <xdr:spPr>
        <a:xfrm>
          <a:off x="10515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156845</xdr:rowOff>
    </xdr:from>
    <xdr:to>
      <xdr:col>50</xdr:col>
      <xdr:colOff>165100</xdr:colOff>
      <xdr:row>105</xdr:row>
      <xdr:rowOff>86995</xdr:rowOff>
    </xdr:to>
    <xdr:sp macro="" textlink="">
      <xdr:nvSpPr>
        <xdr:cNvPr id="436" name="楕円 435"/>
        <xdr:cNvSpPr/>
      </xdr:nvSpPr>
      <xdr:spPr>
        <a:xfrm>
          <a:off x="958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36195</xdr:rowOff>
    </xdr:from>
    <xdr:to>
      <xdr:col>55</xdr:col>
      <xdr:colOff>0</xdr:colOff>
      <xdr:row>105</xdr:row>
      <xdr:rowOff>36195</xdr:rowOff>
    </xdr:to>
    <xdr:cxnSp macro="">
      <xdr:nvCxnSpPr>
        <xdr:cNvPr id="437" name="直線コネクタ 436"/>
        <xdr:cNvCxnSpPr/>
      </xdr:nvCxnSpPr>
      <xdr:spPr>
        <a:xfrm>
          <a:off x="9639300" y="18038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38" name="楕円 437"/>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36195</xdr:rowOff>
    </xdr:from>
    <xdr:to>
      <xdr:col>50</xdr:col>
      <xdr:colOff>114300</xdr:colOff>
      <xdr:row>105</xdr:row>
      <xdr:rowOff>36195</xdr:rowOff>
    </xdr:to>
    <xdr:cxnSp macro="">
      <xdr:nvCxnSpPr>
        <xdr:cNvPr id="439" name="直線コネクタ 438"/>
        <xdr:cNvCxnSpPr/>
      </xdr:nvCxnSpPr>
      <xdr:spPr>
        <a:xfrm>
          <a:off x="8750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116839</xdr:rowOff>
    </xdr:from>
    <xdr:to>
      <xdr:col>41</xdr:col>
      <xdr:colOff>101600</xdr:colOff>
      <xdr:row>104</xdr:row>
      <xdr:rowOff>46989</xdr:rowOff>
    </xdr:to>
    <xdr:sp macro="" textlink="">
      <xdr:nvSpPr>
        <xdr:cNvPr id="440" name="楕円 439"/>
        <xdr:cNvSpPr/>
      </xdr:nvSpPr>
      <xdr:spPr>
        <a:xfrm>
          <a:off x="781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167639</xdr:rowOff>
    </xdr:from>
    <xdr:to>
      <xdr:col>45</xdr:col>
      <xdr:colOff>177800</xdr:colOff>
      <xdr:row>105</xdr:row>
      <xdr:rowOff>36195</xdr:rowOff>
    </xdr:to>
    <xdr:cxnSp macro="">
      <xdr:nvCxnSpPr>
        <xdr:cNvPr id="441" name="直線コネクタ 440"/>
        <xdr:cNvCxnSpPr/>
      </xdr:nvCxnSpPr>
      <xdr:spPr>
        <a:xfrm>
          <a:off x="7861300" y="17826989"/>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103522</xdr:rowOff>
    </xdr:from>
    <xdr:ext cx="469744" cy="259045"/>
    <xdr:sp macro="" textlink="">
      <xdr:nvSpPr>
        <xdr:cNvPr id="445" name="n_1mainValue【市民会館】&#10;一人当たり面積"/>
        <xdr:cNvSpPr txBox="1"/>
      </xdr:nvSpPr>
      <xdr:spPr>
        <a:xfrm>
          <a:off x="9391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46" name="n_2main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63516</xdr:rowOff>
    </xdr:from>
    <xdr:ext cx="469744" cy="259045"/>
    <xdr:sp macro="" textlink="">
      <xdr:nvSpPr>
        <xdr:cNvPr id="447" name="n_3mainValue【市民会館】&#10;一人当たり面積"/>
        <xdr:cNvSpPr txBox="1"/>
      </xdr:nvSpPr>
      <xdr:spPr>
        <a:xfrm>
          <a:off x="7626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21590</xdr:rowOff>
    </xdr:from>
    <xdr:to>
      <xdr:col>85</xdr:col>
      <xdr:colOff>177800</xdr:colOff>
      <xdr:row>36</xdr:row>
      <xdr:rowOff>123190</xdr:rowOff>
    </xdr:to>
    <xdr:sp macro="" textlink="">
      <xdr:nvSpPr>
        <xdr:cNvPr id="487" name="楕円 486"/>
        <xdr:cNvSpPr/>
      </xdr:nvSpPr>
      <xdr:spPr>
        <a:xfrm>
          <a:off x="16268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44467</xdr:rowOff>
    </xdr:from>
    <xdr:ext cx="405111" cy="259045"/>
    <xdr:sp macro="" textlink="">
      <xdr:nvSpPr>
        <xdr:cNvPr id="488" name="【一般廃棄物処理施設】&#10;有形固定資産減価償却率該当値テキスト"/>
        <xdr:cNvSpPr txBox="1"/>
      </xdr:nvSpPr>
      <xdr:spPr>
        <a:xfrm>
          <a:off x="16357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489" name="楕円 488"/>
        <xdr:cNvSpPr/>
      </xdr:nvSpPr>
      <xdr:spPr>
        <a:xfrm>
          <a:off x="15430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72390</xdr:rowOff>
    </xdr:from>
    <xdr:to>
      <xdr:col>85</xdr:col>
      <xdr:colOff>127000</xdr:colOff>
      <xdr:row>36</xdr:row>
      <xdr:rowOff>116205</xdr:rowOff>
    </xdr:to>
    <xdr:cxnSp macro="">
      <xdr:nvCxnSpPr>
        <xdr:cNvPr id="490" name="直線コネクタ 489"/>
        <xdr:cNvCxnSpPr/>
      </xdr:nvCxnSpPr>
      <xdr:spPr>
        <a:xfrm flipV="1">
          <a:off x="15481300" y="62445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491" name="楕円 490"/>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116205</xdr:rowOff>
    </xdr:from>
    <xdr:to>
      <xdr:col>81</xdr:col>
      <xdr:colOff>50800</xdr:colOff>
      <xdr:row>36</xdr:row>
      <xdr:rowOff>158115</xdr:rowOff>
    </xdr:to>
    <xdr:cxnSp macro="">
      <xdr:nvCxnSpPr>
        <xdr:cNvPr id="492" name="直線コネクタ 491"/>
        <xdr:cNvCxnSpPr/>
      </xdr:nvCxnSpPr>
      <xdr:spPr>
        <a:xfrm flipV="1">
          <a:off x="14592300" y="6288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93" name="楕円 492"/>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158115</xdr:rowOff>
    </xdr:from>
    <xdr:to>
      <xdr:col>76</xdr:col>
      <xdr:colOff>114300</xdr:colOff>
      <xdr:row>37</xdr:row>
      <xdr:rowOff>28575</xdr:rowOff>
    </xdr:to>
    <xdr:cxnSp macro="">
      <xdr:nvCxnSpPr>
        <xdr:cNvPr id="494" name="直線コネクタ 493"/>
        <xdr:cNvCxnSpPr/>
      </xdr:nvCxnSpPr>
      <xdr:spPr>
        <a:xfrm flipV="1">
          <a:off x="13703300" y="63303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95"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6"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97" name="n_3aveValue【一般廃棄物処理施設】&#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498" name="n_1mainValue【一般廃棄物処理施設】&#10;有形固定資産減価償却率"/>
        <xdr:cNvSpPr txBox="1"/>
      </xdr:nvSpPr>
      <xdr:spPr>
        <a:xfrm>
          <a:off x="15266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499" name="n_2mainValue【一般廃棄物処理施設】&#10;有形固定資産減価償却率"/>
        <xdr:cNvSpPr txBox="1"/>
      </xdr:nvSpPr>
      <xdr:spPr>
        <a:xfrm>
          <a:off x="14389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500" name="n_3mainValue【一般廃棄物処理施設】&#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31"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26706</xdr:rowOff>
    </xdr:from>
    <xdr:to>
      <xdr:col>116</xdr:col>
      <xdr:colOff>114300</xdr:colOff>
      <xdr:row>41</xdr:row>
      <xdr:rowOff>128306</xdr:rowOff>
    </xdr:to>
    <xdr:sp macro="" textlink="">
      <xdr:nvSpPr>
        <xdr:cNvPr id="541" name="楕円 540"/>
        <xdr:cNvSpPr/>
      </xdr:nvSpPr>
      <xdr:spPr>
        <a:xfrm>
          <a:off x="22110700" y="70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5133</xdr:rowOff>
    </xdr:from>
    <xdr:ext cx="534377" cy="259045"/>
    <xdr:sp macro="" textlink="">
      <xdr:nvSpPr>
        <xdr:cNvPr id="542" name="【一般廃棄物処理施設】&#10;一人当たり有形固定資産（償却資産）額該当値テキスト"/>
        <xdr:cNvSpPr txBox="1"/>
      </xdr:nvSpPr>
      <xdr:spPr>
        <a:xfrm>
          <a:off x="22199600" y="703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28023</xdr:rowOff>
    </xdr:from>
    <xdr:to>
      <xdr:col>112</xdr:col>
      <xdr:colOff>38100</xdr:colOff>
      <xdr:row>41</xdr:row>
      <xdr:rowOff>129623</xdr:rowOff>
    </xdr:to>
    <xdr:sp macro="" textlink="">
      <xdr:nvSpPr>
        <xdr:cNvPr id="543" name="楕円 542"/>
        <xdr:cNvSpPr/>
      </xdr:nvSpPr>
      <xdr:spPr>
        <a:xfrm>
          <a:off x="21272500" y="70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77506</xdr:rowOff>
    </xdr:from>
    <xdr:to>
      <xdr:col>116</xdr:col>
      <xdr:colOff>63500</xdr:colOff>
      <xdr:row>41</xdr:row>
      <xdr:rowOff>78823</xdr:rowOff>
    </xdr:to>
    <xdr:cxnSp macro="">
      <xdr:nvCxnSpPr>
        <xdr:cNvPr id="544" name="直線コネクタ 543"/>
        <xdr:cNvCxnSpPr/>
      </xdr:nvCxnSpPr>
      <xdr:spPr>
        <a:xfrm flipV="1">
          <a:off x="21323300" y="7106956"/>
          <a:ext cx="8382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28122</xdr:rowOff>
    </xdr:from>
    <xdr:to>
      <xdr:col>107</xdr:col>
      <xdr:colOff>101600</xdr:colOff>
      <xdr:row>41</xdr:row>
      <xdr:rowOff>129722</xdr:rowOff>
    </xdr:to>
    <xdr:sp macro="" textlink="">
      <xdr:nvSpPr>
        <xdr:cNvPr id="545" name="楕円 544"/>
        <xdr:cNvSpPr/>
      </xdr:nvSpPr>
      <xdr:spPr>
        <a:xfrm>
          <a:off x="20383500" y="70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78823</xdr:rowOff>
    </xdr:from>
    <xdr:to>
      <xdr:col>111</xdr:col>
      <xdr:colOff>177800</xdr:colOff>
      <xdr:row>41</xdr:row>
      <xdr:rowOff>78922</xdr:rowOff>
    </xdr:to>
    <xdr:cxnSp macro="">
      <xdr:nvCxnSpPr>
        <xdr:cNvPr id="546" name="直線コネクタ 545"/>
        <xdr:cNvCxnSpPr/>
      </xdr:nvCxnSpPr>
      <xdr:spPr>
        <a:xfrm flipV="1">
          <a:off x="20434300" y="7108273"/>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28046</xdr:rowOff>
    </xdr:from>
    <xdr:to>
      <xdr:col>102</xdr:col>
      <xdr:colOff>165100</xdr:colOff>
      <xdr:row>41</xdr:row>
      <xdr:rowOff>129646</xdr:rowOff>
    </xdr:to>
    <xdr:sp macro="" textlink="">
      <xdr:nvSpPr>
        <xdr:cNvPr id="547" name="楕円 546"/>
        <xdr:cNvSpPr/>
      </xdr:nvSpPr>
      <xdr:spPr>
        <a:xfrm>
          <a:off x="19494500" y="70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78846</xdr:rowOff>
    </xdr:from>
    <xdr:to>
      <xdr:col>107</xdr:col>
      <xdr:colOff>50800</xdr:colOff>
      <xdr:row>41</xdr:row>
      <xdr:rowOff>78922</xdr:rowOff>
    </xdr:to>
    <xdr:cxnSp macro="">
      <xdr:nvCxnSpPr>
        <xdr:cNvPr id="548" name="直線コネクタ 547"/>
        <xdr:cNvCxnSpPr/>
      </xdr:nvCxnSpPr>
      <xdr:spPr>
        <a:xfrm>
          <a:off x="19545300" y="710829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9"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50"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51"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120750</xdr:rowOff>
    </xdr:from>
    <xdr:ext cx="534377" cy="259045"/>
    <xdr:sp macro="" textlink="">
      <xdr:nvSpPr>
        <xdr:cNvPr id="552" name="n_1mainValue【一般廃棄物処理施設】&#10;一人当たり有形固定資産（償却資産）額"/>
        <xdr:cNvSpPr txBox="1"/>
      </xdr:nvSpPr>
      <xdr:spPr>
        <a:xfrm>
          <a:off x="21043411" y="71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120849</xdr:rowOff>
    </xdr:from>
    <xdr:ext cx="534377" cy="259045"/>
    <xdr:sp macro="" textlink="">
      <xdr:nvSpPr>
        <xdr:cNvPr id="553" name="n_2mainValue【一般廃棄物処理施設】&#10;一人当たり有形固定資産（償却資産）額"/>
        <xdr:cNvSpPr txBox="1"/>
      </xdr:nvSpPr>
      <xdr:spPr>
        <a:xfrm>
          <a:off x="20167111" y="715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120773</xdr:rowOff>
    </xdr:from>
    <xdr:ext cx="534377" cy="259045"/>
    <xdr:sp macro="" textlink="">
      <xdr:nvSpPr>
        <xdr:cNvPr id="554" name="n_3mainValue【一般廃棄物処理施設】&#10;一人当たり有形固定資産（償却資産）額"/>
        <xdr:cNvSpPr txBox="1"/>
      </xdr:nvSpPr>
      <xdr:spPr>
        <a:xfrm>
          <a:off x="19278111" y="71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8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93" name="楕円 592"/>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594" name="【保健センター・保健所】&#10;有形固定資産減価償却率該当値テキスト"/>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595" name="楕円 594"/>
        <xdr:cNvSpPr/>
      </xdr:nvSpPr>
      <xdr:spPr>
        <a:xfrm>
          <a:off x="15430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5715</xdr:rowOff>
    </xdr:to>
    <xdr:cxnSp macro="">
      <xdr:nvCxnSpPr>
        <xdr:cNvPr id="596" name="直線コネクタ 595"/>
        <xdr:cNvCxnSpPr/>
      </xdr:nvCxnSpPr>
      <xdr:spPr>
        <a:xfrm flipV="1">
          <a:off x="15481300" y="102527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97" name="楕円 596"/>
        <xdr:cNvSpPr/>
      </xdr:nvSpPr>
      <xdr:spPr>
        <a:xfrm>
          <a:off x="14541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xdr:rowOff>
    </xdr:from>
    <xdr:to>
      <xdr:col>81</xdr:col>
      <xdr:colOff>50800</xdr:colOff>
      <xdr:row>60</xdr:row>
      <xdr:rowOff>43815</xdr:rowOff>
    </xdr:to>
    <xdr:cxnSp macro="">
      <xdr:nvCxnSpPr>
        <xdr:cNvPr id="598" name="直線コネクタ 597"/>
        <xdr:cNvCxnSpPr/>
      </xdr:nvCxnSpPr>
      <xdr:spPr>
        <a:xfrm flipV="1">
          <a:off x="14592300" y="10292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99" name="楕円 598"/>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81915</xdr:rowOff>
    </xdr:to>
    <xdr:cxnSp macro="">
      <xdr:nvCxnSpPr>
        <xdr:cNvPr id="600" name="直線コネクタ 599"/>
        <xdr:cNvCxnSpPr/>
      </xdr:nvCxnSpPr>
      <xdr:spPr>
        <a:xfrm flipV="1">
          <a:off x="13703300" y="10330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01"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02"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03" name="n_3ave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604" name="n_1mainValue【保健センター・保健所】&#10;有形固定資産減価償却率"/>
        <xdr:cNvSpPr txBox="1"/>
      </xdr:nvSpPr>
      <xdr:spPr>
        <a:xfrm>
          <a:off x="15266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605" name="n_2mainValue【保健センター・保健所】&#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06" name="n_3mainValue【保健センター・保健所】&#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35"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45" name="楕円 644"/>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46"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47" name="楕円 646"/>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648" name="直線コネクタ 647"/>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49" name="楕円 648"/>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650" name="直線コネクタ 649"/>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51" name="楕円 650"/>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652" name="直線コネクタ 651"/>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53"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54"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55"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56"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57"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58"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86"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99313</xdr:rowOff>
    </xdr:from>
    <xdr:to>
      <xdr:col>85</xdr:col>
      <xdr:colOff>177800</xdr:colOff>
      <xdr:row>82</xdr:row>
      <xdr:rowOff>29463</xdr:rowOff>
    </xdr:to>
    <xdr:sp macro="" textlink="">
      <xdr:nvSpPr>
        <xdr:cNvPr id="696" name="楕円 695"/>
        <xdr:cNvSpPr/>
      </xdr:nvSpPr>
      <xdr:spPr>
        <a:xfrm>
          <a:off x="162687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77740</xdr:rowOff>
    </xdr:from>
    <xdr:ext cx="405111" cy="259045"/>
    <xdr:sp macro="" textlink="">
      <xdr:nvSpPr>
        <xdr:cNvPr id="697" name="【消防施設】&#10;有形固定資産減価償却率該当値テキスト"/>
        <xdr:cNvSpPr txBox="1"/>
      </xdr:nvSpPr>
      <xdr:spPr>
        <a:xfrm>
          <a:off x="16357600"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698" name="楕円 697"/>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150113</xdr:rowOff>
    </xdr:from>
    <xdr:to>
      <xdr:col>85</xdr:col>
      <xdr:colOff>127000</xdr:colOff>
      <xdr:row>82</xdr:row>
      <xdr:rowOff>26670</xdr:rowOff>
    </xdr:to>
    <xdr:cxnSp macro="">
      <xdr:nvCxnSpPr>
        <xdr:cNvPr id="699" name="直線コネクタ 698"/>
        <xdr:cNvCxnSpPr/>
      </xdr:nvCxnSpPr>
      <xdr:spPr>
        <a:xfrm flipV="1">
          <a:off x="15481300" y="14037563"/>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154178</xdr:rowOff>
    </xdr:from>
    <xdr:to>
      <xdr:col>76</xdr:col>
      <xdr:colOff>165100</xdr:colOff>
      <xdr:row>82</xdr:row>
      <xdr:rowOff>84328</xdr:rowOff>
    </xdr:to>
    <xdr:sp macro="" textlink="">
      <xdr:nvSpPr>
        <xdr:cNvPr id="700" name="楕円 699"/>
        <xdr:cNvSpPr/>
      </xdr:nvSpPr>
      <xdr:spPr>
        <a:xfrm>
          <a:off x="14541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33528</xdr:rowOff>
    </xdr:to>
    <xdr:cxnSp macro="">
      <xdr:nvCxnSpPr>
        <xdr:cNvPr id="701" name="直線コネクタ 700"/>
        <xdr:cNvCxnSpPr/>
      </xdr:nvCxnSpPr>
      <xdr:spPr>
        <a:xfrm flipV="1">
          <a:off x="14592300" y="140855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19304</xdr:rowOff>
    </xdr:from>
    <xdr:to>
      <xdr:col>72</xdr:col>
      <xdr:colOff>38100</xdr:colOff>
      <xdr:row>82</xdr:row>
      <xdr:rowOff>120904</xdr:rowOff>
    </xdr:to>
    <xdr:sp macro="" textlink="">
      <xdr:nvSpPr>
        <xdr:cNvPr id="702" name="楕円 701"/>
        <xdr:cNvSpPr/>
      </xdr:nvSpPr>
      <xdr:spPr>
        <a:xfrm>
          <a:off x="13652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33528</xdr:rowOff>
    </xdr:from>
    <xdr:to>
      <xdr:col>76</xdr:col>
      <xdr:colOff>114300</xdr:colOff>
      <xdr:row>82</xdr:row>
      <xdr:rowOff>70104</xdr:rowOff>
    </xdr:to>
    <xdr:cxnSp macro="">
      <xdr:nvCxnSpPr>
        <xdr:cNvPr id="703" name="直線コネクタ 702"/>
        <xdr:cNvCxnSpPr/>
      </xdr:nvCxnSpPr>
      <xdr:spPr>
        <a:xfrm flipV="1">
          <a:off x="13703300" y="14092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704"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05"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6"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707" name="n_1main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75455</xdr:rowOff>
    </xdr:from>
    <xdr:ext cx="405111" cy="259045"/>
    <xdr:sp macro="" textlink="">
      <xdr:nvSpPr>
        <xdr:cNvPr id="708" name="n_2mainValue【消防施設】&#10;有形固定資産減価償却率"/>
        <xdr:cNvSpPr txBox="1"/>
      </xdr:nvSpPr>
      <xdr:spPr>
        <a:xfrm>
          <a:off x="14389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112031</xdr:rowOff>
    </xdr:from>
    <xdr:ext cx="405111" cy="259045"/>
    <xdr:sp macro="" textlink="">
      <xdr:nvSpPr>
        <xdr:cNvPr id="709" name="n_3mainValue【消防施設】&#10;有形固定資産減価償却率"/>
        <xdr:cNvSpPr txBox="1"/>
      </xdr:nvSpPr>
      <xdr:spPr>
        <a:xfrm>
          <a:off x="13500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746" name="楕円 745"/>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32021</xdr:rowOff>
    </xdr:from>
    <xdr:ext cx="469744" cy="259045"/>
    <xdr:sp macro="" textlink="">
      <xdr:nvSpPr>
        <xdr:cNvPr id="747" name="【消防施設】&#10;一人当たり面積該当値テキスト"/>
        <xdr:cNvSpPr txBox="1"/>
      </xdr:nvSpPr>
      <xdr:spPr>
        <a:xfrm>
          <a:off x="22199600" y="142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48" name="楕円 747"/>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104394</xdr:rowOff>
    </xdr:to>
    <xdr:cxnSp macro="">
      <xdr:nvCxnSpPr>
        <xdr:cNvPr id="749" name="直線コネクタ 748"/>
        <xdr:cNvCxnSpPr/>
      </xdr:nvCxnSpPr>
      <xdr:spPr>
        <a:xfrm>
          <a:off x="21323300" y="14334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750" name="楕円 749"/>
        <xdr:cNvSpPr/>
      </xdr:nvSpPr>
      <xdr:spPr>
        <a:xfrm>
          <a:off x="2038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113537</xdr:rowOff>
    </xdr:to>
    <xdr:cxnSp macro="">
      <xdr:nvCxnSpPr>
        <xdr:cNvPr id="751" name="直線コネクタ 750"/>
        <xdr:cNvCxnSpPr/>
      </xdr:nvCxnSpPr>
      <xdr:spPr>
        <a:xfrm flipV="1">
          <a:off x="20434300" y="143347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62737</xdr:rowOff>
    </xdr:from>
    <xdr:to>
      <xdr:col>102</xdr:col>
      <xdr:colOff>165100</xdr:colOff>
      <xdr:row>83</xdr:row>
      <xdr:rowOff>164337</xdr:rowOff>
    </xdr:to>
    <xdr:sp macro="" textlink="">
      <xdr:nvSpPr>
        <xdr:cNvPr id="752" name="楕円 751"/>
        <xdr:cNvSpPr/>
      </xdr:nvSpPr>
      <xdr:spPr>
        <a:xfrm>
          <a:off x="19494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113537</xdr:rowOff>
    </xdr:from>
    <xdr:to>
      <xdr:col>107</xdr:col>
      <xdr:colOff>50800</xdr:colOff>
      <xdr:row>83</xdr:row>
      <xdr:rowOff>113537</xdr:rowOff>
    </xdr:to>
    <xdr:cxnSp macro="">
      <xdr:nvCxnSpPr>
        <xdr:cNvPr id="753" name="直線コネクタ 752"/>
        <xdr:cNvCxnSpPr/>
      </xdr:nvCxnSpPr>
      <xdr:spPr>
        <a:xfrm>
          <a:off x="19545300" y="1434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55"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56"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146321</xdr:rowOff>
    </xdr:from>
    <xdr:ext cx="469744" cy="259045"/>
    <xdr:sp macro="" textlink="">
      <xdr:nvSpPr>
        <xdr:cNvPr id="757" name="n_1main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9414</xdr:rowOff>
    </xdr:from>
    <xdr:ext cx="469744" cy="259045"/>
    <xdr:sp macro="" textlink="">
      <xdr:nvSpPr>
        <xdr:cNvPr id="758" name="n_2mainValue【消防施設】&#10;一人当たり面積"/>
        <xdr:cNvSpPr txBox="1"/>
      </xdr:nvSpPr>
      <xdr:spPr>
        <a:xfrm>
          <a:off x="20199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9414</xdr:rowOff>
    </xdr:from>
    <xdr:ext cx="469744" cy="259045"/>
    <xdr:sp macro="" textlink="">
      <xdr:nvSpPr>
        <xdr:cNvPr id="759" name="n_3mainValue【消防施設】&#10;一人当たり面積"/>
        <xdr:cNvSpPr txBox="1"/>
      </xdr:nvSpPr>
      <xdr:spPr>
        <a:xfrm>
          <a:off x="19310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113030</xdr:rowOff>
    </xdr:from>
    <xdr:to>
      <xdr:col>85</xdr:col>
      <xdr:colOff>177800</xdr:colOff>
      <xdr:row>103</xdr:row>
      <xdr:rowOff>43180</xdr:rowOff>
    </xdr:to>
    <xdr:sp macro="" textlink="">
      <xdr:nvSpPr>
        <xdr:cNvPr id="799" name="楕円 798"/>
        <xdr:cNvSpPr/>
      </xdr:nvSpPr>
      <xdr:spPr>
        <a:xfrm>
          <a:off x="16268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135907</xdr:rowOff>
    </xdr:from>
    <xdr:ext cx="405111" cy="259045"/>
    <xdr:sp macro="" textlink="">
      <xdr:nvSpPr>
        <xdr:cNvPr id="800" name="【庁舎】&#10;有形固定資産減価償却率該当値テキスト"/>
        <xdr:cNvSpPr txBox="1"/>
      </xdr:nvSpPr>
      <xdr:spPr>
        <a:xfrm>
          <a:off x="1635760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801" name="楕円 800"/>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163830</xdr:rowOff>
    </xdr:from>
    <xdr:to>
      <xdr:col>85</xdr:col>
      <xdr:colOff>127000</xdr:colOff>
      <xdr:row>103</xdr:row>
      <xdr:rowOff>30480</xdr:rowOff>
    </xdr:to>
    <xdr:cxnSp macro="">
      <xdr:nvCxnSpPr>
        <xdr:cNvPr id="802" name="直線コネクタ 801"/>
        <xdr:cNvCxnSpPr/>
      </xdr:nvCxnSpPr>
      <xdr:spPr>
        <a:xfrm flipV="1">
          <a:off x="15481300" y="17651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803" name="楕円 802"/>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68580</xdr:rowOff>
    </xdr:to>
    <xdr:cxnSp macro="">
      <xdr:nvCxnSpPr>
        <xdr:cNvPr id="804" name="直線コネクタ 803"/>
        <xdr:cNvCxnSpPr/>
      </xdr:nvCxnSpPr>
      <xdr:spPr>
        <a:xfrm flipV="1">
          <a:off x="14592300" y="17689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805" name="楕円 804"/>
        <xdr:cNvSpPr/>
      </xdr:nvSpPr>
      <xdr:spPr>
        <a:xfrm>
          <a:off x="1365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68580</xdr:rowOff>
    </xdr:from>
    <xdr:to>
      <xdr:col>76</xdr:col>
      <xdr:colOff>114300</xdr:colOff>
      <xdr:row>103</xdr:row>
      <xdr:rowOff>106680</xdr:rowOff>
    </xdr:to>
    <xdr:cxnSp macro="">
      <xdr:nvCxnSpPr>
        <xdr:cNvPr id="806" name="直線コネクタ 805"/>
        <xdr:cNvCxnSpPr/>
      </xdr:nvCxnSpPr>
      <xdr:spPr>
        <a:xfrm flipV="1">
          <a:off x="13703300" y="1772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7"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8"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9" name="n_3aveValue【庁舎】&#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810" name="n_1mainValue【庁舎】&#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811" name="n_2mainValue【庁舎】&#10;有形固定資産減価償却率"/>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812" name="n_3mainValue【庁舎】&#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851" name="楕円 850"/>
        <xdr:cNvSpPr/>
      </xdr:nvSpPr>
      <xdr:spPr>
        <a:xfrm>
          <a:off x="22110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852" name="【庁舎】&#10;一人当たり面積該当値テキスト"/>
        <xdr:cNvSpPr txBox="1"/>
      </xdr:nvSpPr>
      <xdr:spPr>
        <a:xfrm>
          <a:off x="221996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53" name="楕円 852"/>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68580</xdr:rowOff>
    </xdr:to>
    <xdr:cxnSp macro="">
      <xdr:nvCxnSpPr>
        <xdr:cNvPr id="854" name="直線コネクタ 853"/>
        <xdr:cNvCxnSpPr/>
      </xdr:nvCxnSpPr>
      <xdr:spPr>
        <a:xfrm>
          <a:off x="21323300" y="1806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55" name="楕円 854"/>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64770</xdr:rowOff>
    </xdr:to>
    <xdr:cxnSp macro="">
      <xdr:nvCxnSpPr>
        <xdr:cNvPr id="856" name="直線コネクタ 855"/>
        <xdr:cNvCxnSpPr/>
      </xdr:nvCxnSpPr>
      <xdr:spPr>
        <a:xfrm>
          <a:off x="20434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57" name="楕円 856"/>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64770</xdr:rowOff>
    </xdr:to>
    <xdr:cxnSp macro="">
      <xdr:nvCxnSpPr>
        <xdr:cNvPr id="858" name="直線コネクタ 857"/>
        <xdr:cNvCxnSpPr/>
      </xdr:nvCxnSpPr>
      <xdr:spPr>
        <a:xfrm>
          <a:off x="19545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59"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62"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63"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64"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体的に有形固定資産減価償却率は同等かやや高い傾向にある。福祉施設の６８．６％、庁舎の８６．９％（いずれも延床面積比）が築３０年以上であるため、減価償却率が高くなっている。倉敷市公共施設等総合管理計画や倉敷市行財政改革プラン２０１６等に基づき、施設の長寿命化などをの取り組みを進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6001;&#25919;&#65291;&#36001;&#27963;&#65289;&#12304;&#36001;&#25919;&#29366;&#27841;&#36039;&#26009;&#38598;&#12305;_332020_&#20489;&#2597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49.5</v>
          </cell>
          <cell r="CF51">
            <v>42.6</v>
          </cell>
          <cell r="CN51">
            <v>42.7</v>
          </cell>
          <cell r="CV51">
            <v>47.9</v>
          </cell>
        </row>
        <row r="53">
          <cell r="BX53">
            <v>73</v>
          </cell>
          <cell r="CF53">
            <v>74</v>
          </cell>
          <cell r="CN53">
            <v>75.599999999999994</v>
          </cell>
          <cell r="CV53">
            <v>76.5</v>
          </cell>
        </row>
        <row r="55">
          <cell r="AN55" t="str">
            <v>類似団体内平均値</v>
          </cell>
          <cell r="BX55">
            <v>41.4</v>
          </cell>
          <cell r="CF55">
            <v>38.9</v>
          </cell>
          <cell r="CN55">
            <v>37.6</v>
          </cell>
          <cell r="CV55">
            <v>34</v>
          </cell>
        </row>
        <row r="57">
          <cell r="BX57">
            <v>60.2</v>
          </cell>
          <cell r="CF57">
            <v>59.3</v>
          </cell>
          <cell r="CN57">
            <v>60</v>
          </cell>
          <cell r="CV57">
            <v>60.8</v>
          </cell>
        </row>
        <row r="72">
          <cell r="BP72" t="str">
            <v>H26</v>
          </cell>
          <cell r="BX72" t="str">
            <v>H27</v>
          </cell>
          <cell r="CF72" t="str">
            <v>H28</v>
          </cell>
          <cell r="CN72" t="str">
            <v>H29</v>
          </cell>
          <cell r="CV72" t="str">
            <v>H30</v>
          </cell>
        </row>
        <row r="73">
          <cell r="AN73" t="str">
            <v>当該団体値</v>
          </cell>
          <cell r="BP73">
            <v>57</v>
          </cell>
          <cell r="BX73">
            <v>49.5</v>
          </cell>
          <cell r="CF73">
            <v>42.6</v>
          </cell>
          <cell r="CN73">
            <v>42.7</v>
          </cell>
          <cell r="CV73">
            <v>47.9</v>
          </cell>
        </row>
        <row r="75">
          <cell r="BP75">
            <v>7.2</v>
          </cell>
          <cell r="BX75">
            <v>6.9</v>
          </cell>
          <cell r="CF75">
            <v>6.3</v>
          </cell>
          <cell r="CN75">
            <v>5.8</v>
          </cell>
          <cell r="CV75">
            <v>5.3</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211700283</v>
      </c>
      <c r="BO4" s="392"/>
      <c r="BP4" s="392"/>
      <c r="BQ4" s="392"/>
      <c r="BR4" s="392"/>
      <c r="BS4" s="392"/>
      <c r="BT4" s="392"/>
      <c r="BU4" s="393"/>
      <c r="BV4" s="391">
        <v>183380375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5.2</v>
      </c>
      <c r="CU4" s="398"/>
      <c r="CV4" s="398"/>
      <c r="CW4" s="398"/>
      <c r="CX4" s="398"/>
      <c r="CY4" s="398"/>
      <c r="CZ4" s="398"/>
      <c r="DA4" s="399"/>
      <c r="DB4" s="397">
        <v>3.9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202773016</v>
      </c>
      <c r="BO5" s="429"/>
      <c r="BP5" s="429"/>
      <c r="BQ5" s="429"/>
      <c r="BR5" s="429"/>
      <c r="BS5" s="429"/>
      <c r="BT5" s="429"/>
      <c r="BU5" s="430"/>
      <c r="BV5" s="428">
        <v>177466070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92.6</v>
      </c>
      <c r="CU5" s="426"/>
      <c r="CV5" s="426"/>
      <c r="CW5" s="426"/>
      <c r="CX5" s="426"/>
      <c r="CY5" s="426"/>
      <c r="CZ5" s="426"/>
      <c r="DA5" s="427"/>
      <c r="DB5" s="425">
        <v>93.3</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8927267</v>
      </c>
      <c r="BO6" s="429"/>
      <c r="BP6" s="429"/>
      <c r="BQ6" s="429"/>
      <c r="BR6" s="429"/>
      <c r="BS6" s="429"/>
      <c r="BT6" s="429"/>
      <c r="BU6" s="430"/>
      <c r="BV6" s="428">
        <v>5914305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100</v>
      </c>
      <c r="CU6" s="466"/>
      <c r="CV6" s="466"/>
      <c r="CW6" s="466"/>
      <c r="CX6" s="466"/>
      <c r="CY6" s="466"/>
      <c r="CZ6" s="466"/>
      <c r="DA6" s="467"/>
      <c r="DB6" s="465">
        <v>100.5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3344050</v>
      </c>
      <c r="BO7" s="429"/>
      <c r="BP7" s="429"/>
      <c r="BQ7" s="429"/>
      <c r="BR7" s="429"/>
      <c r="BS7" s="429"/>
      <c r="BT7" s="429"/>
      <c r="BU7" s="430"/>
      <c r="BV7" s="428">
        <v>1697313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107810088</v>
      </c>
      <c r="CU7" s="429"/>
      <c r="CV7" s="429"/>
      <c r="CW7" s="429"/>
      <c r="CX7" s="429"/>
      <c r="CY7" s="429"/>
      <c r="CZ7" s="429"/>
      <c r="DA7" s="430"/>
      <c r="DB7" s="428">
        <v>107167476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5583217</v>
      </c>
      <c r="BO8" s="429"/>
      <c r="BP8" s="429"/>
      <c r="BQ8" s="429"/>
      <c r="BR8" s="429"/>
      <c r="BS8" s="429"/>
      <c r="BT8" s="429"/>
      <c r="BU8" s="430"/>
      <c r="BV8" s="428">
        <v>4216992</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0.87</v>
      </c>
      <c r="CU8" s="469"/>
      <c r="CV8" s="469"/>
      <c r="CW8" s="469"/>
      <c r="CX8" s="469"/>
      <c r="CY8" s="469"/>
      <c r="CZ8" s="469"/>
      <c r="DA8" s="470"/>
      <c r="DB8" s="468">
        <v>0.87</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477118</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1366225</v>
      </c>
      <c r="BO9" s="429"/>
      <c r="BP9" s="429"/>
      <c r="BQ9" s="429"/>
      <c r="BR9" s="429"/>
      <c r="BS9" s="429"/>
      <c r="BT9" s="429"/>
      <c r="BU9" s="430"/>
      <c r="BV9" s="428">
        <v>366501</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12.3</v>
      </c>
      <c r="CU9" s="426"/>
      <c r="CV9" s="426"/>
      <c r="CW9" s="426"/>
      <c r="CX9" s="426"/>
      <c r="CY9" s="426"/>
      <c r="CZ9" s="426"/>
      <c r="DA9" s="427"/>
      <c r="DB9" s="425">
        <v>13.5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475513</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102</v>
      </c>
      <c r="AV10" s="461"/>
      <c r="AW10" s="461"/>
      <c r="AX10" s="461"/>
      <c r="AY10" s="462" t="s">
        <v>121</v>
      </c>
      <c r="AZ10" s="463"/>
      <c r="BA10" s="463"/>
      <c r="BB10" s="463"/>
      <c r="BC10" s="463"/>
      <c r="BD10" s="463"/>
      <c r="BE10" s="463"/>
      <c r="BF10" s="463"/>
      <c r="BG10" s="463"/>
      <c r="BH10" s="463"/>
      <c r="BI10" s="463"/>
      <c r="BJ10" s="463"/>
      <c r="BK10" s="463"/>
      <c r="BL10" s="463"/>
      <c r="BM10" s="464"/>
      <c r="BN10" s="428">
        <v>2704000</v>
      </c>
      <c r="BO10" s="429"/>
      <c r="BP10" s="429"/>
      <c r="BQ10" s="429"/>
      <c r="BR10" s="429"/>
      <c r="BS10" s="429"/>
      <c r="BT10" s="429"/>
      <c r="BU10" s="430"/>
      <c r="BV10" s="428">
        <v>2508363</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109</v>
      </c>
      <c r="AV11" s="461"/>
      <c r="AW11" s="461"/>
      <c r="AX11" s="461"/>
      <c r="AY11" s="462" t="s">
        <v>126</v>
      </c>
      <c r="AZ11" s="463"/>
      <c r="BA11" s="463"/>
      <c r="BB11" s="463"/>
      <c r="BC11" s="463"/>
      <c r="BD11" s="463"/>
      <c r="BE11" s="463"/>
      <c r="BF11" s="463"/>
      <c r="BG11" s="463"/>
      <c r="BH11" s="463"/>
      <c r="BI11" s="463"/>
      <c r="BJ11" s="463"/>
      <c r="BK11" s="463"/>
      <c r="BL11" s="463"/>
      <c r="BM11" s="464"/>
      <c r="BN11" s="428">
        <v>750000</v>
      </c>
      <c r="BO11" s="429"/>
      <c r="BP11" s="429"/>
      <c r="BQ11" s="429"/>
      <c r="BR11" s="429"/>
      <c r="BS11" s="429"/>
      <c r="BT11" s="429"/>
      <c r="BU11" s="430"/>
      <c r="BV11" s="428">
        <v>1125000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482541</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4520000</v>
      </c>
      <c r="BO12" s="429"/>
      <c r="BP12" s="429"/>
      <c r="BQ12" s="429"/>
      <c r="BR12" s="429"/>
      <c r="BS12" s="429"/>
      <c r="BT12" s="429"/>
      <c r="BU12" s="430"/>
      <c r="BV12" s="428">
        <v>2350000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476481</v>
      </c>
      <c r="S13" s="510"/>
      <c r="T13" s="510"/>
      <c r="U13" s="510"/>
      <c r="V13" s="511"/>
      <c r="W13" s="444" t="s">
        <v>140</v>
      </c>
      <c r="X13" s="445"/>
      <c r="Y13" s="445"/>
      <c r="Z13" s="445"/>
      <c r="AA13" s="445"/>
      <c r="AB13" s="435"/>
      <c r="AC13" s="479">
        <v>4043</v>
      </c>
      <c r="AD13" s="480"/>
      <c r="AE13" s="480"/>
      <c r="AF13" s="480"/>
      <c r="AG13" s="519"/>
      <c r="AH13" s="479">
        <v>4490</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300225</v>
      </c>
      <c r="BO13" s="429"/>
      <c r="BP13" s="429"/>
      <c r="BQ13" s="429"/>
      <c r="BR13" s="429"/>
      <c r="BS13" s="429"/>
      <c r="BT13" s="429"/>
      <c r="BU13" s="430"/>
      <c r="BV13" s="428">
        <v>1649864</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5.3</v>
      </c>
      <c r="CU13" s="426"/>
      <c r="CV13" s="426"/>
      <c r="CW13" s="426"/>
      <c r="CX13" s="426"/>
      <c r="CY13" s="426"/>
      <c r="CZ13" s="426"/>
      <c r="DA13" s="427"/>
      <c r="DB13" s="425">
        <v>5.8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483901</v>
      </c>
      <c r="S14" s="510"/>
      <c r="T14" s="510"/>
      <c r="U14" s="510"/>
      <c r="V14" s="511"/>
      <c r="W14" s="418"/>
      <c r="X14" s="419"/>
      <c r="Y14" s="419"/>
      <c r="Z14" s="419"/>
      <c r="AA14" s="419"/>
      <c r="AB14" s="408"/>
      <c r="AC14" s="512">
        <v>2</v>
      </c>
      <c r="AD14" s="513"/>
      <c r="AE14" s="513"/>
      <c r="AF14" s="513"/>
      <c r="AG14" s="514"/>
      <c r="AH14" s="512">
        <v>2.2000000000000002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47.9</v>
      </c>
      <c r="CU14" s="524"/>
      <c r="CV14" s="524"/>
      <c r="CW14" s="524"/>
      <c r="CX14" s="524"/>
      <c r="CY14" s="524"/>
      <c r="CZ14" s="524"/>
      <c r="DA14" s="525"/>
      <c r="DB14" s="523">
        <v>42.7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478127</v>
      </c>
      <c r="S15" s="510"/>
      <c r="T15" s="510"/>
      <c r="U15" s="510"/>
      <c r="V15" s="511"/>
      <c r="W15" s="444" t="s">
        <v>148</v>
      </c>
      <c r="X15" s="445"/>
      <c r="Y15" s="445"/>
      <c r="Z15" s="445"/>
      <c r="AA15" s="445"/>
      <c r="AB15" s="435"/>
      <c r="AC15" s="479">
        <v>63775</v>
      </c>
      <c r="AD15" s="480"/>
      <c r="AE15" s="480"/>
      <c r="AF15" s="480"/>
      <c r="AG15" s="519"/>
      <c r="AH15" s="479">
        <v>67462</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68579736</v>
      </c>
      <c r="BO15" s="392"/>
      <c r="BP15" s="392"/>
      <c r="BQ15" s="392"/>
      <c r="BR15" s="392"/>
      <c r="BS15" s="392"/>
      <c r="BT15" s="392"/>
      <c r="BU15" s="393"/>
      <c r="BV15" s="391">
        <v>68157186</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31.1</v>
      </c>
      <c r="AD16" s="513"/>
      <c r="AE16" s="513"/>
      <c r="AF16" s="513"/>
      <c r="AG16" s="514"/>
      <c r="AH16" s="512">
        <v>32.5</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78711197</v>
      </c>
      <c r="BO16" s="429"/>
      <c r="BP16" s="429"/>
      <c r="BQ16" s="429"/>
      <c r="BR16" s="429"/>
      <c r="BS16" s="429"/>
      <c r="BT16" s="429"/>
      <c r="BU16" s="430"/>
      <c r="BV16" s="428">
        <v>78358956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136977</v>
      </c>
      <c r="AD17" s="480"/>
      <c r="AE17" s="480"/>
      <c r="AF17" s="480"/>
      <c r="AG17" s="519"/>
      <c r="AH17" s="479">
        <v>135787</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88037929</v>
      </c>
      <c r="BO17" s="429"/>
      <c r="BP17" s="429"/>
      <c r="BQ17" s="429"/>
      <c r="BR17" s="429"/>
      <c r="BS17" s="429"/>
      <c r="BT17" s="429"/>
      <c r="BU17" s="430"/>
      <c r="BV17" s="428">
        <v>87462269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355.63</v>
      </c>
      <c r="M18" s="541"/>
      <c r="N18" s="541"/>
      <c r="O18" s="541"/>
      <c r="P18" s="541"/>
      <c r="Q18" s="541"/>
      <c r="R18" s="542"/>
      <c r="S18" s="542"/>
      <c r="T18" s="542"/>
      <c r="U18" s="542"/>
      <c r="V18" s="543"/>
      <c r="W18" s="446"/>
      <c r="X18" s="447"/>
      <c r="Y18" s="447"/>
      <c r="Z18" s="447"/>
      <c r="AA18" s="447"/>
      <c r="AB18" s="438"/>
      <c r="AC18" s="544">
        <v>66.900000000000006</v>
      </c>
      <c r="AD18" s="545"/>
      <c r="AE18" s="545"/>
      <c r="AF18" s="545"/>
      <c r="AG18" s="546"/>
      <c r="AH18" s="544">
        <v>65.400000000000006</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101886450</v>
      </c>
      <c r="BO18" s="429"/>
      <c r="BP18" s="429"/>
      <c r="BQ18" s="429"/>
      <c r="BR18" s="429"/>
      <c r="BS18" s="429"/>
      <c r="BT18" s="429"/>
      <c r="BU18" s="430"/>
      <c r="BV18" s="428">
        <v>101443231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1342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134401753</v>
      </c>
      <c r="BO19" s="429"/>
      <c r="BP19" s="429"/>
      <c r="BQ19" s="429"/>
      <c r="BR19" s="429"/>
      <c r="BS19" s="429"/>
      <c r="BT19" s="429"/>
      <c r="BU19" s="430"/>
      <c r="BV19" s="428">
        <v>123409546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189847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181593532</v>
      </c>
      <c r="BO23" s="429"/>
      <c r="BP23" s="429"/>
      <c r="BQ23" s="429"/>
      <c r="BR23" s="429"/>
      <c r="BS23" s="429"/>
      <c r="BT23" s="429"/>
      <c r="BU23" s="430"/>
      <c r="BV23" s="428">
        <v>172356984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11500</v>
      </c>
      <c r="R24" s="480"/>
      <c r="S24" s="480"/>
      <c r="T24" s="480"/>
      <c r="U24" s="480"/>
      <c r="V24" s="519"/>
      <c r="W24" s="578"/>
      <c r="X24" s="566"/>
      <c r="Y24" s="567"/>
      <c r="Z24" s="478" t="s">
        <v>172</v>
      </c>
      <c r="AA24" s="458"/>
      <c r="AB24" s="458"/>
      <c r="AC24" s="458"/>
      <c r="AD24" s="458"/>
      <c r="AE24" s="458"/>
      <c r="AF24" s="458"/>
      <c r="AG24" s="459"/>
      <c r="AH24" s="479">
        <v>2694</v>
      </c>
      <c r="AI24" s="480"/>
      <c r="AJ24" s="480"/>
      <c r="AK24" s="480"/>
      <c r="AL24" s="519"/>
      <c r="AM24" s="479">
        <v>8688150</v>
      </c>
      <c r="AN24" s="480"/>
      <c r="AO24" s="480"/>
      <c r="AP24" s="480"/>
      <c r="AQ24" s="480"/>
      <c r="AR24" s="519"/>
      <c r="AS24" s="479">
        <v>3225</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124021923</v>
      </c>
      <c r="BO24" s="429"/>
      <c r="BP24" s="429"/>
      <c r="BQ24" s="429"/>
      <c r="BR24" s="429"/>
      <c r="BS24" s="429"/>
      <c r="BT24" s="429"/>
      <c r="BU24" s="430"/>
      <c r="BV24" s="428">
        <v>118549304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2</v>
      </c>
      <c r="M25" s="480"/>
      <c r="N25" s="480"/>
      <c r="O25" s="480"/>
      <c r="P25" s="519"/>
      <c r="Q25" s="479">
        <v>9300</v>
      </c>
      <c r="R25" s="480"/>
      <c r="S25" s="480"/>
      <c r="T25" s="480"/>
      <c r="U25" s="480"/>
      <c r="V25" s="519"/>
      <c r="W25" s="578"/>
      <c r="X25" s="566"/>
      <c r="Y25" s="567"/>
      <c r="Z25" s="478" t="s">
        <v>175</v>
      </c>
      <c r="AA25" s="458"/>
      <c r="AB25" s="458"/>
      <c r="AC25" s="458"/>
      <c r="AD25" s="458"/>
      <c r="AE25" s="458"/>
      <c r="AF25" s="458"/>
      <c r="AG25" s="459"/>
      <c r="AH25" s="479">
        <v>455</v>
      </c>
      <c r="AI25" s="480"/>
      <c r="AJ25" s="480"/>
      <c r="AK25" s="480"/>
      <c r="AL25" s="519"/>
      <c r="AM25" s="479">
        <v>1339520</v>
      </c>
      <c r="AN25" s="480"/>
      <c r="AO25" s="480"/>
      <c r="AP25" s="480"/>
      <c r="AQ25" s="480"/>
      <c r="AR25" s="519"/>
      <c r="AS25" s="479">
        <v>2944</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63843837</v>
      </c>
      <c r="BO25" s="392"/>
      <c r="BP25" s="392"/>
      <c r="BQ25" s="392"/>
      <c r="BR25" s="392"/>
      <c r="BS25" s="392"/>
      <c r="BT25" s="392"/>
      <c r="BU25" s="393"/>
      <c r="BV25" s="391">
        <v>56592625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8100</v>
      </c>
      <c r="R26" s="480"/>
      <c r="S26" s="480"/>
      <c r="T26" s="480"/>
      <c r="U26" s="480"/>
      <c r="V26" s="519"/>
      <c r="W26" s="578"/>
      <c r="X26" s="566"/>
      <c r="Y26" s="567"/>
      <c r="Z26" s="478" t="s">
        <v>178</v>
      </c>
      <c r="AA26" s="588"/>
      <c r="AB26" s="588"/>
      <c r="AC26" s="588"/>
      <c r="AD26" s="588"/>
      <c r="AE26" s="588"/>
      <c r="AF26" s="588"/>
      <c r="AG26" s="589"/>
      <c r="AH26" s="479">
        <v>209</v>
      </c>
      <c r="AI26" s="480"/>
      <c r="AJ26" s="480"/>
      <c r="AK26" s="480"/>
      <c r="AL26" s="519"/>
      <c r="AM26" s="479">
        <v>772882</v>
      </c>
      <c r="AN26" s="480"/>
      <c r="AO26" s="480"/>
      <c r="AP26" s="480"/>
      <c r="AQ26" s="480"/>
      <c r="AR26" s="519"/>
      <c r="AS26" s="479">
        <v>3698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v>1100000</v>
      </c>
      <c r="BO26" s="429"/>
      <c r="BP26" s="429"/>
      <c r="BQ26" s="429"/>
      <c r="BR26" s="429"/>
      <c r="BS26" s="429"/>
      <c r="BT26" s="429"/>
      <c r="BU26" s="430"/>
      <c r="BV26" s="428">
        <v>200000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7800</v>
      </c>
      <c r="R27" s="480"/>
      <c r="S27" s="480"/>
      <c r="T27" s="480"/>
      <c r="U27" s="480"/>
      <c r="V27" s="519"/>
      <c r="W27" s="578"/>
      <c r="X27" s="566"/>
      <c r="Y27" s="567"/>
      <c r="Z27" s="478" t="s">
        <v>181</v>
      </c>
      <c r="AA27" s="458"/>
      <c r="AB27" s="458"/>
      <c r="AC27" s="458"/>
      <c r="AD27" s="458"/>
      <c r="AE27" s="458"/>
      <c r="AF27" s="458"/>
      <c r="AG27" s="459"/>
      <c r="AH27" s="479">
        <v>224</v>
      </c>
      <c r="AI27" s="480"/>
      <c r="AJ27" s="480"/>
      <c r="AK27" s="480"/>
      <c r="AL27" s="519"/>
      <c r="AM27" s="479">
        <v>715411</v>
      </c>
      <c r="AN27" s="480"/>
      <c r="AO27" s="480"/>
      <c r="AP27" s="480"/>
      <c r="AQ27" s="480"/>
      <c r="AR27" s="519"/>
      <c r="AS27" s="479">
        <v>3194</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1930000</v>
      </c>
      <c r="BO27" s="602"/>
      <c r="BP27" s="602"/>
      <c r="BQ27" s="602"/>
      <c r="BR27" s="602"/>
      <c r="BS27" s="602"/>
      <c r="BT27" s="602"/>
      <c r="BU27" s="603"/>
      <c r="BV27" s="601">
        <v>1930000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7200</v>
      </c>
      <c r="R28" s="480"/>
      <c r="S28" s="480"/>
      <c r="T28" s="480"/>
      <c r="U28" s="480"/>
      <c r="V28" s="519"/>
      <c r="W28" s="578"/>
      <c r="X28" s="566"/>
      <c r="Y28" s="567"/>
      <c r="Z28" s="478" t="s">
        <v>184</v>
      </c>
      <c r="AA28" s="458"/>
      <c r="AB28" s="458"/>
      <c r="AC28" s="458"/>
      <c r="AD28" s="458"/>
      <c r="AE28" s="458"/>
      <c r="AF28" s="458"/>
      <c r="AG28" s="459"/>
      <c r="AH28" s="479" t="s">
        <v>185</v>
      </c>
      <c r="AI28" s="480"/>
      <c r="AJ28" s="480"/>
      <c r="AK28" s="480"/>
      <c r="AL28" s="519"/>
      <c r="AM28" s="479" t="s">
        <v>185</v>
      </c>
      <c r="AN28" s="480"/>
      <c r="AO28" s="480"/>
      <c r="AP28" s="480"/>
      <c r="AQ28" s="480"/>
      <c r="AR28" s="519"/>
      <c r="AS28" s="479" t="s">
        <v>128</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9253737</v>
      </c>
      <c r="BO28" s="392"/>
      <c r="BP28" s="392"/>
      <c r="BQ28" s="392"/>
      <c r="BR28" s="392"/>
      <c r="BS28" s="392"/>
      <c r="BT28" s="392"/>
      <c r="BU28" s="393"/>
      <c r="BV28" s="391">
        <v>11069737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41</v>
      </c>
      <c r="M29" s="480"/>
      <c r="N29" s="480"/>
      <c r="O29" s="480"/>
      <c r="P29" s="519"/>
      <c r="Q29" s="479">
        <v>6700</v>
      </c>
      <c r="R29" s="480"/>
      <c r="S29" s="480"/>
      <c r="T29" s="480"/>
      <c r="U29" s="480"/>
      <c r="V29" s="519"/>
      <c r="W29" s="579"/>
      <c r="X29" s="580"/>
      <c r="Y29" s="581"/>
      <c r="Z29" s="478" t="s">
        <v>188</v>
      </c>
      <c r="AA29" s="458"/>
      <c r="AB29" s="458"/>
      <c r="AC29" s="458"/>
      <c r="AD29" s="458"/>
      <c r="AE29" s="458"/>
      <c r="AF29" s="458"/>
      <c r="AG29" s="459"/>
      <c r="AH29" s="479">
        <v>2918</v>
      </c>
      <c r="AI29" s="480"/>
      <c r="AJ29" s="480"/>
      <c r="AK29" s="480"/>
      <c r="AL29" s="519"/>
      <c r="AM29" s="479">
        <v>9403561</v>
      </c>
      <c r="AN29" s="480"/>
      <c r="AO29" s="480"/>
      <c r="AP29" s="480"/>
      <c r="AQ29" s="480"/>
      <c r="AR29" s="519"/>
      <c r="AS29" s="479">
        <v>3223</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4325834</v>
      </c>
      <c r="BO29" s="429"/>
      <c r="BP29" s="429"/>
      <c r="BQ29" s="429"/>
      <c r="BR29" s="429"/>
      <c r="BS29" s="429"/>
      <c r="BT29" s="429"/>
      <c r="BU29" s="430"/>
      <c r="BV29" s="428">
        <v>4074406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102.5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18096818</v>
      </c>
      <c r="BO30" s="602"/>
      <c r="BP30" s="602"/>
      <c r="BQ30" s="602"/>
      <c r="BR30" s="602"/>
      <c r="BS30" s="602"/>
      <c r="BT30" s="602"/>
      <c r="BU30" s="603"/>
      <c r="BV30" s="601">
        <v>17115963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199</v>
      </c>
      <c r="X33" s="417"/>
      <c r="Y33" s="417"/>
      <c r="Z33" s="417"/>
      <c r="AA33" s="417"/>
      <c r="AB33" s="417"/>
      <c r="AC33" s="417"/>
      <c r="AD33" s="417"/>
      <c r="AE33" s="417"/>
      <c r="AF33" s="417"/>
      <c r="AG33" s="417"/>
      <c r="AH33" s="417"/>
      <c r="AI33" s="417"/>
      <c r="AJ33" s="417"/>
      <c r="AK33" s="417"/>
      <c r="AL33" s="215"/>
      <c r="AM33" s="452" t="s">
        <v>200</v>
      </c>
      <c r="AN33" s="452"/>
      <c r="AO33" s="417" t="s">
        <v>198</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204</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倉敷市国民健康保険事業特別会計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倉敷市水道事業会計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IF('各会計、関係団体の財政状況及び健全化判断比率'!B34="","",'各会計、関係団体の財政状況及び健全化判断比率'!B34)</f>
        <v>倉敷市下水道事業特別会計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総社広域環境施設組合</v>
      </c>
      <c r="BZ34" s="615"/>
      <c r="CA34" s="615"/>
      <c r="CB34" s="615"/>
      <c r="CC34" s="615"/>
      <c r="CD34" s="615"/>
      <c r="CE34" s="615"/>
      <c r="CF34" s="615"/>
      <c r="CG34" s="615"/>
      <c r="CH34" s="615"/>
      <c r="CI34" s="615"/>
      <c r="CJ34" s="615"/>
      <c r="CK34" s="615"/>
      <c r="CL34" s="615"/>
      <c r="CM34" s="615"/>
      <c r="CN34" s="213"/>
      <c r="CO34" s="614">
        <f>IF(CQ34="","",MAX(C34:D43,U34:V43,AM34:AN43,BE34:BF43,BW34:BX43)+1)</f>
        <v>22</v>
      </c>
      <c r="CP34" s="614"/>
      <c r="CQ34" s="615" t="str">
        <f>IF('各会計、関係団体の財政状況及び健全化判断比率'!BS7="","",'各会計、関係団体の財政状況及び健全化判断比率'!BS7)</f>
        <v>倉敷市開発公社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倉敷市母子父子寡婦福祉資金貸付特別会計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倉敷市介護保険事業特別会計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倉敷市立市民病院事業会計</v>
      </c>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IF('各会計、関係団体の財政状況及び健全化判断比率'!B35="","",'各会計、関係団体の財政状況及び健全化判断比率'!B35)</f>
        <v>倉敷市農業集落排水事業特別会計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備南水道企業団</v>
      </c>
      <c r="BZ35" s="615"/>
      <c r="CA35" s="615"/>
      <c r="CB35" s="615"/>
      <c r="CC35" s="615"/>
      <c r="CD35" s="615"/>
      <c r="CE35" s="615"/>
      <c r="CF35" s="615"/>
      <c r="CG35" s="615"/>
      <c r="CH35" s="615"/>
      <c r="CI35" s="615"/>
      <c r="CJ35" s="615"/>
      <c r="CK35" s="615"/>
      <c r="CL35" s="615"/>
      <c r="CM35" s="615"/>
      <c r="CN35" s="213"/>
      <c r="CO35" s="614">
        <f t="shared" ref="CO35:CO43" si="3">IF(CQ35="","",CO34+1)</f>
        <v>23</v>
      </c>
      <c r="CP35" s="614"/>
      <c r="CQ35" s="615" t="str">
        <f>IF('各会計、関係団体の財政状況及び健全化判断比率'!BS8="","",'各会計、関係団体の財政状況及び健全化判断比率'!BS8)</f>
        <v>倉敷市土地開発公社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〇</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倉敷市住宅新築資金等貸付特別会計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倉敷市後期高齢者医療事業特別会計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IF('各会計、関係団体の財政状況及び健全化判断比率'!B33="","",'各会計、関係団体の財政状況及び健全化判断比率'!B33)</f>
        <v>倉敷市児島モーターボート競走事業会計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岡山県南部水道企業団</v>
      </c>
      <c r="BZ36" s="615"/>
      <c r="CA36" s="615"/>
      <c r="CB36" s="615"/>
      <c r="CC36" s="615"/>
      <c r="CD36" s="615"/>
      <c r="CE36" s="615"/>
      <c r="CF36" s="615"/>
      <c r="CG36" s="615"/>
      <c r="CH36" s="615"/>
      <c r="CI36" s="615"/>
      <c r="CJ36" s="615"/>
      <c r="CK36" s="615"/>
      <c r="CL36" s="615"/>
      <c r="CM36" s="615"/>
      <c r="CN36" s="213"/>
      <c r="CO36" s="614">
        <f t="shared" si="3"/>
        <v>24</v>
      </c>
      <c r="CP36" s="614"/>
      <c r="CQ36" s="615" t="str">
        <f>IF('各会計、関係団体の財政状況及び健全化判断比率'!BS9="","",'各会計、関係団体の財政状況及び健全化判断比率'!BS9)</f>
        <v>倉敷市保健医療センター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岡山県広域水道企業団</v>
      </c>
      <c r="BZ37" s="615"/>
      <c r="CA37" s="615"/>
      <c r="CB37" s="615"/>
      <c r="CC37" s="615"/>
      <c r="CD37" s="615"/>
      <c r="CE37" s="615"/>
      <c r="CF37" s="615"/>
      <c r="CG37" s="615"/>
      <c r="CH37" s="615"/>
      <c r="CI37" s="615"/>
      <c r="CJ37" s="615"/>
      <c r="CK37" s="615"/>
      <c r="CL37" s="615"/>
      <c r="CM37" s="615"/>
      <c r="CN37" s="213"/>
      <c r="CO37" s="614">
        <f t="shared" si="3"/>
        <v>25</v>
      </c>
      <c r="CP37" s="614"/>
      <c r="CQ37" s="615" t="str">
        <f>IF('各会計、関係団体の財政状況及び健全化判断比率'!BS10="","",'各会計、関係団体の財政状況及び健全化判断比率'!BS10)</f>
        <v>倉敷市スポーツ振興事業団</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倉敷西部清掃施設組合</v>
      </c>
      <c r="BZ38" s="615"/>
      <c r="CA38" s="615"/>
      <c r="CB38" s="615"/>
      <c r="CC38" s="615"/>
      <c r="CD38" s="615"/>
      <c r="CE38" s="615"/>
      <c r="CF38" s="615"/>
      <c r="CG38" s="615"/>
      <c r="CH38" s="615"/>
      <c r="CI38" s="615"/>
      <c r="CJ38" s="615"/>
      <c r="CK38" s="615"/>
      <c r="CL38" s="615"/>
      <c r="CM38" s="615"/>
      <c r="CN38" s="213"/>
      <c r="CO38" s="614">
        <f t="shared" si="3"/>
        <v>26</v>
      </c>
      <c r="CP38" s="614"/>
      <c r="CQ38" s="615" t="str">
        <f>IF('各会計、関係団体の財政状況及び健全化判断比率'!BS11="","",'各会計、関係団体の財政状況及び健全化判断比率'!BS11)</f>
        <v>倉敷市文化振興財団</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備南衛生施設組合</v>
      </c>
      <c r="BZ39" s="615"/>
      <c r="CA39" s="615"/>
      <c r="CB39" s="615"/>
      <c r="CC39" s="615"/>
      <c r="CD39" s="615"/>
      <c r="CE39" s="615"/>
      <c r="CF39" s="615"/>
      <c r="CG39" s="615"/>
      <c r="CH39" s="615"/>
      <c r="CI39" s="615"/>
      <c r="CJ39" s="615"/>
      <c r="CK39" s="615"/>
      <c r="CL39" s="615"/>
      <c r="CM39" s="615"/>
      <c r="CN39" s="213"/>
      <c r="CO39" s="614">
        <f t="shared" si="3"/>
        <v>27</v>
      </c>
      <c r="CP39" s="614"/>
      <c r="CQ39" s="615" t="str">
        <f>IF('各会計、関係団体の財政状況及び健全化判断比率'!BS12="","",'各会計、関係団体の財政状況及び健全化判断比率'!BS12)</f>
        <v>くらしきシティプラザ東西ビル管理</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倉敷地区農業共済事務組合</v>
      </c>
      <c r="BZ40" s="615"/>
      <c r="CA40" s="615"/>
      <c r="CB40" s="615"/>
      <c r="CC40" s="615"/>
      <c r="CD40" s="615"/>
      <c r="CE40" s="615"/>
      <c r="CF40" s="615"/>
      <c r="CG40" s="615"/>
      <c r="CH40" s="615"/>
      <c r="CI40" s="615"/>
      <c r="CJ40" s="615"/>
      <c r="CK40" s="615"/>
      <c r="CL40" s="615"/>
      <c r="CM40" s="615"/>
      <c r="CN40" s="213"/>
      <c r="CO40" s="614">
        <f t="shared" si="3"/>
        <v>28</v>
      </c>
      <c r="CP40" s="614"/>
      <c r="CQ40" s="615" t="str">
        <f>IF('各会計、関係団体の財政状況及び健全化判断比率'!BS13="","",'各会計、関係団体の財政状況及び健全化判断比率'!BS13)</f>
        <v>倉敷市開発ビル</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19</v>
      </c>
      <c r="BX41" s="614"/>
      <c r="BY41" s="615" t="str">
        <f>IF('各会計、関係団体の財政状況及び健全化判断比率'!B75="","",'各会計、関係団体の財政状況及び健全化判断比率'!B75)</f>
        <v>高梁川東西用水組合</v>
      </c>
      <c r="BZ41" s="615"/>
      <c r="CA41" s="615"/>
      <c r="CB41" s="615"/>
      <c r="CC41" s="615"/>
      <c r="CD41" s="615"/>
      <c r="CE41" s="615"/>
      <c r="CF41" s="615"/>
      <c r="CG41" s="615"/>
      <c r="CH41" s="615"/>
      <c r="CI41" s="615"/>
      <c r="CJ41" s="615"/>
      <c r="CK41" s="615"/>
      <c r="CL41" s="615"/>
      <c r="CM41" s="615"/>
      <c r="CN41" s="213"/>
      <c r="CO41" s="614">
        <f t="shared" si="3"/>
        <v>29</v>
      </c>
      <c r="CP41" s="614"/>
      <c r="CQ41" s="615" t="str">
        <f>IF('各会計、関係団体の財政状況及び健全化判断比率'!BS14="","",'各会計、関係団体の財政状況及び健全化判断比率'!BS14)</f>
        <v>水島臨海鉄道</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20</v>
      </c>
      <c r="BX42" s="614"/>
      <c r="BY42" s="615" t="str">
        <f>IF('各会計、関係団体の財政状況及び健全化判断比率'!B76="","",'各会計、関係団体の財政状況及び健全化判断比率'!B76)</f>
        <v>八ケ郷合同用水組合</v>
      </c>
      <c r="BZ42" s="615"/>
      <c r="CA42" s="615"/>
      <c r="CB42" s="615"/>
      <c r="CC42" s="615"/>
      <c r="CD42" s="615"/>
      <c r="CE42" s="615"/>
      <c r="CF42" s="615"/>
      <c r="CG42" s="615"/>
      <c r="CH42" s="615"/>
      <c r="CI42" s="615"/>
      <c r="CJ42" s="615"/>
      <c r="CK42" s="615"/>
      <c r="CL42" s="615"/>
      <c r="CM42" s="615"/>
      <c r="CN42" s="213"/>
      <c r="CO42" s="614">
        <f t="shared" si="3"/>
        <v>30</v>
      </c>
      <c r="CP42" s="614"/>
      <c r="CQ42" s="615" t="str">
        <f>IF('各会計、関係団体の財政状況及び健全化判断比率'!BS15="","",'各会計、関係団体の財政状況及び健全化判断比率'!BS15)</f>
        <v>倉敷ファッションセンター</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21</v>
      </c>
      <c r="BX43" s="614"/>
      <c r="BY43" s="615" t="str">
        <f>IF('各会計、関係団体の財政状況及び健全化判断比率'!B77="","",'各会計、関係団体の財政状況及び健全化判断比率'!B77)</f>
        <v>湛井十二箇郷組合</v>
      </c>
      <c r="BZ43" s="615"/>
      <c r="CA43" s="615"/>
      <c r="CB43" s="615"/>
      <c r="CC43" s="615"/>
      <c r="CD43" s="615"/>
      <c r="CE43" s="615"/>
      <c r="CF43" s="615"/>
      <c r="CG43" s="615"/>
      <c r="CH43" s="615"/>
      <c r="CI43" s="615"/>
      <c r="CJ43" s="615"/>
      <c r="CK43" s="615"/>
      <c r="CL43" s="615"/>
      <c r="CM43" s="615"/>
      <c r="CN43" s="213"/>
      <c r="CO43" s="614">
        <f t="shared" si="3"/>
        <v>31</v>
      </c>
      <c r="CP43" s="614"/>
      <c r="CQ43" s="615" t="str">
        <f>IF('各会計、関係団体の財政状況及び健全化判断比率'!BS16="","",'各会計、関係団体の財政状況及び健全化判断比率'!BS16)</f>
        <v>水島エコワークス</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wBzu7Y5zf8hhEl/UCAcJ8G/VnBbKUQDay5puN3WAEBx5ZWigTLR6eWRGjNAcheVp+US8guJtaaxGdtUsM8/BA==" saltValue="qJ1QD0V2ctfsVMgdmQ6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election activeCell="AD48" sqref="AD4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82965895</v>
      </c>
      <c r="S5" s="631"/>
      <c r="T5" s="631"/>
      <c r="U5" s="631"/>
      <c r="V5" s="631"/>
      <c r="W5" s="631"/>
      <c r="X5" s="631"/>
      <c r="Y5" s="632"/>
      <c r="Z5" s="633">
        <v>39.200000000000003</v>
      </c>
      <c r="AA5" s="633"/>
      <c r="AB5" s="633"/>
      <c r="AC5" s="633"/>
      <c r="AD5" s="634">
        <v>77735267</v>
      </c>
      <c r="AE5" s="634"/>
      <c r="AF5" s="634"/>
      <c r="AG5" s="634"/>
      <c r="AH5" s="634"/>
      <c r="AI5" s="634"/>
      <c r="AJ5" s="634"/>
      <c r="AK5" s="634"/>
      <c r="AL5" s="635">
        <v>76.3</v>
      </c>
      <c r="AM5" s="636"/>
      <c r="AN5" s="636"/>
      <c r="AO5" s="637"/>
      <c r="AP5" s="627" t="s">
        <v>229</v>
      </c>
      <c r="AQ5" s="628"/>
      <c r="AR5" s="628"/>
      <c r="AS5" s="628"/>
      <c r="AT5" s="628"/>
      <c r="AU5" s="628"/>
      <c r="AV5" s="628"/>
      <c r="AW5" s="628"/>
      <c r="AX5" s="628"/>
      <c r="AY5" s="628"/>
      <c r="AZ5" s="628"/>
      <c r="BA5" s="628"/>
      <c r="BB5" s="628"/>
      <c r="BC5" s="628"/>
      <c r="BD5" s="628"/>
      <c r="BE5" s="628"/>
      <c r="BF5" s="629"/>
      <c r="BG5" s="641">
        <v>73331052</v>
      </c>
      <c r="BH5" s="642"/>
      <c r="BI5" s="642"/>
      <c r="BJ5" s="642"/>
      <c r="BK5" s="642"/>
      <c r="BL5" s="642"/>
      <c r="BM5" s="642"/>
      <c r="BN5" s="643"/>
      <c r="BO5" s="644">
        <v>88.4</v>
      </c>
      <c r="BP5" s="644"/>
      <c r="BQ5" s="644"/>
      <c r="BR5" s="644"/>
      <c r="BS5" s="645">
        <v>952446</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1885561</v>
      </c>
      <c r="S6" s="642"/>
      <c r="T6" s="642"/>
      <c r="U6" s="642"/>
      <c r="V6" s="642"/>
      <c r="W6" s="642"/>
      <c r="X6" s="642"/>
      <c r="Y6" s="643"/>
      <c r="Z6" s="644">
        <v>0.9</v>
      </c>
      <c r="AA6" s="644"/>
      <c r="AB6" s="644"/>
      <c r="AC6" s="644"/>
      <c r="AD6" s="645">
        <v>1885561</v>
      </c>
      <c r="AE6" s="645"/>
      <c r="AF6" s="645"/>
      <c r="AG6" s="645"/>
      <c r="AH6" s="645"/>
      <c r="AI6" s="645"/>
      <c r="AJ6" s="645"/>
      <c r="AK6" s="645"/>
      <c r="AL6" s="646">
        <v>1.9</v>
      </c>
      <c r="AM6" s="647"/>
      <c r="AN6" s="647"/>
      <c r="AO6" s="648"/>
      <c r="AP6" s="638" t="s">
        <v>234</v>
      </c>
      <c r="AQ6" s="639"/>
      <c r="AR6" s="639"/>
      <c r="AS6" s="639"/>
      <c r="AT6" s="639"/>
      <c r="AU6" s="639"/>
      <c r="AV6" s="639"/>
      <c r="AW6" s="639"/>
      <c r="AX6" s="639"/>
      <c r="AY6" s="639"/>
      <c r="AZ6" s="639"/>
      <c r="BA6" s="639"/>
      <c r="BB6" s="639"/>
      <c r="BC6" s="639"/>
      <c r="BD6" s="639"/>
      <c r="BE6" s="639"/>
      <c r="BF6" s="640"/>
      <c r="BG6" s="641">
        <v>73331052</v>
      </c>
      <c r="BH6" s="642"/>
      <c r="BI6" s="642"/>
      <c r="BJ6" s="642"/>
      <c r="BK6" s="642"/>
      <c r="BL6" s="642"/>
      <c r="BM6" s="642"/>
      <c r="BN6" s="643"/>
      <c r="BO6" s="644">
        <v>88.4</v>
      </c>
      <c r="BP6" s="644"/>
      <c r="BQ6" s="644"/>
      <c r="BR6" s="644"/>
      <c r="BS6" s="645">
        <v>952446</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851293</v>
      </c>
      <c r="CS6" s="642"/>
      <c r="CT6" s="642"/>
      <c r="CU6" s="642"/>
      <c r="CV6" s="642"/>
      <c r="CW6" s="642"/>
      <c r="CX6" s="642"/>
      <c r="CY6" s="643"/>
      <c r="CZ6" s="635">
        <v>0.4</v>
      </c>
      <c r="DA6" s="636"/>
      <c r="DB6" s="636"/>
      <c r="DC6" s="655"/>
      <c r="DD6" s="650" t="s">
        <v>138</v>
      </c>
      <c r="DE6" s="642"/>
      <c r="DF6" s="642"/>
      <c r="DG6" s="642"/>
      <c r="DH6" s="642"/>
      <c r="DI6" s="642"/>
      <c r="DJ6" s="642"/>
      <c r="DK6" s="642"/>
      <c r="DL6" s="642"/>
      <c r="DM6" s="642"/>
      <c r="DN6" s="642"/>
      <c r="DO6" s="642"/>
      <c r="DP6" s="643"/>
      <c r="DQ6" s="650">
        <v>851293</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140799</v>
      </c>
      <c r="S7" s="642"/>
      <c r="T7" s="642"/>
      <c r="U7" s="642"/>
      <c r="V7" s="642"/>
      <c r="W7" s="642"/>
      <c r="X7" s="642"/>
      <c r="Y7" s="643"/>
      <c r="Z7" s="644">
        <v>0.1</v>
      </c>
      <c r="AA7" s="644"/>
      <c r="AB7" s="644"/>
      <c r="AC7" s="644"/>
      <c r="AD7" s="645">
        <v>140799</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30460331</v>
      </c>
      <c r="BH7" s="642"/>
      <c r="BI7" s="642"/>
      <c r="BJ7" s="642"/>
      <c r="BK7" s="642"/>
      <c r="BL7" s="642"/>
      <c r="BM7" s="642"/>
      <c r="BN7" s="643"/>
      <c r="BO7" s="644">
        <v>36.700000000000003</v>
      </c>
      <c r="BP7" s="644"/>
      <c r="BQ7" s="644"/>
      <c r="BR7" s="644"/>
      <c r="BS7" s="645">
        <v>952446</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16584453</v>
      </c>
      <c r="CS7" s="642"/>
      <c r="CT7" s="642"/>
      <c r="CU7" s="642"/>
      <c r="CV7" s="642"/>
      <c r="CW7" s="642"/>
      <c r="CX7" s="642"/>
      <c r="CY7" s="643"/>
      <c r="CZ7" s="644">
        <v>8.1999999999999993</v>
      </c>
      <c r="DA7" s="644"/>
      <c r="DB7" s="644"/>
      <c r="DC7" s="644"/>
      <c r="DD7" s="650">
        <v>888963</v>
      </c>
      <c r="DE7" s="642"/>
      <c r="DF7" s="642"/>
      <c r="DG7" s="642"/>
      <c r="DH7" s="642"/>
      <c r="DI7" s="642"/>
      <c r="DJ7" s="642"/>
      <c r="DK7" s="642"/>
      <c r="DL7" s="642"/>
      <c r="DM7" s="642"/>
      <c r="DN7" s="642"/>
      <c r="DO7" s="642"/>
      <c r="DP7" s="643"/>
      <c r="DQ7" s="650">
        <v>13778502</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291650</v>
      </c>
      <c r="S8" s="642"/>
      <c r="T8" s="642"/>
      <c r="U8" s="642"/>
      <c r="V8" s="642"/>
      <c r="W8" s="642"/>
      <c r="X8" s="642"/>
      <c r="Y8" s="643"/>
      <c r="Z8" s="644">
        <v>0.1</v>
      </c>
      <c r="AA8" s="644"/>
      <c r="AB8" s="644"/>
      <c r="AC8" s="644"/>
      <c r="AD8" s="645">
        <v>291650</v>
      </c>
      <c r="AE8" s="645"/>
      <c r="AF8" s="645"/>
      <c r="AG8" s="645"/>
      <c r="AH8" s="645"/>
      <c r="AI8" s="645"/>
      <c r="AJ8" s="645"/>
      <c r="AK8" s="645"/>
      <c r="AL8" s="646">
        <v>0.3</v>
      </c>
      <c r="AM8" s="647"/>
      <c r="AN8" s="647"/>
      <c r="AO8" s="648"/>
      <c r="AP8" s="638" t="s">
        <v>240</v>
      </c>
      <c r="AQ8" s="639"/>
      <c r="AR8" s="639"/>
      <c r="AS8" s="639"/>
      <c r="AT8" s="639"/>
      <c r="AU8" s="639"/>
      <c r="AV8" s="639"/>
      <c r="AW8" s="639"/>
      <c r="AX8" s="639"/>
      <c r="AY8" s="639"/>
      <c r="AZ8" s="639"/>
      <c r="BA8" s="639"/>
      <c r="BB8" s="639"/>
      <c r="BC8" s="639"/>
      <c r="BD8" s="639"/>
      <c r="BE8" s="639"/>
      <c r="BF8" s="640"/>
      <c r="BG8" s="641">
        <v>802098</v>
      </c>
      <c r="BH8" s="642"/>
      <c r="BI8" s="642"/>
      <c r="BJ8" s="642"/>
      <c r="BK8" s="642"/>
      <c r="BL8" s="642"/>
      <c r="BM8" s="642"/>
      <c r="BN8" s="643"/>
      <c r="BO8" s="644">
        <v>1</v>
      </c>
      <c r="BP8" s="644"/>
      <c r="BQ8" s="644"/>
      <c r="BR8" s="644"/>
      <c r="BS8" s="650" t="s">
        <v>138</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77545126</v>
      </c>
      <c r="CS8" s="642"/>
      <c r="CT8" s="642"/>
      <c r="CU8" s="642"/>
      <c r="CV8" s="642"/>
      <c r="CW8" s="642"/>
      <c r="CX8" s="642"/>
      <c r="CY8" s="643"/>
      <c r="CZ8" s="644">
        <v>38.200000000000003</v>
      </c>
      <c r="DA8" s="644"/>
      <c r="DB8" s="644"/>
      <c r="DC8" s="644"/>
      <c r="DD8" s="650">
        <v>1559393</v>
      </c>
      <c r="DE8" s="642"/>
      <c r="DF8" s="642"/>
      <c r="DG8" s="642"/>
      <c r="DH8" s="642"/>
      <c r="DI8" s="642"/>
      <c r="DJ8" s="642"/>
      <c r="DK8" s="642"/>
      <c r="DL8" s="642"/>
      <c r="DM8" s="642"/>
      <c r="DN8" s="642"/>
      <c r="DO8" s="642"/>
      <c r="DP8" s="643"/>
      <c r="DQ8" s="650">
        <v>35478355</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236167</v>
      </c>
      <c r="S9" s="642"/>
      <c r="T9" s="642"/>
      <c r="U9" s="642"/>
      <c r="V9" s="642"/>
      <c r="W9" s="642"/>
      <c r="X9" s="642"/>
      <c r="Y9" s="643"/>
      <c r="Z9" s="644">
        <v>0.1</v>
      </c>
      <c r="AA9" s="644"/>
      <c r="AB9" s="644"/>
      <c r="AC9" s="644"/>
      <c r="AD9" s="645">
        <v>236167</v>
      </c>
      <c r="AE9" s="645"/>
      <c r="AF9" s="645"/>
      <c r="AG9" s="645"/>
      <c r="AH9" s="645"/>
      <c r="AI9" s="645"/>
      <c r="AJ9" s="645"/>
      <c r="AK9" s="645"/>
      <c r="AL9" s="646">
        <v>0.2</v>
      </c>
      <c r="AM9" s="647"/>
      <c r="AN9" s="647"/>
      <c r="AO9" s="648"/>
      <c r="AP9" s="638" t="s">
        <v>243</v>
      </c>
      <c r="AQ9" s="639"/>
      <c r="AR9" s="639"/>
      <c r="AS9" s="639"/>
      <c r="AT9" s="639"/>
      <c r="AU9" s="639"/>
      <c r="AV9" s="639"/>
      <c r="AW9" s="639"/>
      <c r="AX9" s="639"/>
      <c r="AY9" s="639"/>
      <c r="AZ9" s="639"/>
      <c r="BA9" s="639"/>
      <c r="BB9" s="639"/>
      <c r="BC9" s="639"/>
      <c r="BD9" s="639"/>
      <c r="BE9" s="639"/>
      <c r="BF9" s="640"/>
      <c r="BG9" s="641">
        <v>23579415</v>
      </c>
      <c r="BH9" s="642"/>
      <c r="BI9" s="642"/>
      <c r="BJ9" s="642"/>
      <c r="BK9" s="642"/>
      <c r="BL9" s="642"/>
      <c r="BM9" s="642"/>
      <c r="BN9" s="643"/>
      <c r="BO9" s="644">
        <v>28.4</v>
      </c>
      <c r="BP9" s="644"/>
      <c r="BQ9" s="644"/>
      <c r="BR9" s="644"/>
      <c r="BS9" s="650" t="s">
        <v>138</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25705613</v>
      </c>
      <c r="CS9" s="642"/>
      <c r="CT9" s="642"/>
      <c r="CU9" s="642"/>
      <c r="CV9" s="642"/>
      <c r="CW9" s="642"/>
      <c r="CX9" s="642"/>
      <c r="CY9" s="643"/>
      <c r="CZ9" s="644">
        <v>12.7</v>
      </c>
      <c r="DA9" s="644"/>
      <c r="DB9" s="644"/>
      <c r="DC9" s="644"/>
      <c r="DD9" s="650">
        <v>1377192</v>
      </c>
      <c r="DE9" s="642"/>
      <c r="DF9" s="642"/>
      <c r="DG9" s="642"/>
      <c r="DH9" s="642"/>
      <c r="DI9" s="642"/>
      <c r="DJ9" s="642"/>
      <c r="DK9" s="642"/>
      <c r="DL9" s="642"/>
      <c r="DM9" s="642"/>
      <c r="DN9" s="642"/>
      <c r="DO9" s="642"/>
      <c r="DP9" s="643"/>
      <c r="DQ9" s="650">
        <v>16817939</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138</v>
      </c>
      <c r="S10" s="642"/>
      <c r="T10" s="642"/>
      <c r="U10" s="642"/>
      <c r="V10" s="642"/>
      <c r="W10" s="642"/>
      <c r="X10" s="642"/>
      <c r="Y10" s="643"/>
      <c r="Z10" s="644" t="s">
        <v>246</v>
      </c>
      <c r="AA10" s="644"/>
      <c r="AB10" s="644"/>
      <c r="AC10" s="644"/>
      <c r="AD10" s="645" t="s">
        <v>138</v>
      </c>
      <c r="AE10" s="645"/>
      <c r="AF10" s="645"/>
      <c r="AG10" s="645"/>
      <c r="AH10" s="645"/>
      <c r="AI10" s="645"/>
      <c r="AJ10" s="645"/>
      <c r="AK10" s="645"/>
      <c r="AL10" s="646" t="s">
        <v>246</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1267508</v>
      </c>
      <c r="BH10" s="642"/>
      <c r="BI10" s="642"/>
      <c r="BJ10" s="642"/>
      <c r="BK10" s="642"/>
      <c r="BL10" s="642"/>
      <c r="BM10" s="642"/>
      <c r="BN10" s="643"/>
      <c r="BO10" s="644">
        <v>1.5</v>
      </c>
      <c r="BP10" s="644"/>
      <c r="BQ10" s="644"/>
      <c r="BR10" s="644"/>
      <c r="BS10" s="650" t="s">
        <v>138</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487831</v>
      </c>
      <c r="CS10" s="642"/>
      <c r="CT10" s="642"/>
      <c r="CU10" s="642"/>
      <c r="CV10" s="642"/>
      <c r="CW10" s="642"/>
      <c r="CX10" s="642"/>
      <c r="CY10" s="643"/>
      <c r="CZ10" s="644">
        <v>0.2</v>
      </c>
      <c r="DA10" s="644"/>
      <c r="DB10" s="644"/>
      <c r="DC10" s="644"/>
      <c r="DD10" s="650">
        <v>58174</v>
      </c>
      <c r="DE10" s="642"/>
      <c r="DF10" s="642"/>
      <c r="DG10" s="642"/>
      <c r="DH10" s="642"/>
      <c r="DI10" s="642"/>
      <c r="DJ10" s="642"/>
      <c r="DK10" s="642"/>
      <c r="DL10" s="642"/>
      <c r="DM10" s="642"/>
      <c r="DN10" s="642"/>
      <c r="DO10" s="642"/>
      <c r="DP10" s="643"/>
      <c r="DQ10" s="650">
        <v>180468</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138</v>
      </c>
      <c r="S11" s="642"/>
      <c r="T11" s="642"/>
      <c r="U11" s="642"/>
      <c r="V11" s="642"/>
      <c r="W11" s="642"/>
      <c r="X11" s="642"/>
      <c r="Y11" s="643"/>
      <c r="Z11" s="644" t="s">
        <v>246</v>
      </c>
      <c r="AA11" s="644"/>
      <c r="AB11" s="644"/>
      <c r="AC11" s="644"/>
      <c r="AD11" s="645" t="s">
        <v>138</v>
      </c>
      <c r="AE11" s="645"/>
      <c r="AF11" s="645"/>
      <c r="AG11" s="645"/>
      <c r="AH11" s="645"/>
      <c r="AI11" s="645"/>
      <c r="AJ11" s="645"/>
      <c r="AK11" s="645"/>
      <c r="AL11" s="646" t="s">
        <v>138</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4811310</v>
      </c>
      <c r="BH11" s="642"/>
      <c r="BI11" s="642"/>
      <c r="BJ11" s="642"/>
      <c r="BK11" s="642"/>
      <c r="BL11" s="642"/>
      <c r="BM11" s="642"/>
      <c r="BN11" s="643"/>
      <c r="BO11" s="644">
        <v>5.8</v>
      </c>
      <c r="BP11" s="644"/>
      <c r="BQ11" s="644"/>
      <c r="BR11" s="644"/>
      <c r="BS11" s="650">
        <v>952446</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5348222</v>
      </c>
      <c r="CS11" s="642"/>
      <c r="CT11" s="642"/>
      <c r="CU11" s="642"/>
      <c r="CV11" s="642"/>
      <c r="CW11" s="642"/>
      <c r="CX11" s="642"/>
      <c r="CY11" s="643"/>
      <c r="CZ11" s="644">
        <v>2.6</v>
      </c>
      <c r="DA11" s="644"/>
      <c r="DB11" s="644"/>
      <c r="DC11" s="644"/>
      <c r="DD11" s="650">
        <v>3196868</v>
      </c>
      <c r="DE11" s="642"/>
      <c r="DF11" s="642"/>
      <c r="DG11" s="642"/>
      <c r="DH11" s="642"/>
      <c r="DI11" s="642"/>
      <c r="DJ11" s="642"/>
      <c r="DK11" s="642"/>
      <c r="DL11" s="642"/>
      <c r="DM11" s="642"/>
      <c r="DN11" s="642"/>
      <c r="DO11" s="642"/>
      <c r="DP11" s="643"/>
      <c r="DQ11" s="650">
        <v>2903659</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8807073</v>
      </c>
      <c r="S12" s="642"/>
      <c r="T12" s="642"/>
      <c r="U12" s="642"/>
      <c r="V12" s="642"/>
      <c r="W12" s="642"/>
      <c r="X12" s="642"/>
      <c r="Y12" s="643"/>
      <c r="Z12" s="644">
        <v>4.2</v>
      </c>
      <c r="AA12" s="644"/>
      <c r="AB12" s="644"/>
      <c r="AC12" s="644"/>
      <c r="AD12" s="645">
        <v>8807073</v>
      </c>
      <c r="AE12" s="645"/>
      <c r="AF12" s="645"/>
      <c r="AG12" s="645"/>
      <c r="AH12" s="645"/>
      <c r="AI12" s="645"/>
      <c r="AJ12" s="645"/>
      <c r="AK12" s="645"/>
      <c r="AL12" s="646">
        <v>8.6</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38228732</v>
      </c>
      <c r="BH12" s="642"/>
      <c r="BI12" s="642"/>
      <c r="BJ12" s="642"/>
      <c r="BK12" s="642"/>
      <c r="BL12" s="642"/>
      <c r="BM12" s="642"/>
      <c r="BN12" s="643"/>
      <c r="BO12" s="644">
        <v>46.1</v>
      </c>
      <c r="BP12" s="644"/>
      <c r="BQ12" s="644"/>
      <c r="BR12" s="644"/>
      <c r="BS12" s="650" t="s">
        <v>138</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2475341</v>
      </c>
      <c r="CS12" s="642"/>
      <c r="CT12" s="642"/>
      <c r="CU12" s="642"/>
      <c r="CV12" s="642"/>
      <c r="CW12" s="642"/>
      <c r="CX12" s="642"/>
      <c r="CY12" s="643"/>
      <c r="CZ12" s="644">
        <v>1.2</v>
      </c>
      <c r="DA12" s="644"/>
      <c r="DB12" s="644"/>
      <c r="DC12" s="644"/>
      <c r="DD12" s="650">
        <v>328946</v>
      </c>
      <c r="DE12" s="642"/>
      <c r="DF12" s="642"/>
      <c r="DG12" s="642"/>
      <c r="DH12" s="642"/>
      <c r="DI12" s="642"/>
      <c r="DJ12" s="642"/>
      <c r="DK12" s="642"/>
      <c r="DL12" s="642"/>
      <c r="DM12" s="642"/>
      <c r="DN12" s="642"/>
      <c r="DO12" s="642"/>
      <c r="DP12" s="643"/>
      <c r="DQ12" s="650">
        <v>2337629</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42139</v>
      </c>
      <c r="S13" s="642"/>
      <c r="T13" s="642"/>
      <c r="U13" s="642"/>
      <c r="V13" s="642"/>
      <c r="W13" s="642"/>
      <c r="X13" s="642"/>
      <c r="Y13" s="643"/>
      <c r="Z13" s="644">
        <v>0</v>
      </c>
      <c r="AA13" s="644"/>
      <c r="AB13" s="644"/>
      <c r="AC13" s="644"/>
      <c r="AD13" s="645">
        <v>42139</v>
      </c>
      <c r="AE13" s="645"/>
      <c r="AF13" s="645"/>
      <c r="AG13" s="645"/>
      <c r="AH13" s="645"/>
      <c r="AI13" s="645"/>
      <c r="AJ13" s="645"/>
      <c r="AK13" s="645"/>
      <c r="AL13" s="646">
        <v>0</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36705115</v>
      </c>
      <c r="BH13" s="642"/>
      <c r="BI13" s="642"/>
      <c r="BJ13" s="642"/>
      <c r="BK13" s="642"/>
      <c r="BL13" s="642"/>
      <c r="BM13" s="642"/>
      <c r="BN13" s="643"/>
      <c r="BO13" s="644">
        <v>44.2</v>
      </c>
      <c r="BP13" s="644"/>
      <c r="BQ13" s="644"/>
      <c r="BR13" s="644"/>
      <c r="BS13" s="650" t="s">
        <v>138</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27004080</v>
      </c>
      <c r="CS13" s="642"/>
      <c r="CT13" s="642"/>
      <c r="CU13" s="642"/>
      <c r="CV13" s="642"/>
      <c r="CW13" s="642"/>
      <c r="CX13" s="642"/>
      <c r="CY13" s="643"/>
      <c r="CZ13" s="644">
        <v>13.3</v>
      </c>
      <c r="DA13" s="644"/>
      <c r="DB13" s="644"/>
      <c r="DC13" s="644"/>
      <c r="DD13" s="650">
        <v>9557125</v>
      </c>
      <c r="DE13" s="642"/>
      <c r="DF13" s="642"/>
      <c r="DG13" s="642"/>
      <c r="DH13" s="642"/>
      <c r="DI13" s="642"/>
      <c r="DJ13" s="642"/>
      <c r="DK13" s="642"/>
      <c r="DL13" s="642"/>
      <c r="DM13" s="642"/>
      <c r="DN13" s="642"/>
      <c r="DO13" s="642"/>
      <c r="DP13" s="643"/>
      <c r="DQ13" s="650">
        <v>17664525</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138</v>
      </c>
      <c r="S14" s="642"/>
      <c r="T14" s="642"/>
      <c r="U14" s="642"/>
      <c r="V14" s="642"/>
      <c r="W14" s="642"/>
      <c r="X14" s="642"/>
      <c r="Y14" s="643"/>
      <c r="Z14" s="644" t="s">
        <v>246</v>
      </c>
      <c r="AA14" s="644"/>
      <c r="AB14" s="644"/>
      <c r="AC14" s="644"/>
      <c r="AD14" s="645" t="s">
        <v>138</v>
      </c>
      <c r="AE14" s="645"/>
      <c r="AF14" s="645"/>
      <c r="AG14" s="645"/>
      <c r="AH14" s="645"/>
      <c r="AI14" s="645"/>
      <c r="AJ14" s="645"/>
      <c r="AK14" s="645"/>
      <c r="AL14" s="646" t="s">
        <v>138</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1437671</v>
      </c>
      <c r="BH14" s="642"/>
      <c r="BI14" s="642"/>
      <c r="BJ14" s="642"/>
      <c r="BK14" s="642"/>
      <c r="BL14" s="642"/>
      <c r="BM14" s="642"/>
      <c r="BN14" s="643"/>
      <c r="BO14" s="644">
        <v>1.7</v>
      </c>
      <c r="BP14" s="644"/>
      <c r="BQ14" s="644"/>
      <c r="BR14" s="644"/>
      <c r="BS14" s="650" t="s">
        <v>138</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4661406</v>
      </c>
      <c r="CS14" s="642"/>
      <c r="CT14" s="642"/>
      <c r="CU14" s="642"/>
      <c r="CV14" s="642"/>
      <c r="CW14" s="642"/>
      <c r="CX14" s="642"/>
      <c r="CY14" s="643"/>
      <c r="CZ14" s="644">
        <v>2.2999999999999998</v>
      </c>
      <c r="DA14" s="644"/>
      <c r="DB14" s="644"/>
      <c r="DC14" s="644"/>
      <c r="DD14" s="650">
        <v>328740</v>
      </c>
      <c r="DE14" s="642"/>
      <c r="DF14" s="642"/>
      <c r="DG14" s="642"/>
      <c r="DH14" s="642"/>
      <c r="DI14" s="642"/>
      <c r="DJ14" s="642"/>
      <c r="DK14" s="642"/>
      <c r="DL14" s="642"/>
      <c r="DM14" s="642"/>
      <c r="DN14" s="642"/>
      <c r="DO14" s="642"/>
      <c r="DP14" s="643"/>
      <c r="DQ14" s="650">
        <v>4007401</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377417</v>
      </c>
      <c r="S15" s="642"/>
      <c r="T15" s="642"/>
      <c r="U15" s="642"/>
      <c r="V15" s="642"/>
      <c r="W15" s="642"/>
      <c r="X15" s="642"/>
      <c r="Y15" s="643"/>
      <c r="Z15" s="644">
        <v>0.2</v>
      </c>
      <c r="AA15" s="644"/>
      <c r="AB15" s="644"/>
      <c r="AC15" s="644"/>
      <c r="AD15" s="645">
        <v>377417</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3204318</v>
      </c>
      <c r="BH15" s="642"/>
      <c r="BI15" s="642"/>
      <c r="BJ15" s="642"/>
      <c r="BK15" s="642"/>
      <c r="BL15" s="642"/>
      <c r="BM15" s="642"/>
      <c r="BN15" s="643"/>
      <c r="BO15" s="644">
        <v>3.9</v>
      </c>
      <c r="BP15" s="644"/>
      <c r="BQ15" s="644"/>
      <c r="BR15" s="644"/>
      <c r="BS15" s="650" t="s">
        <v>138</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21268677</v>
      </c>
      <c r="CS15" s="642"/>
      <c r="CT15" s="642"/>
      <c r="CU15" s="642"/>
      <c r="CV15" s="642"/>
      <c r="CW15" s="642"/>
      <c r="CX15" s="642"/>
      <c r="CY15" s="643"/>
      <c r="CZ15" s="644">
        <v>10.5</v>
      </c>
      <c r="DA15" s="644"/>
      <c r="DB15" s="644"/>
      <c r="DC15" s="644"/>
      <c r="DD15" s="650">
        <v>7475904</v>
      </c>
      <c r="DE15" s="642"/>
      <c r="DF15" s="642"/>
      <c r="DG15" s="642"/>
      <c r="DH15" s="642"/>
      <c r="DI15" s="642"/>
      <c r="DJ15" s="642"/>
      <c r="DK15" s="642"/>
      <c r="DL15" s="642"/>
      <c r="DM15" s="642"/>
      <c r="DN15" s="642"/>
      <c r="DO15" s="642"/>
      <c r="DP15" s="643"/>
      <c r="DQ15" s="650">
        <v>12978037</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246</v>
      </c>
      <c r="S16" s="642"/>
      <c r="T16" s="642"/>
      <c r="U16" s="642"/>
      <c r="V16" s="642"/>
      <c r="W16" s="642"/>
      <c r="X16" s="642"/>
      <c r="Y16" s="643"/>
      <c r="Z16" s="644" t="s">
        <v>246</v>
      </c>
      <c r="AA16" s="644"/>
      <c r="AB16" s="644"/>
      <c r="AC16" s="644"/>
      <c r="AD16" s="645" t="s">
        <v>138</v>
      </c>
      <c r="AE16" s="645"/>
      <c r="AF16" s="645"/>
      <c r="AG16" s="645"/>
      <c r="AH16" s="645"/>
      <c r="AI16" s="645"/>
      <c r="AJ16" s="645"/>
      <c r="AK16" s="645"/>
      <c r="AL16" s="646" t="s">
        <v>246</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246</v>
      </c>
      <c r="BH16" s="642"/>
      <c r="BI16" s="642"/>
      <c r="BJ16" s="642"/>
      <c r="BK16" s="642"/>
      <c r="BL16" s="642"/>
      <c r="BM16" s="642"/>
      <c r="BN16" s="643"/>
      <c r="BO16" s="644" t="s">
        <v>246</v>
      </c>
      <c r="BP16" s="644"/>
      <c r="BQ16" s="644"/>
      <c r="BR16" s="644"/>
      <c r="BS16" s="650" t="s">
        <v>138</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3913045</v>
      </c>
      <c r="CS16" s="642"/>
      <c r="CT16" s="642"/>
      <c r="CU16" s="642"/>
      <c r="CV16" s="642"/>
      <c r="CW16" s="642"/>
      <c r="CX16" s="642"/>
      <c r="CY16" s="643"/>
      <c r="CZ16" s="644">
        <v>1.9</v>
      </c>
      <c r="DA16" s="644"/>
      <c r="DB16" s="644"/>
      <c r="DC16" s="644"/>
      <c r="DD16" s="650" t="s">
        <v>246</v>
      </c>
      <c r="DE16" s="642"/>
      <c r="DF16" s="642"/>
      <c r="DG16" s="642"/>
      <c r="DH16" s="642"/>
      <c r="DI16" s="642"/>
      <c r="DJ16" s="642"/>
      <c r="DK16" s="642"/>
      <c r="DL16" s="642"/>
      <c r="DM16" s="642"/>
      <c r="DN16" s="642"/>
      <c r="DO16" s="642"/>
      <c r="DP16" s="643"/>
      <c r="DQ16" s="650">
        <v>1977691</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473485</v>
      </c>
      <c r="S17" s="642"/>
      <c r="T17" s="642"/>
      <c r="U17" s="642"/>
      <c r="V17" s="642"/>
      <c r="W17" s="642"/>
      <c r="X17" s="642"/>
      <c r="Y17" s="643"/>
      <c r="Z17" s="644">
        <v>0.2</v>
      </c>
      <c r="AA17" s="644"/>
      <c r="AB17" s="644"/>
      <c r="AC17" s="644"/>
      <c r="AD17" s="645">
        <v>473485</v>
      </c>
      <c r="AE17" s="645"/>
      <c r="AF17" s="645"/>
      <c r="AG17" s="645"/>
      <c r="AH17" s="645"/>
      <c r="AI17" s="645"/>
      <c r="AJ17" s="645"/>
      <c r="AK17" s="645"/>
      <c r="AL17" s="646">
        <v>0.5</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138</v>
      </c>
      <c r="BH17" s="642"/>
      <c r="BI17" s="642"/>
      <c r="BJ17" s="642"/>
      <c r="BK17" s="642"/>
      <c r="BL17" s="642"/>
      <c r="BM17" s="642"/>
      <c r="BN17" s="643"/>
      <c r="BO17" s="644" t="s">
        <v>138</v>
      </c>
      <c r="BP17" s="644"/>
      <c r="BQ17" s="644"/>
      <c r="BR17" s="644"/>
      <c r="BS17" s="650" t="s">
        <v>246</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16925207</v>
      </c>
      <c r="CS17" s="642"/>
      <c r="CT17" s="642"/>
      <c r="CU17" s="642"/>
      <c r="CV17" s="642"/>
      <c r="CW17" s="642"/>
      <c r="CX17" s="642"/>
      <c r="CY17" s="643"/>
      <c r="CZ17" s="644">
        <v>8.3000000000000007</v>
      </c>
      <c r="DA17" s="644"/>
      <c r="DB17" s="644"/>
      <c r="DC17" s="644"/>
      <c r="DD17" s="650" t="s">
        <v>138</v>
      </c>
      <c r="DE17" s="642"/>
      <c r="DF17" s="642"/>
      <c r="DG17" s="642"/>
      <c r="DH17" s="642"/>
      <c r="DI17" s="642"/>
      <c r="DJ17" s="642"/>
      <c r="DK17" s="642"/>
      <c r="DL17" s="642"/>
      <c r="DM17" s="642"/>
      <c r="DN17" s="642"/>
      <c r="DO17" s="642"/>
      <c r="DP17" s="643"/>
      <c r="DQ17" s="650">
        <v>16544929</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15198528</v>
      </c>
      <c r="S18" s="642"/>
      <c r="T18" s="642"/>
      <c r="U18" s="642"/>
      <c r="V18" s="642"/>
      <c r="W18" s="642"/>
      <c r="X18" s="642"/>
      <c r="Y18" s="643"/>
      <c r="Z18" s="644">
        <v>7.2</v>
      </c>
      <c r="AA18" s="644"/>
      <c r="AB18" s="644"/>
      <c r="AC18" s="644"/>
      <c r="AD18" s="645">
        <v>11591886</v>
      </c>
      <c r="AE18" s="645"/>
      <c r="AF18" s="645"/>
      <c r="AG18" s="645"/>
      <c r="AH18" s="645"/>
      <c r="AI18" s="645"/>
      <c r="AJ18" s="645"/>
      <c r="AK18" s="645"/>
      <c r="AL18" s="646">
        <v>11.4</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138</v>
      </c>
      <c r="BH18" s="642"/>
      <c r="BI18" s="642"/>
      <c r="BJ18" s="642"/>
      <c r="BK18" s="642"/>
      <c r="BL18" s="642"/>
      <c r="BM18" s="642"/>
      <c r="BN18" s="643"/>
      <c r="BO18" s="644" t="s">
        <v>138</v>
      </c>
      <c r="BP18" s="644"/>
      <c r="BQ18" s="644"/>
      <c r="BR18" s="644"/>
      <c r="BS18" s="650" t="s">
        <v>246</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v>2722</v>
      </c>
      <c r="CS18" s="642"/>
      <c r="CT18" s="642"/>
      <c r="CU18" s="642"/>
      <c r="CV18" s="642"/>
      <c r="CW18" s="642"/>
      <c r="CX18" s="642"/>
      <c r="CY18" s="643"/>
      <c r="CZ18" s="644">
        <v>0</v>
      </c>
      <c r="DA18" s="644"/>
      <c r="DB18" s="644"/>
      <c r="DC18" s="644"/>
      <c r="DD18" s="650" t="s">
        <v>246</v>
      </c>
      <c r="DE18" s="642"/>
      <c r="DF18" s="642"/>
      <c r="DG18" s="642"/>
      <c r="DH18" s="642"/>
      <c r="DI18" s="642"/>
      <c r="DJ18" s="642"/>
      <c r="DK18" s="642"/>
      <c r="DL18" s="642"/>
      <c r="DM18" s="642"/>
      <c r="DN18" s="642"/>
      <c r="DO18" s="642"/>
      <c r="DP18" s="643"/>
      <c r="DQ18" s="650">
        <v>2722</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11591886</v>
      </c>
      <c r="S19" s="642"/>
      <c r="T19" s="642"/>
      <c r="U19" s="642"/>
      <c r="V19" s="642"/>
      <c r="W19" s="642"/>
      <c r="X19" s="642"/>
      <c r="Y19" s="643"/>
      <c r="Z19" s="644">
        <v>5.5</v>
      </c>
      <c r="AA19" s="644"/>
      <c r="AB19" s="644"/>
      <c r="AC19" s="644"/>
      <c r="AD19" s="645">
        <v>11591886</v>
      </c>
      <c r="AE19" s="645"/>
      <c r="AF19" s="645"/>
      <c r="AG19" s="645"/>
      <c r="AH19" s="645"/>
      <c r="AI19" s="645"/>
      <c r="AJ19" s="645"/>
      <c r="AK19" s="645"/>
      <c r="AL19" s="646">
        <v>11.4</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9634843</v>
      </c>
      <c r="BH19" s="642"/>
      <c r="BI19" s="642"/>
      <c r="BJ19" s="642"/>
      <c r="BK19" s="642"/>
      <c r="BL19" s="642"/>
      <c r="BM19" s="642"/>
      <c r="BN19" s="643"/>
      <c r="BO19" s="644">
        <v>11.6</v>
      </c>
      <c r="BP19" s="644"/>
      <c r="BQ19" s="644"/>
      <c r="BR19" s="644"/>
      <c r="BS19" s="650" t="s">
        <v>246</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138</v>
      </c>
      <c r="DA19" s="644"/>
      <c r="DB19" s="644"/>
      <c r="DC19" s="644"/>
      <c r="DD19" s="650" t="s">
        <v>138</v>
      </c>
      <c r="DE19" s="642"/>
      <c r="DF19" s="642"/>
      <c r="DG19" s="642"/>
      <c r="DH19" s="642"/>
      <c r="DI19" s="642"/>
      <c r="DJ19" s="642"/>
      <c r="DK19" s="642"/>
      <c r="DL19" s="642"/>
      <c r="DM19" s="642"/>
      <c r="DN19" s="642"/>
      <c r="DO19" s="642"/>
      <c r="DP19" s="643"/>
      <c r="DQ19" s="650" t="s">
        <v>138</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3606566</v>
      </c>
      <c r="S20" s="642"/>
      <c r="T20" s="642"/>
      <c r="U20" s="642"/>
      <c r="V20" s="642"/>
      <c r="W20" s="642"/>
      <c r="X20" s="642"/>
      <c r="Y20" s="643"/>
      <c r="Z20" s="644">
        <v>1.7</v>
      </c>
      <c r="AA20" s="644"/>
      <c r="AB20" s="644"/>
      <c r="AC20" s="644"/>
      <c r="AD20" s="645" t="s">
        <v>138</v>
      </c>
      <c r="AE20" s="645"/>
      <c r="AF20" s="645"/>
      <c r="AG20" s="645"/>
      <c r="AH20" s="645"/>
      <c r="AI20" s="645"/>
      <c r="AJ20" s="645"/>
      <c r="AK20" s="645"/>
      <c r="AL20" s="646" t="s">
        <v>138</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9634843</v>
      </c>
      <c r="BH20" s="642"/>
      <c r="BI20" s="642"/>
      <c r="BJ20" s="642"/>
      <c r="BK20" s="642"/>
      <c r="BL20" s="642"/>
      <c r="BM20" s="642"/>
      <c r="BN20" s="643"/>
      <c r="BO20" s="644">
        <v>11.6</v>
      </c>
      <c r="BP20" s="644"/>
      <c r="BQ20" s="644"/>
      <c r="BR20" s="644"/>
      <c r="BS20" s="650" t="s">
        <v>246</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202773016</v>
      </c>
      <c r="CS20" s="642"/>
      <c r="CT20" s="642"/>
      <c r="CU20" s="642"/>
      <c r="CV20" s="642"/>
      <c r="CW20" s="642"/>
      <c r="CX20" s="642"/>
      <c r="CY20" s="643"/>
      <c r="CZ20" s="644">
        <v>100</v>
      </c>
      <c r="DA20" s="644"/>
      <c r="DB20" s="644"/>
      <c r="DC20" s="644"/>
      <c r="DD20" s="650">
        <v>24771305</v>
      </c>
      <c r="DE20" s="642"/>
      <c r="DF20" s="642"/>
      <c r="DG20" s="642"/>
      <c r="DH20" s="642"/>
      <c r="DI20" s="642"/>
      <c r="DJ20" s="642"/>
      <c r="DK20" s="642"/>
      <c r="DL20" s="642"/>
      <c r="DM20" s="642"/>
      <c r="DN20" s="642"/>
      <c r="DO20" s="642"/>
      <c r="DP20" s="643"/>
      <c r="DQ20" s="650">
        <v>125523150</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76</v>
      </c>
      <c r="S21" s="642"/>
      <c r="T21" s="642"/>
      <c r="U21" s="642"/>
      <c r="V21" s="642"/>
      <c r="W21" s="642"/>
      <c r="X21" s="642"/>
      <c r="Y21" s="643"/>
      <c r="Z21" s="644">
        <v>0</v>
      </c>
      <c r="AA21" s="644"/>
      <c r="AB21" s="644"/>
      <c r="AC21" s="644"/>
      <c r="AD21" s="645" t="s">
        <v>246</v>
      </c>
      <c r="AE21" s="645"/>
      <c r="AF21" s="645"/>
      <c r="AG21" s="645"/>
      <c r="AH21" s="645"/>
      <c r="AI21" s="645"/>
      <c r="AJ21" s="645"/>
      <c r="AK21" s="645"/>
      <c r="AL21" s="646" t="s">
        <v>138</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25220</v>
      </c>
      <c r="BH21" s="642"/>
      <c r="BI21" s="642"/>
      <c r="BJ21" s="642"/>
      <c r="BK21" s="642"/>
      <c r="BL21" s="642"/>
      <c r="BM21" s="642"/>
      <c r="BN21" s="643"/>
      <c r="BO21" s="644">
        <v>0</v>
      </c>
      <c r="BP21" s="644"/>
      <c r="BQ21" s="644"/>
      <c r="BR21" s="644"/>
      <c r="BS21" s="650" t="s">
        <v>138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110418714</v>
      </c>
      <c r="S22" s="642"/>
      <c r="T22" s="642"/>
      <c r="U22" s="642"/>
      <c r="V22" s="642"/>
      <c r="W22" s="642"/>
      <c r="X22" s="642"/>
      <c r="Y22" s="643"/>
      <c r="Z22" s="644">
        <v>52.2</v>
      </c>
      <c r="AA22" s="644"/>
      <c r="AB22" s="644"/>
      <c r="AC22" s="644"/>
      <c r="AD22" s="645">
        <v>101581444</v>
      </c>
      <c r="AE22" s="645"/>
      <c r="AF22" s="645"/>
      <c r="AG22" s="645"/>
      <c r="AH22" s="645"/>
      <c r="AI22" s="645"/>
      <c r="AJ22" s="645"/>
      <c r="AK22" s="645"/>
      <c r="AL22" s="646">
        <v>99.7</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v>4378995</v>
      </c>
      <c r="BH22" s="642"/>
      <c r="BI22" s="642"/>
      <c r="BJ22" s="642"/>
      <c r="BK22" s="642"/>
      <c r="BL22" s="642"/>
      <c r="BM22" s="642"/>
      <c r="BN22" s="643"/>
      <c r="BO22" s="644">
        <v>5.3</v>
      </c>
      <c r="BP22" s="644"/>
      <c r="BQ22" s="644"/>
      <c r="BR22" s="644"/>
      <c r="BS22" s="650" t="s">
        <v>138</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78340</v>
      </c>
      <c r="S23" s="642"/>
      <c r="T23" s="642"/>
      <c r="U23" s="642"/>
      <c r="V23" s="642"/>
      <c r="W23" s="642"/>
      <c r="X23" s="642"/>
      <c r="Y23" s="643"/>
      <c r="Z23" s="644">
        <v>0</v>
      </c>
      <c r="AA23" s="644"/>
      <c r="AB23" s="644"/>
      <c r="AC23" s="644"/>
      <c r="AD23" s="645">
        <v>78340</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5230628</v>
      </c>
      <c r="BH23" s="642"/>
      <c r="BI23" s="642"/>
      <c r="BJ23" s="642"/>
      <c r="BK23" s="642"/>
      <c r="BL23" s="642"/>
      <c r="BM23" s="642"/>
      <c r="BN23" s="643"/>
      <c r="BO23" s="644">
        <v>6.3</v>
      </c>
      <c r="BP23" s="644"/>
      <c r="BQ23" s="644"/>
      <c r="BR23" s="644"/>
      <c r="BS23" s="650" t="s">
        <v>138</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2862867</v>
      </c>
      <c r="S24" s="642"/>
      <c r="T24" s="642"/>
      <c r="U24" s="642"/>
      <c r="V24" s="642"/>
      <c r="W24" s="642"/>
      <c r="X24" s="642"/>
      <c r="Y24" s="643"/>
      <c r="Z24" s="644">
        <v>1.4</v>
      </c>
      <c r="AA24" s="644"/>
      <c r="AB24" s="644"/>
      <c r="AC24" s="644"/>
      <c r="AD24" s="645" t="s">
        <v>138</v>
      </c>
      <c r="AE24" s="645"/>
      <c r="AF24" s="645"/>
      <c r="AG24" s="645"/>
      <c r="AH24" s="645"/>
      <c r="AI24" s="645"/>
      <c r="AJ24" s="645"/>
      <c r="AK24" s="645"/>
      <c r="AL24" s="646" t="s">
        <v>138</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246</v>
      </c>
      <c r="BH24" s="642"/>
      <c r="BI24" s="642"/>
      <c r="BJ24" s="642"/>
      <c r="BK24" s="642"/>
      <c r="BL24" s="642"/>
      <c r="BM24" s="642"/>
      <c r="BN24" s="643"/>
      <c r="BO24" s="644" t="s">
        <v>138</v>
      </c>
      <c r="BP24" s="644"/>
      <c r="BQ24" s="644"/>
      <c r="BR24" s="644"/>
      <c r="BS24" s="650" t="s">
        <v>246</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97489377</v>
      </c>
      <c r="CS24" s="631"/>
      <c r="CT24" s="631"/>
      <c r="CU24" s="631"/>
      <c r="CV24" s="631"/>
      <c r="CW24" s="631"/>
      <c r="CX24" s="631"/>
      <c r="CY24" s="632"/>
      <c r="CZ24" s="635">
        <v>48.1</v>
      </c>
      <c r="DA24" s="636"/>
      <c r="DB24" s="636"/>
      <c r="DC24" s="655"/>
      <c r="DD24" s="674">
        <v>59983968</v>
      </c>
      <c r="DE24" s="631"/>
      <c r="DF24" s="631"/>
      <c r="DG24" s="631"/>
      <c r="DH24" s="631"/>
      <c r="DI24" s="631"/>
      <c r="DJ24" s="631"/>
      <c r="DK24" s="632"/>
      <c r="DL24" s="674">
        <v>57361388</v>
      </c>
      <c r="DM24" s="631"/>
      <c r="DN24" s="631"/>
      <c r="DO24" s="631"/>
      <c r="DP24" s="631"/>
      <c r="DQ24" s="631"/>
      <c r="DR24" s="631"/>
      <c r="DS24" s="631"/>
      <c r="DT24" s="631"/>
      <c r="DU24" s="631"/>
      <c r="DV24" s="632"/>
      <c r="DW24" s="635">
        <v>52.1</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1999335</v>
      </c>
      <c r="S25" s="642"/>
      <c r="T25" s="642"/>
      <c r="U25" s="642"/>
      <c r="V25" s="642"/>
      <c r="W25" s="642"/>
      <c r="X25" s="642"/>
      <c r="Y25" s="643"/>
      <c r="Z25" s="644">
        <v>0.9</v>
      </c>
      <c r="AA25" s="644"/>
      <c r="AB25" s="644"/>
      <c r="AC25" s="644"/>
      <c r="AD25" s="645">
        <v>232471</v>
      </c>
      <c r="AE25" s="645"/>
      <c r="AF25" s="645"/>
      <c r="AG25" s="645"/>
      <c r="AH25" s="645"/>
      <c r="AI25" s="645"/>
      <c r="AJ25" s="645"/>
      <c r="AK25" s="645"/>
      <c r="AL25" s="646">
        <v>0.2</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138</v>
      </c>
      <c r="BH25" s="642"/>
      <c r="BI25" s="642"/>
      <c r="BJ25" s="642"/>
      <c r="BK25" s="642"/>
      <c r="BL25" s="642"/>
      <c r="BM25" s="642"/>
      <c r="BN25" s="643"/>
      <c r="BO25" s="644" t="s">
        <v>138</v>
      </c>
      <c r="BP25" s="644"/>
      <c r="BQ25" s="644"/>
      <c r="BR25" s="644"/>
      <c r="BS25" s="650" t="s">
        <v>246</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27626528</v>
      </c>
      <c r="CS25" s="677"/>
      <c r="CT25" s="677"/>
      <c r="CU25" s="677"/>
      <c r="CV25" s="677"/>
      <c r="CW25" s="677"/>
      <c r="CX25" s="677"/>
      <c r="CY25" s="678"/>
      <c r="CZ25" s="646">
        <v>13.6</v>
      </c>
      <c r="DA25" s="675"/>
      <c r="DB25" s="675"/>
      <c r="DC25" s="679"/>
      <c r="DD25" s="650">
        <v>25453362</v>
      </c>
      <c r="DE25" s="677"/>
      <c r="DF25" s="677"/>
      <c r="DG25" s="677"/>
      <c r="DH25" s="677"/>
      <c r="DI25" s="677"/>
      <c r="DJ25" s="677"/>
      <c r="DK25" s="678"/>
      <c r="DL25" s="650">
        <v>25272141</v>
      </c>
      <c r="DM25" s="677"/>
      <c r="DN25" s="677"/>
      <c r="DO25" s="677"/>
      <c r="DP25" s="677"/>
      <c r="DQ25" s="677"/>
      <c r="DR25" s="677"/>
      <c r="DS25" s="677"/>
      <c r="DT25" s="677"/>
      <c r="DU25" s="677"/>
      <c r="DV25" s="678"/>
      <c r="DW25" s="646">
        <v>23</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1121396</v>
      </c>
      <c r="S26" s="642"/>
      <c r="T26" s="642"/>
      <c r="U26" s="642"/>
      <c r="V26" s="642"/>
      <c r="W26" s="642"/>
      <c r="X26" s="642"/>
      <c r="Y26" s="643"/>
      <c r="Z26" s="644">
        <v>0.5</v>
      </c>
      <c r="AA26" s="644"/>
      <c r="AB26" s="644"/>
      <c r="AC26" s="644"/>
      <c r="AD26" s="645" t="s">
        <v>246</v>
      </c>
      <c r="AE26" s="645"/>
      <c r="AF26" s="645"/>
      <c r="AG26" s="645"/>
      <c r="AH26" s="645"/>
      <c r="AI26" s="645"/>
      <c r="AJ26" s="645"/>
      <c r="AK26" s="645"/>
      <c r="AL26" s="646" t="s">
        <v>246</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138</v>
      </c>
      <c r="BH26" s="642"/>
      <c r="BI26" s="642"/>
      <c r="BJ26" s="642"/>
      <c r="BK26" s="642"/>
      <c r="BL26" s="642"/>
      <c r="BM26" s="642"/>
      <c r="BN26" s="643"/>
      <c r="BO26" s="644" t="s">
        <v>246</v>
      </c>
      <c r="BP26" s="644"/>
      <c r="BQ26" s="644"/>
      <c r="BR26" s="644"/>
      <c r="BS26" s="650" t="s">
        <v>138</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17593242</v>
      </c>
      <c r="CS26" s="642"/>
      <c r="CT26" s="642"/>
      <c r="CU26" s="642"/>
      <c r="CV26" s="642"/>
      <c r="CW26" s="642"/>
      <c r="CX26" s="642"/>
      <c r="CY26" s="643"/>
      <c r="CZ26" s="646">
        <v>8.6999999999999993</v>
      </c>
      <c r="DA26" s="675"/>
      <c r="DB26" s="675"/>
      <c r="DC26" s="679"/>
      <c r="DD26" s="650">
        <v>15962457</v>
      </c>
      <c r="DE26" s="642"/>
      <c r="DF26" s="642"/>
      <c r="DG26" s="642"/>
      <c r="DH26" s="642"/>
      <c r="DI26" s="642"/>
      <c r="DJ26" s="642"/>
      <c r="DK26" s="643"/>
      <c r="DL26" s="650" t="s">
        <v>246</v>
      </c>
      <c r="DM26" s="642"/>
      <c r="DN26" s="642"/>
      <c r="DO26" s="642"/>
      <c r="DP26" s="642"/>
      <c r="DQ26" s="642"/>
      <c r="DR26" s="642"/>
      <c r="DS26" s="642"/>
      <c r="DT26" s="642"/>
      <c r="DU26" s="642"/>
      <c r="DV26" s="643"/>
      <c r="DW26" s="646" t="s">
        <v>138</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37169944</v>
      </c>
      <c r="S27" s="642"/>
      <c r="T27" s="642"/>
      <c r="U27" s="642"/>
      <c r="V27" s="642"/>
      <c r="W27" s="642"/>
      <c r="X27" s="642"/>
      <c r="Y27" s="643"/>
      <c r="Z27" s="644">
        <v>17.600000000000001</v>
      </c>
      <c r="AA27" s="644"/>
      <c r="AB27" s="644"/>
      <c r="AC27" s="644"/>
      <c r="AD27" s="645" t="s">
        <v>246</v>
      </c>
      <c r="AE27" s="645"/>
      <c r="AF27" s="645"/>
      <c r="AG27" s="645"/>
      <c r="AH27" s="645"/>
      <c r="AI27" s="645"/>
      <c r="AJ27" s="645"/>
      <c r="AK27" s="645"/>
      <c r="AL27" s="646" t="s">
        <v>138</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82965895</v>
      </c>
      <c r="BH27" s="642"/>
      <c r="BI27" s="642"/>
      <c r="BJ27" s="642"/>
      <c r="BK27" s="642"/>
      <c r="BL27" s="642"/>
      <c r="BM27" s="642"/>
      <c r="BN27" s="643"/>
      <c r="BO27" s="644">
        <v>100</v>
      </c>
      <c r="BP27" s="644"/>
      <c r="BQ27" s="644"/>
      <c r="BR27" s="644"/>
      <c r="BS27" s="650">
        <v>952446</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52943028</v>
      </c>
      <c r="CS27" s="677"/>
      <c r="CT27" s="677"/>
      <c r="CU27" s="677"/>
      <c r="CV27" s="677"/>
      <c r="CW27" s="677"/>
      <c r="CX27" s="677"/>
      <c r="CY27" s="678"/>
      <c r="CZ27" s="646">
        <v>26.1</v>
      </c>
      <c r="DA27" s="675"/>
      <c r="DB27" s="675"/>
      <c r="DC27" s="679"/>
      <c r="DD27" s="650">
        <v>17991063</v>
      </c>
      <c r="DE27" s="677"/>
      <c r="DF27" s="677"/>
      <c r="DG27" s="677"/>
      <c r="DH27" s="677"/>
      <c r="DI27" s="677"/>
      <c r="DJ27" s="677"/>
      <c r="DK27" s="678"/>
      <c r="DL27" s="650">
        <v>16299704</v>
      </c>
      <c r="DM27" s="677"/>
      <c r="DN27" s="677"/>
      <c r="DO27" s="677"/>
      <c r="DP27" s="677"/>
      <c r="DQ27" s="677"/>
      <c r="DR27" s="677"/>
      <c r="DS27" s="677"/>
      <c r="DT27" s="677"/>
      <c r="DU27" s="677"/>
      <c r="DV27" s="678"/>
      <c r="DW27" s="646">
        <v>14.8</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246</v>
      </c>
      <c r="S28" s="642"/>
      <c r="T28" s="642"/>
      <c r="U28" s="642"/>
      <c r="V28" s="642"/>
      <c r="W28" s="642"/>
      <c r="X28" s="642"/>
      <c r="Y28" s="643"/>
      <c r="Z28" s="644" t="s">
        <v>246</v>
      </c>
      <c r="AA28" s="644"/>
      <c r="AB28" s="644"/>
      <c r="AC28" s="644"/>
      <c r="AD28" s="645" t="s">
        <v>138</v>
      </c>
      <c r="AE28" s="645"/>
      <c r="AF28" s="645"/>
      <c r="AG28" s="645"/>
      <c r="AH28" s="645"/>
      <c r="AI28" s="645"/>
      <c r="AJ28" s="645"/>
      <c r="AK28" s="645"/>
      <c r="AL28" s="646" t="s">
        <v>138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16919821</v>
      </c>
      <c r="CS28" s="642"/>
      <c r="CT28" s="642"/>
      <c r="CU28" s="642"/>
      <c r="CV28" s="642"/>
      <c r="CW28" s="642"/>
      <c r="CX28" s="642"/>
      <c r="CY28" s="643"/>
      <c r="CZ28" s="646">
        <v>8.3000000000000007</v>
      </c>
      <c r="DA28" s="675"/>
      <c r="DB28" s="675"/>
      <c r="DC28" s="679"/>
      <c r="DD28" s="650">
        <v>16539543</v>
      </c>
      <c r="DE28" s="642"/>
      <c r="DF28" s="642"/>
      <c r="DG28" s="642"/>
      <c r="DH28" s="642"/>
      <c r="DI28" s="642"/>
      <c r="DJ28" s="642"/>
      <c r="DK28" s="643"/>
      <c r="DL28" s="650">
        <v>15789543</v>
      </c>
      <c r="DM28" s="642"/>
      <c r="DN28" s="642"/>
      <c r="DO28" s="642"/>
      <c r="DP28" s="642"/>
      <c r="DQ28" s="642"/>
      <c r="DR28" s="642"/>
      <c r="DS28" s="642"/>
      <c r="DT28" s="642"/>
      <c r="DU28" s="642"/>
      <c r="DV28" s="643"/>
      <c r="DW28" s="646">
        <v>14.3</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15226179</v>
      </c>
      <c r="S29" s="642"/>
      <c r="T29" s="642"/>
      <c r="U29" s="642"/>
      <c r="V29" s="642"/>
      <c r="W29" s="642"/>
      <c r="X29" s="642"/>
      <c r="Y29" s="643"/>
      <c r="Z29" s="644">
        <v>7.2</v>
      </c>
      <c r="AA29" s="644"/>
      <c r="AB29" s="644"/>
      <c r="AC29" s="644"/>
      <c r="AD29" s="645" t="s">
        <v>138</v>
      </c>
      <c r="AE29" s="645"/>
      <c r="AF29" s="645"/>
      <c r="AG29" s="645"/>
      <c r="AH29" s="645"/>
      <c r="AI29" s="645"/>
      <c r="AJ29" s="645"/>
      <c r="AK29" s="645"/>
      <c r="AL29" s="646" t="s">
        <v>246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16919782</v>
      </c>
      <c r="CS29" s="677"/>
      <c r="CT29" s="677"/>
      <c r="CU29" s="677"/>
      <c r="CV29" s="677"/>
      <c r="CW29" s="677"/>
      <c r="CX29" s="677"/>
      <c r="CY29" s="678"/>
      <c r="CZ29" s="646">
        <v>8.3000000000000007</v>
      </c>
      <c r="DA29" s="675"/>
      <c r="DB29" s="675"/>
      <c r="DC29" s="679"/>
      <c r="DD29" s="650">
        <v>16539504</v>
      </c>
      <c r="DE29" s="677"/>
      <c r="DF29" s="677"/>
      <c r="DG29" s="677"/>
      <c r="DH29" s="677"/>
      <c r="DI29" s="677"/>
      <c r="DJ29" s="677"/>
      <c r="DK29" s="678"/>
      <c r="DL29" s="650">
        <v>15789504</v>
      </c>
      <c r="DM29" s="677"/>
      <c r="DN29" s="677"/>
      <c r="DO29" s="677"/>
      <c r="DP29" s="677"/>
      <c r="DQ29" s="677"/>
      <c r="DR29" s="677"/>
      <c r="DS29" s="677"/>
      <c r="DT29" s="677"/>
      <c r="DU29" s="677"/>
      <c r="DV29" s="678"/>
      <c r="DW29" s="646">
        <v>14.3</v>
      </c>
      <c r="DX29" s="675"/>
      <c r="DY29" s="675"/>
      <c r="DZ29" s="675"/>
      <c r="EA29" s="675"/>
      <c r="EB29" s="675"/>
      <c r="EC29" s="676"/>
    </row>
    <row r="30" spans="2:133" ht="11.25" customHeight="1" x14ac:dyDescent="0.15">
      <c r="B30" s="638" t="s">
        <v>310</v>
      </c>
      <c r="C30" s="639"/>
      <c r="D30" s="639"/>
      <c r="E30" s="639"/>
      <c r="F30" s="639"/>
      <c r="G30" s="639"/>
      <c r="H30" s="639"/>
      <c r="I30" s="639"/>
      <c r="J30" s="639"/>
      <c r="K30" s="639"/>
      <c r="L30" s="639"/>
      <c r="M30" s="639"/>
      <c r="N30" s="639"/>
      <c r="O30" s="639"/>
      <c r="P30" s="639"/>
      <c r="Q30" s="640"/>
      <c r="R30" s="641">
        <v>692024</v>
      </c>
      <c r="S30" s="642"/>
      <c r="T30" s="642"/>
      <c r="U30" s="642"/>
      <c r="V30" s="642"/>
      <c r="W30" s="642"/>
      <c r="X30" s="642"/>
      <c r="Y30" s="643"/>
      <c r="Z30" s="644">
        <v>0.3</v>
      </c>
      <c r="AA30" s="644"/>
      <c r="AB30" s="644"/>
      <c r="AC30" s="644"/>
      <c r="AD30" s="645">
        <v>4408</v>
      </c>
      <c r="AE30" s="645"/>
      <c r="AF30" s="645"/>
      <c r="AG30" s="645"/>
      <c r="AH30" s="645"/>
      <c r="AI30" s="645"/>
      <c r="AJ30" s="645"/>
      <c r="AK30" s="645"/>
      <c r="AL30" s="646">
        <v>0</v>
      </c>
      <c r="AM30" s="647"/>
      <c r="AN30" s="647"/>
      <c r="AO30" s="648"/>
      <c r="AP30" s="689" t="s">
        <v>311</v>
      </c>
      <c r="AQ30" s="690"/>
      <c r="AR30" s="690"/>
      <c r="AS30" s="690"/>
      <c r="AT30" s="695" t="s">
        <v>312</v>
      </c>
      <c r="AU30" s="230"/>
      <c r="AV30" s="230"/>
      <c r="AW30" s="230"/>
      <c r="AX30" s="627" t="s">
        <v>188</v>
      </c>
      <c r="AY30" s="628"/>
      <c r="AZ30" s="628"/>
      <c r="BA30" s="628"/>
      <c r="BB30" s="628"/>
      <c r="BC30" s="628"/>
      <c r="BD30" s="628"/>
      <c r="BE30" s="628"/>
      <c r="BF30" s="629"/>
      <c r="BG30" s="701">
        <v>99.5</v>
      </c>
      <c r="BH30" s="702"/>
      <c r="BI30" s="702"/>
      <c r="BJ30" s="702"/>
      <c r="BK30" s="702"/>
      <c r="BL30" s="702"/>
      <c r="BM30" s="636">
        <v>98.1</v>
      </c>
      <c r="BN30" s="702"/>
      <c r="BO30" s="702"/>
      <c r="BP30" s="702"/>
      <c r="BQ30" s="703"/>
      <c r="BR30" s="701">
        <v>99.4</v>
      </c>
      <c r="BS30" s="702"/>
      <c r="BT30" s="702"/>
      <c r="BU30" s="702"/>
      <c r="BV30" s="702"/>
      <c r="BW30" s="702"/>
      <c r="BX30" s="636">
        <v>97.8</v>
      </c>
      <c r="BY30" s="702"/>
      <c r="BZ30" s="702"/>
      <c r="CA30" s="702"/>
      <c r="CB30" s="703"/>
      <c r="CD30" s="706"/>
      <c r="CE30" s="707"/>
      <c r="CF30" s="656" t="s">
        <v>313</v>
      </c>
      <c r="CG30" s="657"/>
      <c r="CH30" s="657"/>
      <c r="CI30" s="657"/>
      <c r="CJ30" s="657"/>
      <c r="CK30" s="657"/>
      <c r="CL30" s="657"/>
      <c r="CM30" s="657"/>
      <c r="CN30" s="657"/>
      <c r="CO30" s="657"/>
      <c r="CP30" s="657"/>
      <c r="CQ30" s="658"/>
      <c r="CR30" s="641">
        <v>15862725</v>
      </c>
      <c r="CS30" s="642"/>
      <c r="CT30" s="642"/>
      <c r="CU30" s="642"/>
      <c r="CV30" s="642"/>
      <c r="CW30" s="642"/>
      <c r="CX30" s="642"/>
      <c r="CY30" s="643"/>
      <c r="CZ30" s="646">
        <v>7.8</v>
      </c>
      <c r="DA30" s="675"/>
      <c r="DB30" s="675"/>
      <c r="DC30" s="679"/>
      <c r="DD30" s="650">
        <v>15488090</v>
      </c>
      <c r="DE30" s="642"/>
      <c r="DF30" s="642"/>
      <c r="DG30" s="642"/>
      <c r="DH30" s="642"/>
      <c r="DI30" s="642"/>
      <c r="DJ30" s="642"/>
      <c r="DK30" s="643"/>
      <c r="DL30" s="650">
        <v>14738090</v>
      </c>
      <c r="DM30" s="642"/>
      <c r="DN30" s="642"/>
      <c r="DO30" s="642"/>
      <c r="DP30" s="642"/>
      <c r="DQ30" s="642"/>
      <c r="DR30" s="642"/>
      <c r="DS30" s="642"/>
      <c r="DT30" s="642"/>
      <c r="DU30" s="642"/>
      <c r="DV30" s="643"/>
      <c r="DW30" s="646">
        <v>13.4</v>
      </c>
      <c r="DX30" s="675"/>
      <c r="DY30" s="675"/>
      <c r="DZ30" s="675"/>
      <c r="EA30" s="675"/>
      <c r="EB30" s="675"/>
      <c r="EC30" s="676"/>
    </row>
    <row r="31" spans="2:133" ht="11.25" customHeight="1" x14ac:dyDescent="0.15">
      <c r="B31" s="638" t="s">
        <v>314</v>
      </c>
      <c r="C31" s="639"/>
      <c r="D31" s="639"/>
      <c r="E31" s="639"/>
      <c r="F31" s="639"/>
      <c r="G31" s="639"/>
      <c r="H31" s="639"/>
      <c r="I31" s="639"/>
      <c r="J31" s="639"/>
      <c r="K31" s="639"/>
      <c r="L31" s="639"/>
      <c r="M31" s="639"/>
      <c r="N31" s="639"/>
      <c r="O31" s="639"/>
      <c r="P31" s="639"/>
      <c r="Q31" s="640"/>
      <c r="R31" s="641">
        <v>740875</v>
      </c>
      <c r="S31" s="642"/>
      <c r="T31" s="642"/>
      <c r="U31" s="642"/>
      <c r="V31" s="642"/>
      <c r="W31" s="642"/>
      <c r="X31" s="642"/>
      <c r="Y31" s="643"/>
      <c r="Z31" s="644">
        <v>0.3</v>
      </c>
      <c r="AA31" s="644"/>
      <c r="AB31" s="644"/>
      <c r="AC31" s="644"/>
      <c r="AD31" s="645" t="s">
        <v>246</v>
      </c>
      <c r="AE31" s="645"/>
      <c r="AF31" s="645"/>
      <c r="AG31" s="645"/>
      <c r="AH31" s="645"/>
      <c r="AI31" s="645"/>
      <c r="AJ31" s="645"/>
      <c r="AK31" s="645"/>
      <c r="AL31" s="646" t="s">
        <v>138</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99.3</v>
      </c>
      <c r="BH31" s="677"/>
      <c r="BI31" s="677"/>
      <c r="BJ31" s="677"/>
      <c r="BK31" s="677"/>
      <c r="BL31" s="677"/>
      <c r="BM31" s="647">
        <v>97.2</v>
      </c>
      <c r="BN31" s="699"/>
      <c r="BO31" s="699"/>
      <c r="BP31" s="699"/>
      <c r="BQ31" s="700"/>
      <c r="BR31" s="698">
        <v>99.2</v>
      </c>
      <c r="BS31" s="677"/>
      <c r="BT31" s="677"/>
      <c r="BU31" s="677"/>
      <c r="BV31" s="677"/>
      <c r="BW31" s="677"/>
      <c r="BX31" s="647">
        <v>96.7</v>
      </c>
      <c r="BY31" s="699"/>
      <c r="BZ31" s="699"/>
      <c r="CA31" s="699"/>
      <c r="CB31" s="700"/>
      <c r="CD31" s="706"/>
      <c r="CE31" s="707"/>
      <c r="CF31" s="656" t="s">
        <v>317</v>
      </c>
      <c r="CG31" s="657"/>
      <c r="CH31" s="657"/>
      <c r="CI31" s="657"/>
      <c r="CJ31" s="657"/>
      <c r="CK31" s="657"/>
      <c r="CL31" s="657"/>
      <c r="CM31" s="657"/>
      <c r="CN31" s="657"/>
      <c r="CO31" s="657"/>
      <c r="CP31" s="657"/>
      <c r="CQ31" s="658"/>
      <c r="CR31" s="641">
        <v>1057057</v>
      </c>
      <c r="CS31" s="677"/>
      <c r="CT31" s="677"/>
      <c r="CU31" s="677"/>
      <c r="CV31" s="677"/>
      <c r="CW31" s="677"/>
      <c r="CX31" s="677"/>
      <c r="CY31" s="678"/>
      <c r="CZ31" s="646">
        <v>0.5</v>
      </c>
      <c r="DA31" s="675"/>
      <c r="DB31" s="675"/>
      <c r="DC31" s="679"/>
      <c r="DD31" s="650">
        <v>1051414</v>
      </c>
      <c r="DE31" s="677"/>
      <c r="DF31" s="677"/>
      <c r="DG31" s="677"/>
      <c r="DH31" s="677"/>
      <c r="DI31" s="677"/>
      <c r="DJ31" s="677"/>
      <c r="DK31" s="678"/>
      <c r="DL31" s="650">
        <v>1051414</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318</v>
      </c>
      <c r="C32" s="639"/>
      <c r="D32" s="639"/>
      <c r="E32" s="639"/>
      <c r="F32" s="639"/>
      <c r="G32" s="639"/>
      <c r="H32" s="639"/>
      <c r="I32" s="639"/>
      <c r="J32" s="639"/>
      <c r="K32" s="639"/>
      <c r="L32" s="639"/>
      <c r="M32" s="639"/>
      <c r="N32" s="639"/>
      <c r="O32" s="639"/>
      <c r="P32" s="639"/>
      <c r="Q32" s="640"/>
      <c r="R32" s="641">
        <v>5274852</v>
      </c>
      <c r="S32" s="642"/>
      <c r="T32" s="642"/>
      <c r="U32" s="642"/>
      <c r="V32" s="642"/>
      <c r="W32" s="642"/>
      <c r="X32" s="642"/>
      <c r="Y32" s="643"/>
      <c r="Z32" s="644">
        <v>2.5</v>
      </c>
      <c r="AA32" s="644"/>
      <c r="AB32" s="644"/>
      <c r="AC32" s="644"/>
      <c r="AD32" s="645" t="s">
        <v>138</v>
      </c>
      <c r="AE32" s="645"/>
      <c r="AF32" s="645"/>
      <c r="AG32" s="645"/>
      <c r="AH32" s="645"/>
      <c r="AI32" s="645"/>
      <c r="AJ32" s="645"/>
      <c r="AK32" s="645"/>
      <c r="AL32" s="646" t="s">
        <v>246</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99.6</v>
      </c>
      <c r="BH32" s="711"/>
      <c r="BI32" s="711"/>
      <c r="BJ32" s="711"/>
      <c r="BK32" s="711"/>
      <c r="BL32" s="711"/>
      <c r="BM32" s="712">
        <v>98.6</v>
      </c>
      <c r="BN32" s="711"/>
      <c r="BO32" s="711"/>
      <c r="BP32" s="711"/>
      <c r="BQ32" s="713"/>
      <c r="BR32" s="710">
        <v>99.5</v>
      </c>
      <c r="BS32" s="711"/>
      <c r="BT32" s="711"/>
      <c r="BU32" s="711"/>
      <c r="BV32" s="711"/>
      <c r="BW32" s="711"/>
      <c r="BX32" s="712">
        <v>98.3</v>
      </c>
      <c r="BY32" s="711"/>
      <c r="BZ32" s="711"/>
      <c r="CA32" s="711"/>
      <c r="CB32" s="713"/>
      <c r="CD32" s="708"/>
      <c r="CE32" s="709"/>
      <c r="CF32" s="656" t="s">
        <v>320</v>
      </c>
      <c r="CG32" s="657"/>
      <c r="CH32" s="657"/>
      <c r="CI32" s="657"/>
      <c r="CJ32" s="657"/>
      <c r="CK32" s="657"/>
      <c r="CL32" s="657"/>
      <c r="CM32" s="657"/>
      <c r="CN32" s="657"/>
      <c r="CO32" s="657"/>
      <c r="CP32" s="657"/>
      <c r="CQ32" s="658"/>
      <c r="CR32" s="641">
        <v>39</v>
      </c>
      <c r="CS32" s="642"/>
      <c r="CT32" s="642"/>
      <c r="CU32" s="642"/>
      <c r="CV32" s="642"/>
      <c r="CW32" s="642"/>
      <c r="CX32" s="642"/>
      <c r="CY32" s="643"/>
      <c r="CZ32" s="646">
        <v>0</v>
      </c>
      <c r="DA32" s="675"/>
      <c r="DB32" s="675"/>
      <c r="DC32" s="679"/>
      <c r="DD32" s="650">
        <v>39</v>
      </c>
      <c r="DE32" s="642"/>
      <c r="DF32" s="642"/>
      <c r="DG32" s="642"/>
      <c r="DH32" s="642"/>
      <c r="DI32" s="642"/>
      <c r="DJ32" s="642"/>
      <c r="DK32" s="643"/>
      <c r="DL32" s="650">
        <v>39</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321</v>
      </c>
      <c r="C33" s="639"/>
      <c r="D33" s="639"/>
      <c r="E33" s="639"/>
      <c r="F33" s="639"/>
      <c r="G33" s="639"/>
      <c r="H33" s="639"/>
      <c r="I33" s="639"/>
      <c r="J33" s="639"/>
      <c r="K33" s="639"/>
      <c r="L33" s="639"/>
      <c r="M33" s="639"/>
      <c r="N33" s="639"/>
      <c r="O33" s="639"/>
      <c r="P33" s="639"/>
      <c r="Q33" s="640"/>
      <c r="R33" s="641">
        <v>5914305</v>
      </c>
      <c r="S33" s="642"/>
      <c r="T33" s="642"/>
      <c r="U33" s="642"/>
      <c r="V33" s="642"/>
      <c r="W33" s="642"/>
      <c r="X33" s="642"/>
      <c r="Y33" s="643"/>
      <c r="Z33" s="644">
        <v>2.8</v>
      </c>
      <c r="AA33" s="644"/>
      <c r="AB33" s="644"/>
      <c r="AC33" s="644"/>
      <c r="AD33" s="645" t="s">
        <v>246</v>
      </c>
      <c r="AE33" s="645"/>
      <c r="AF33" s="645"/>
      <c r="AG33" s="645"/>
      <c r="AH33" s="645"/>
      <c r="AI33" s="645"/>
      <c r="AJ33" s="645"/>
      <c r="AK33" s="645"/>
      <c r="AL33" s="646" t="s">
        <v>138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76599289</v>
      </c>
      <c r="CS33" s="677"/>
      <c r="CT33" s="677"/>
      <c r="CU33" s="677"/>
      <c r="CV33" s="677"/>
      <c r="CW33" s="677"/>
      <c r="CX33" s="677"/>
      <c r="CY33" s="678"/>
      <c r="CZ33" s="646">
        <v>37.799999999999997</v>
      </c>
      <c r="DA33" s="675"/>
      <c r="DB33" s="675"/>
      <c r="DC33" s="679"/>
      <c r="DD33" s="650">
        <v>59147478</v>
      </c>
      <c r="DE33" s="677"/>
      <c r="DF33" s="677"/>
      <c r="DG33" s="677"/>
      <c r="DH33" s="677"/>
      <c r="DI33" s="677"/>
      <c r="DJ33" s="677"/>
      <c r="DK33" s="678"/>
      <c r="DL33" s="650">
        <v>44525062</v>
      </c>
      <c r="DM33" s="677"/>
      <c r="DN33" s="677"/>
      <c r="DO33" s="677"/>
      <c r="DP33" s="677"/>
      <c r="DQ33" s="677"/>
      <c r="DR33" s="677"/>
      <c r="DS33" s="677"/>
      <c r="DT33" s="677"/>
      <c r="DU33" s="677"/>
      <c r="DV33" s="678"/>
      <c r="DW33" s="646">
        <v>40.4</v>
      </c>
      <c r="DX33" s="675"/>
      <c r="DY33" s="675"/>
      <c r="DZ33" s="675"/>
      <c r="EA33" s="675"/>
      <c r="EB33" s="675"/>
      <c r="EC33" s="676"/>
    </row>
    <row r="34" spans="2:133" ht="11.25" customHeight="1" x14ac:dyDescent="0.15">
      <c r="B34" s="638" t="s">
        <v>323</v>
      </c>
      <c r="C34" s="639"/>
      <c r="D34" s="639"/>
      <c r="E34" s="639"/>
      <c r="F34" s="639"/>
      <c r="G34" s="639"/>
      <c r="H34" s="639"/>
      <c r="I34" s="639"/>
      <c r="J34" s="639"/>
      <c r="K34" s="639"/>
      <c r="L34" s="639"/>
      <c r="M34" s="639"/>
      <c r="N34" s="639"/>
      <c r="O34" s="639"/>
      <c r="P34" s="639"/>
      <c r="Q34" s="640"/>
      <c r="R34" s="641">
        <v>5102179</v>
      </c>
      <c r="S34" s="642"/>
      <c r="T34" s="642"/>
      <c r="U34" s="642"/>
      <c r="V34" s="642"/>
      <c r="W34" s="642"/>
      <c r="X34" s="642"/>
      <c r="Y34" s="643"/>
      <c r="Z34" s="644">
        <v>2.4</v>
      </c>
      <c r="AA34" s="644"/>
      <c r="AB34" s="644"/>
      <c r="AC34" s="644"/>
      <c r="AD34" s="645">
        <v>9874</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26618412</v>
      </c>
      <c r="CS34" s="642"/>
      <c r="CT34" s="642"/>
      <c r="CU34" s="642"/>
      <c r="CV34" s="642"/>
      <c r="CW34" s="642"/>
      <c r="CX34" s="642"/>
      <c r="CY34" s="643"/>
      <c r="CZ34" s="646">
        <v>13.1</v>
      </c>
      <c r="DA34" s="675"/>
      <c r="DB34" s="675"/>
      <c r="DC34" s="679"/>
      <c r="DD34" s="650">
        <v>19435710</v>
      </c>
      <c r="DE34" s="642"/>
      <c r="DF34" s="642"/>
      <c r="DG34" s="642"/>
      <c r="DH34" s="642"/>
      <c r="DI34" s="642"/>
      <c r="DJ34" s="642"/>
      <c r="DK34" s="643"/>
      <c r="DL34" s="650">
        <v>15778665</v>
      </c>
      <c r="DM34" s="642"/>
      <c r="DN34" s="642"/>
      <c r="DO34" s="642"/>
      <c r="DP34" s="642"/>
      <c r="DQ34" s="642"/>
      <c r="DR34" s="642"/>
      <c r="DS34" s="642"/>
      <c r="DT34" s="642"/>
      <c r="DU34" s="642"/>
      <c r="DV34" s="643"/>
      <c r="DW34" s="646">
        <v>14.3</v>
      </c>
      <c r="DX34" s="675"/>
      <c r="DY34" s="675"/>
      <c r="DZ34" s="675"/>
      <c r="EA34" s="675"/>
      <c r="EB34" s="675"/>
      <c r="EC34" s="676"/>
    </row>
    <row r="35" spans="2:133" ht="11.25" customHeight="1" x14ac:dyDescent="0.15">
      <c r="B35" s="638" t="s">
        <v>327</v>
      </c>
      <c r="C35" s="639"/>
      <c r="D35" s="639"/>
      <c r="E35" s="639"/>
      <c r="F35" s="639"/>
      <c r="G35" s="639"/>
      <c r="H35" s="639"/>
      <c r="I35" s="639"/>
      <c r="J35" s="639"/>
      <c r="K35" s="639"/>
      <c r="L35" s="639"/>
      <c r="M35" s="639"/>
      <c r="N35" s="639"/>
      <c r="O35" s="639"/>
      <c r="P35" s="639"/>
      <c r="Q35" s="640"/>
      <c r="R35" s="641">
        <v>25099273</v>
      </c>
      <c r="S35" s="642"/>
      <c r="T35" s="642"/>
      <c r="U35" s="642"/>
      <c r="V35" s="642"/>
      <c r="W35" s="642"/>
      <c r="X35" s="642"/>
      <c r="Y35" s="643"/>
      <c r="Z35" s="644">
        <v>11.9</v>
      </c>
      <c r="AA35" s="644"/>
      <c r="AB35" s="644"/>
      <c r="AC35" s="644"/>
      <c r="AD35" s="645" t="s">
        <v>138</v>
      </c>
      <c r="AE35" s="645"/>
      <c r="AF35" s="645"/>
      <c r="AG35" s="645"/>
      <c r="AH35" s="645"/>
      <c r="AI35" s="645"/>
      <c r="AJ35" s="645"/>
      <c r="AK35" s="645"/>
      <c r="AL35" s="646" t="s">
        <v>246</v>
      </c>
      <c r="AM35" s="647"/>
      <c r="AN35" s="647"/>
      <c r="AO35" s="648"/>
      <c r="AP35" s="234"/>
      <c r="AQ35" s="714" t="s">
        <v>328</v>
      </c>
      <c r="AR35" s="715"/>
      <c r="AS35" s="715"/>
      <c r="AT35" s="715"/>
      <c r="AU35" s="715"/>
      <c r="AV35" s="715"/>
      <c r="AW35" s="715"/>
      <c r="AX35" s="715"/>
      <c r="AY35" s="716"/>
      <c r="AZ35" s="630">
        <v>28207517</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656760</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2438651</v>
      </c>
      <c r="CS35" s="677"/>
      <c r="CT35" s="677"/>
      <c r="CU35" s="677"/>
      <c r="CV35" s="677"/>
      <c r="CW35" s="677"/>
      <c r="CX35" s="677"/>
      <c r="CY35" s="678"/>
      <c r="CZ35" s="646">
        <v>1.2</v>
      </c>
      <c r="DA35" s="675"/>
      <c r="DB35" s="675"/>
      <c r="DC35" s="679"/>
      <c r="DD35" s="650">
        <v>2255356</v>
      </c>
      <c r="DE35" s="677"/>
      <c r="DF35" s="677"/>
      <c r="DG35" s="677"/>
      <c r="DH35" s="677"/>
      <c r="DI35" s="677"/>
      <c r="DJ35" s="677"/>
      <c r="DK35" s="678"/>
      <c r="DL35" s="650">
        <v>2255356</v>
      </c>
      <c r="DM35" s="677"/>
      <c r="DN35" s="677"/>
      <c r="DO35" s="677"/>
      <c r="DP35" s="677"/>
      <c r="DQ35" s="677"/>
      <c r="DR35" s="677"/>
      <c r="DS35" s="677"/>
      <c r="DT35" s="677"/>
      <c r="DU35" s="677"/>
      <c r="DV35" s="678"/>
      <c r="DW35" s="646">
        <v>2</v>
      </c>
      <c r="DX35" s="675"/>
      <c r="DY35" s="675"/>
      <c r="DZ35" s="675"/>
      <c r="EA35" s="675"/>
      <c r="EB35" s="675"/>
      <c r="EC35" s="676"/>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246</v>
      </c>
      <c r="AA36" s="644"/>
      <c r="AB36" s="644"/>
      <c r="AC36" s="644"/>
      <c r="AD36" s="645" t="s">
        <v>138</v>
      </c>
      <c r="AE36" s="645"/>
      <c r="AF36" s="645"/>
      <c r="AG36" s="645"/>
      <c r="AH36" s="645"/>
      <c r="AI36" s="645"/>
      <c r="AJ36" s="645"/>
      <c r="AK36" s="645"/>
      <c r="AL36" s="646" t="s">
        <v>246</v>
      </c>
      <c r="AM36" s="647"/>
      <c r="AN36" s="647"/>
      <c r="AO36" s="648"/>
      <c r="AQ36" s="718" t="s">
        <v>332</v>
      </c>
      <c r="AR36" s="719"/>
      <c r="AS36" s="719"/>
      <c r="AT36" s="719"/>
      <c r="AU36" s="719"/>
      <c r="AV36" s="719"/>
      <c r="AW36" s="719"/>
      <c r="AX36" s="719"/>
      <c r="AY36" s="720"/>
      <c r="AZ36" s="641">
        <v>12017663</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106502</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14537850</v>
      </c>
      <c r="CS36" s="642"/>
      <c r="CT36" s="642"/>
      <c r="CU36" s="642"/>
      <c r="CV36" s="642"/>
      <c r="CW36" s="642"/>
      <c r="CX36" s="642"/>
      <c r="CY36" s="643"/>
      <c r="CZ36" s="646">
        <v>7.2</v>
      </c>
      <c r="DA36" s="675"/>
      <c r="DB36" s="675"/>
      <c r="DC36" s="679"/>
      <c r="DD36" s="650">
        <v>8598029</v>
      </c>
      <c r="DE36" s="642"/>
      <c r="DF36" s="642"/>
      <c r="DG36" s="642"/>
      <c r="DH36" s="642"/>
      <c r="DI36" s="642"/>
      <c r="DJ36" s="642"/>
      <c r="DK36" s="643"/>
      <c r="DL36" s="650">
        <v>3985002</v>
      </c>
      <c r="DM36" s="642"/>
      <c r="DN36" s="642"/>
      <c r="DO36" s="642"/>
      <c r="DP36" s="642"/>
      <c r="DQ36" s="642"/>
      <c r="DR36" s="642"/>
      <c r="DS36" s="642"/>
      <c r="DT36" s="642"/>
      <c r="DU36" s="642"/>
      <c r="DV36" s="643"/>
      <c r="DW36" s="646">
        <v>3.6</v>
      </c>
      <c r="DX36" s="675"/>
      <c r="DY36" s="675"/>
      <c r="DZ36" s="675"/>
      <c r="EA36" s="675"/>
      <c r="EB36" s="675"/>
      <c r="EC36" s="676"/>
    </row>
    <row r="37" spans="2:133" ht="11.25" customHeight="1" x14ac:dyDescent="0.15">
      <c r="B37" s="638" t="s">
        <v>335</v>
      </c>
      <c r="C37" s="639"/>
      <c r="D37" s="639"/>
      <c r="E37" s="639"/>
      <c r="F37" s="639"/>
      <c r="G37" s="639"/>
      <c r="H37" s="639"/>
      <c r="I37" s="639"/>
      <c r="J37" s="639"/>
      <c r="K37" s="639"/>
      <c r="L37" s="639"/>
      <c r="M37" s="639"/>
      <c r="N37" s="639"/>
      <c r="O37" s="639"/>
      <c r="P37" s="639"/>
      <c r="Q37" s="640"/>
      <c r="R37" s="641">
        <v>8180273</v>
      </c>
      <c r="S37" s="642"/>
      <c r="T37" s="642"/>
      <c r="U37" s="642"/>
      <c r="V37" s="642"/>
      <c r="W37" s="642"/>
      <c r="X37" s="642"/>
      <c r="Y37" s="643"/>
      <c r="Z37" s="644">
        <v>3.9</v>
      </c>
      <c r="AA37" s="644"/>
      <c r="AB37" s="644"/>
      <c r="AC37" s="644"/>
      <c r="AD37" s="645" t="s">
        <v>138</v>
      </c>
      <c r="AE37" s="645"/>
      <c r="AF37" s="645"/>
      <c r="AG37" s="645"/>
      <c r="AH37" s="645"/>
      <c r="AI37" s="645"/>
      <c r="AJ37" s="645"/>
      <c r="AK37" s="645"/>
      <c r="AL37" s="646" t="s">
        <v>246</v>
      </c>
      <c r="AM37" s="647"/>
      <c r="AN37" s="647"/>
      <c r="AO37" s="648"/>
      <c r="AQ37" s="718" t="s">
        <v>336</v>
      </c>
      <c r="AR37" s="719"/>
      <c r="AS37" s="719"/>
      <c r="AT37" s="719"/>
      <c r="AU37" s="719"/>
      <c r="AV37" s="719"/>
      <c r="AW37" s="719"/>
      <c r="AX37" s="719"/>
      <c r="AY37" s="720"/>
      <c r="AZ37" s="641">
        <v>430241</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60640</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936752</v>
      </c>
      <c r="CS37" s="677"/>
      <c r="CT37" s="677"/>
      <c r="CU37" s="677"/>
      <c r="CV37" s="677"/>
      <c r="CW37" s="677"/>
      <c r="CX37" s="677"/>
      <c r="CY37" s="678"/>
      <c r="CZ37" s="646">
        <v>0.5</v>
      </c>
      <c r="DA37" s="675"/>
      <c r="DB37" s="675"/>
      <c r="DC37" s="679"/>
      <c r="DD37" s="650">
        <v>603412</v>
      </c>
      <c r="DE37" s="677"/>
      <c r="DF37" s="677"/>
      <c r="DG37" s="677"/>
      <c r="DH37" s="677"/>
      <c r="DI37" s="677"/>
      <c r="DJ37" s="677"/>
      <c r="DK37" s="678"/>
      <c r="DL37" s="650">
        <v>586674</v>
      </c>
      <c r="DM37" s="677"/>
      <c r="DN37" s="677"/>
      <c r="DO37" s="677"/>
      <c r="DP37" s="677"/>
      <c r="DQ37" s="677"/>
      <c r="DR37" s="677"/>
      <c r="DS37" s="677"/>
      <c r="DT37" s="677"/>
      <c r="DU37" s="677"/>
      <c r="DV37" s="678"/>
      <c r="DW37" s="646">
        <v>0.5</v>
      </c>
      <c r="DX37" s="675"/>
      <c r="DY37" s="675"/>
      <c r="DZ37" s="675"/>
      <c r="EA37" s="675"/>
      <c r="EB37" s="675"/>
      <c r="EC37" s="676"/>
    </row>
    <row r="38" spans="2:133" ht="11.25" customHeight="1" x14ac:dyDescent="0.15">
      <c r="B38" s="686" t="s">
        <v>339</v>
      </c>
      <c r="C38" s="687"/>
      <c r="D38" s="687"/>
      <c r="E38" s="687"/>
      <c r="F38" s="687"/>
      <c r="G38" s="687"/>
      <c r="H38" s="687"/>
      <c r="I38" s="687"/>
      <c r="J38" s="687"/>
      <c r="K38" s="687"/>
      <c r="L38" s="687"/>
      <c r="M38" s="687"/>
      <c r="N38" s="687"/>
      <c r="O38" s="687"/>
      <c r="P38" s="687"/>
      <c r="Q38" s="688"/>
      <c r="R38" s="721">
        <v>211700283</v>
      </c>
      <c r="S38" s="722"/>
      <c r="T38" s="722"/>
      <c r="U38" s="722"/>
      <c r="V38" s="722"/>
      <c r="W38" s="722"/>
      <c r="X38" s="722"/>
      <c r="Y38" s="723"/>
      <c r="Z38" s="724">
        <v>100</v>
      </c>
      <c r="AA38" s="724"/>
      <c r="AB38" s="724"/>
      <c r="AC38" s="724"/>
      <c r="AD38" s="725">
        <v>101906537</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93720</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95892</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27622456</v>
      </c>
      <c r="CS38" s="642"/>
      <c r="CT38" s="642"/>
      <c r="CU38" s="642"/>
      <c r="CV38" s="642"/>
      <c r="CW38" s="642"/>
      <c r="CX38" s="642"/>
      <c r="CY38" s="643"/>
      <c r="CZ38" s="646">
        <v>13.6</v>
      </c>
      <c r="DA38" s="675"/>
      <c r="DB38" s="675"/>
      <c r="DC38" s="679"/>
      <c r="DD38" s="650">
        <v>24820305</v>
      </c>
      <c r="DE38" s="642"/>
      <c r="DF38" s="642"/>
      <c r="DG38" s="642"/>
      <c r="DH38" s="642"/>
      <c r="DI38" s="642"/>
      <c r="DJ38" s="642"/>
      <c r="DK38" s="643"/>
      <c r="DL38" s="650">
        <v>22506039</v>
      </c>
      <c r="DM38" s="642"/>
      <c r="DN38" s="642"/>
      <c r="DO38" s="642"/>
      <c r="DP38" s="642"/>
      <c r="DQ38" s="642"/>
      <c r="DR38" s="642"/>
      <c r="DS38" s="642"/>
      <c r="DT38" s="642"/>
      <c r="DU38" s="642"/>
      <c r="DV38" s="643"/>
      <c r="DW38" s="646">
        <v>20.399999999999999</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t="s">
        <v>246</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92</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4691135</v>
      </c>
      <c r="CS39" s="677"/>
      <c r="CT39" s="677"/>
      <c r="CU39" s="677"/>
      <c r="CV39" s="677"/>
      <c r="CW39" s="677"/>
      <c r="CX39" s="677"/>
      <c r="CY39" s="678"/>
      <c r="CZ39" s="646">
        <v>2.2999999999999998</v>
      </c>
      <c r="DA39" s="675"/>
      <c r="DB39" s="675"/>
      <c r="DC39" s="679"/>
      <c r="DD39" s="650">
        <v>3955161</v>
      </c>
      <c r="DE39" s="677"/>
      <c r="DF39" s="677"/>
      <c r="DG39" s="677"/>
      <c r="DH39" s="677"/>
      <c r="DI39" s="677"/>
      <c r="DJ39" s="677"/>
      <c r="DK39" s="678"/>
      <c r="DL39" s="650" t="s">
        <v>246</v>
      </c>
      <c r="DM39" s="677"/>
      <c r="DN39" s="677"/>
      <c r="DO39" s="677"/>
      <c r="DP39" s="677"/>
      <c r="DQ39" s="677"/>
      <c r="DR39" s="677"/>
      <c r="DS39" s="677"/>
      <c r="DT39" s="677"/>
      <c r="DU39" s="677"/>
      <c r="DV39" s="678"/>
      <c r="DW39" s="646" t="s">
        <v>246</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3950156</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v>1</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690785</v>
      </c>
      <c r="CS40" s="642"/>
      <c r="CT40" s="642"/>
      <c r="CU40" s="642"/>
      <c r="CV40" s="642"/>
      <c r="CW40" s="642"/>
      <c r="CX40" s="642"/>
      <c r="CY40" s="643"/>
      <c r="CZ40" s="646">
        <v>0.3</v>
      </c>
      <c r="DA40" s="675"/>
      <c r="DB40" s="675"/>
      <c r="DC40" s="679"/>
      <c r="DD40" s="650">
        <v>82917</v>
      </c>
      <c r="DE40" s="642"/>
      <c r="DF40" s="642"/>
      <c r="DG40" s="642"/>
      <c r="DH40" s="642"/>
      <c r="DI40" s="642"/>
      <c r="DJ40" s="642"/>
      <c r="DK40" s="643"/>
      <c r="DL40" s="650" t="s">
        <v>138</v>
      </c>
      <c r="DM40" s="642"/>
      <c r="DN40" s="642"/>
      <c r="DO40" s="642"/>
      <c r="DP40" s="642"/>
      <c r="DQ40" s="642"/>
      <c r="DR40" s="642"/>
      <c r="DS40" s="642"/>
      <c r="DT40" s="642"/>
      <c r="DU40" s="642"/>
      <c r="DV40" s="643"/>
      <c r="DW40" s="646" t="s">
        <v>246</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11715737</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362</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246</v>
      </c>
      <c r="CS41" s="677"/>
      <c r="CT41" s="677"/>
      <c r="CU41" s="677"/>
      <c r="CV41" s="677"/>
      <c r="CW41" s="677"/>
      <c r="CX41" s="677"/>
      <c r="CY41" s="678"/>
      <c r="CZ41" s="646" t="s">
        <v>138</v>
      </c>
      <c r="DA41" s="675"/>
      <c r="DB41" s="675"/>
      <c r="DC41" s="679"/>
      <c r="DD41" s="650" t="s">
        <v>138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28684350</v>
      </c>
      <c r="CS42" s="642"/>
      <c r="CT42" s="642"/>
      <c r="CU42" s="642"/>
      <c r="CV42" s="642"/>
      <c r="CW42" s="642"/>
      <c r="CX42" s="642"/>
      <c r="CY42" s="643"/>
      <c r="CZ42" s="646">
        <v>14.1</v>
      </c>
      <c r="DA42" s="647"/>
      <c r="DB42" s="647"/>
      <c r="DC42" s="742"/>
      <c r="DD42" s="650">
        <v>6391704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619346</v>
      </c>
      <c r="CS43" s="677"/>
      <c r="CT43" s="677"/>
      <c r="CU43" s="677"/>
      <c r="CV43" s="677"/>
      <c r="CW43" s="677"/>
      <c r="CX43" s="677"/>
      <c r="CY43" s="678"/>
      <c r="CZ43" s="646">
        <v>0.3</v>
      </c>
      <c r="DA43" s="675"/>
      <c r="DB43" s="675"/>
      <c r="DC43" s="679"/>
      <c r="DD43" s="650">
        <v>619346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24771305</v>
      </c>
      <c r="CS44" s="642"/>
      <c r="CT44" s="642"/>
      <c r="CU44" s="642"/>
      <c r="CV44" s="642"/>
      <c r="CW44" s="642"/>
      <c r="CX44" s="642"/>
      <c r="CY44" s="643"/>
      <c r="CZ44" s="646">
        <v>12.2</v>
      </c>
      <c r="DA44" s="647"/>
      <c r="DB44" s="647"/>
      <c r="DC44" s="742"/>
      <c r="DD44" s="650">
        <v>4414013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12764270</v>
      </c>
      <c r="CS45" s="677"/>
      <c r="CT45" s="677"/>
      <c r="CU45" s="677"/>
      <c r="CV45" s="677"/>
      <c r="CW45" s="677"/>
      <c r="CX45" s="677"/>
      <c r="CY45" s="678"/>
      <c r="CZ45" s="646">
        <v>6.3</v>
      </c>
      <c r="DA45" s="675"/>
      <c r="DB45" s="675"/>
      <c r="DC45" s="679"/>
      <c r="DD45" s="650">
        <v>750927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11505471</v>
      </c>
      <c r="CS46" s="642"/>
      <c r="CT46" s="642"/>
      <c r="CU46" s="642"/>
      <c r="CV46" s="642"/>
      <c r="CW46" s="642"/>
      <c r="CX46" s="642"/>
      <c r="CY46" s="643"/>
      <c r="CZ46" s="646">
        <v>5.7</v>
      </c>
      <c r="DA46" s="647"/>
      <c r="DB46" s="647"/>
      <c r="DC46" s="742"/>
      <c r="DD46" s="650">
        <v>3515022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3913045</v>
      </c>
      <c r="CS47" s="677"/>
      <c r="CT47" s="677"/>
      <c r="CU47" s="677"/>
      <c r="CV47" s="677"/>
      <c r="CW47" s="677"/>
      <c r="CX47" s="677"/>
      <c r="CY47" s="678"/>
      <c r="CZ47" s="646">
        <v>1.9</v>
      </c>
      <c r="DA47" s="675"/>
      <c r="DB47" s="675"/>
      <c r="DC47" s="679"/>
      <c r="DD47" s="650">
        <v>1977691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246</v>
      </c>
      <c r="CS48" s="642"/>
      <c r="CT48" s="642"/>
      <c r="CU48" s="642"/>
      <c r="CV48" s="642"/>
      <c r="CW48" s="642"/>
      <c r="CX48" s="642"/>
      <c r="CY48" s="643"/>
      <c r="CZ48" s="646" t="s">
        <v>138</v>
      </c>
      <c r="DA48" s="647"/>
      <c r="DB48" s="647"/>
      <c r="DC48" s="742"/>
      <c r="DD48" s="650" t="s">
        <v>138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202773016</v>
      </c>
      <c r="CS49" s="711"/>
      <c r="CT49" s="711"/>
      <c r="CU49" s="711"/>
      <c r="CV49" s="711"/>
      <c r="CW49" s="711"/>
      <c r="CX49" s="711"/>
      <c r="CY49" s="743"/>
      <c r="CZ49" s="726">
        <v>100</v>
      </c>
      <c r="DA49" s="744"/>
      <c r="DB49" s="744"/>
      <c r="DC49" s="745"/>
      <c r="DD49" s="746">
        <v>125523150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Y9d+PDEAlMAwXEq4Ubxbetwpf/eFnVRY6kr/ACdRgpYQcHds9TzSFdhMMi5yJetVg3Tg8B87FMzBOBzHBOBx8A==" saltValue="3ZE2vpq5jrAPtSMTbMFc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71" sqref="AU71:AY7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212676</v>
      </c>
      <c r="R7" s="777"/>
      <c r="S7" s="777"/>
      <c r="T7" s="777"/>
      <c r="U7" s="777"/>
      <c r="V7" s="777">
        <v>202797</v>
      </c>
      <c r="W7" s="777"/>
      <c r="X7" s="777"/>
      <c r="Y7" s="777"/>
      <c r="Z7" s="777"/>
      <c r="AA7" s="777">
        <v>9879</v>
      </c>
      <c r="AB7" s="777"/>
      <c r="AC7" s="777"/>
      <c r="AD7" s="777"/>
      <c r="AE7" s="778"/>
      <c r="AF7" s="779">
        <v>6639</v>
      </c>
      <c r="AG7" s="780"/>
      <c r="AH7" s="780"/>
      <c r="AI7" s="780"/>
      <c r="AJ7" s="781"/>
      <c r="AK7" s="816">
        <v>5276</v>
      </c>
      <c r="AL7" s="817"/>
      <c r="AM7" s="817"/>
      <c r="AN7" s="817"/>
      <c r="AO7" s="817"/>
      <c r="AP7" s="817">
        <v>182085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619</v>
      </c>
      <c r="BS7" s="820" t="s">
        <v>606</v>
      </c>
      <c r="BT7" s="821"/>
      <c r="BU7" s="821"/>
      <c r="BV7" s="821"/>
      <c r="BW7" s="821"/>
      <c r="BX7" s="821"/>
      <c r="BY7" s="821"/>
      <c r="BZ7" s="821"/>
      <c r="CA7" s="821"/>
      <c r="CB7" s="821"/>
      <c r="CC7" s="821"/>
      <c r="CD7" s="821"/>
      <c r="CE7" s="821"/>
      <c r="CF7" s="821"/>
      <c r="CG7" s="822"/>
      <c r="CH7" s="813" t="s">
        <v>620</v>
      </c>
      <c r="CI7" s="814"/>
      <c r="CJ7" s="814"/>
      <c r="CK7" s="814"/>
      <c r="CL7" s="815"/>
      <c r="CM7" s="813">
        <v>3</v>
      </c>
      <c r="CN7" s="814"/>
      <c r="CO7" s="814"/>
      <c r="CP7" s="814"/>
      <c r="CQ7" s="815"/>
      <c r="CR7" s="813">
        <v>3</v>
      </c>
      <c r="CS7" s="814"/>
      <c r="CT7" s="814"/>
      <c r="CU7" s="814"/>
      <c r="CV7" s="815"/>
      <c r="CW7" s="813">
        <v>5</v>
      </c>
      <c r="CX7" s="814"/>
      <c r="CY7" s="814"/>
      <c r="CZ7" s="814"/>
      <c r="DA7" s="815"/>
      <c r="DB7" s="813" t="s">
        <v>620</v>
      </c>
      <c r="DC7" s="814"/>
      <c r="DD7" s="814"/>
      <c r="DE7" s="814"/>
      <c r="DF7" s="815"/>
      <c r="DG7" s="813" t="s">
        <v>632</v>
      </c>
      <c r="DH7" s="814"/>
      <c r="DI7" s="814"/>
      <c r="DJ7" s="814"/>
      <c r="DK7" s="815"/>
      <c r="DL7" s="813" t="s">
        <v>620</v>
      </c>
      <c r="DM7" s="814"/>
      <c r="DN7" s="814"/>
      <c r="DO7" s="814"/>
      <c r="DP7" s="815"/>
      <c r="DQ7" s="813" t="s">
        <v>620</v>
      </c>
      <c r="DR7" s="814"/>
      <c r="DS7" s="814"/>
      <c r="DT7" s="814"/>
      <c r="DU7" s="815"/>
      <c r="DV7" s="794"/>
      <c r="DW7" s="795"/>
      <c r="DX7" s="795"/>
      <c r="DY7" s="795"/>
      <c r="DZ7" s="796"/>
      <c r="EA7" s="254"/>
    </row>
    <row r="8" spans="1:131" s="255" customFormat="1" ht="26.25" customHeight="1" x14ac:dyDescent="0.15">
      <c r="A8" s="261">
        <v>2</v>
      </c>
      <c r="B8" s="797" t="s">
        <v>387</v>
      </c>
      <c r="C8" s="798"/>
      <c r="D8" s="798"/>
      <c r="E8" s="798"/>
      <c r="F8" s="798"/>
      <c r="G8" s="798"/>
      <c r="H8" s="798"/>
      <c r="I8" s="798"/>
      <c r="J8" s="798"/>
      <c r="K8" s="798"/>
      <c r="L8" s="798"/>
      <c r="M8" s="798"/>
      <c r="N8" s="798"/>
      <c r="O8" s="798"/>
      <c r="P8" s="799"/>
      <c r="Q8" s="800">
        <v>135</v>
      </c>
      <c r="R8" s="801"/>
      <c r="S8" s="801"/>
      <c r="T8" s="801"/>
      <c r="U8" s="801"/>
      <c r="V8" s="801">
        <v>30</v>
      </c>
      <c r="W8" s="801"/>
      <c r="X8" s="801"/>
      <c r="Y8" s="801"/>
      <c r="Z8" s="801"/>
      <c r="AA8" s="801">
        <v>105</v>
      </c>
      <c r="AB8" s="801"/>
      <c r="AC8" s="801"/>
      <c r="AD8" s="801"/>
      <c r="AE8" s="802"/>
      <c r="AF8" s="803">
        <v>1</v>
      </c>
      <c r="AG8" s="804"/>
      <c r="AH8" s="804"/>
      <c r="AI8" s="804"/>
      <c r="AJ8" s="805"/>
      <c r="AK8" s="806">
        <v>1</v>
      </c>
      <c r="AL8" s="807"/>
      <c r="AM8" s="807"/>
      <c r="AN8" s="807"/>
      <c r="AO8" s="807"/>
      <c r="AP8" s="807" t="s">
        <v>582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619</v>
      </c>
      <c r="BS8" s="810" t="s">
        <v>607</v>
      </c>
      <c r="BT8" s="811"/>
      <c r="BU8" s="811"/>
      <c r="BV8" s="811"/>
      <c r="BW8" s="811"/>
      <c r="BX8" s="811"/>
      <c r="BY8" s="811"/>
      <c r="BZ8" s="811"/>
      <c r="CA8" s="811"/>
      <c r="CB8" s="811"/>
      <c r="CC8" s="811"/>
      <c r="CD8" s="811"/>
      <c r="CE8" s="811"/>
      <c r="CF8" s="811"/>
      <c r="CG8" s="812"/>
      <c r="CH8" s="823" t="s">
        <v>620</v>
      </c>
      <c r="CI8" s="824"/>
      <c r="CJ8" s="824"/>
      <c r="CK8" s="824"/>
      <c r="CL8" s="825"/>
      <c r="CM8" s="823">
        <v>27</v>
      </c>
      <c r="CN8" s="824"/>
      <c r="CO8" s="824"/>
      <c r="CP8" s="824"/>
      <c r="CQ8" s="825"/>
      <c r="CR8" s="823">
        <v>10</v>
      </c>
      <c r="CS8" s="824"/>
      <c r="CT8" s="824"/>
      <c r="CU8" s="824"/>
      <c r="CV8" s="825"/>
      <c r="CW8" s="823" t="s">
        <v>620</v>
      </c>
      <c r="CX8" s="824"/>
      <c r="CY8" s="824"/>
      <c r="CZ8" s="824"/>
      <c r="DA8" s="825"/>
      <c r="DB8" s="823">
        <v>600</v>
      </c>
      <c r="DC8" s="824"/>
      <c r="DD8" s="824"/>
      <c r="DE8" s="824"/>
      <c r="DF8" s="825"/>
      <c r="DG8" s="823">
        <v>727</v>
      </c>
      <c r="DH8" s="824"/>
      <c r="DI8" s="824"/>
      <c r="DJ8" s="824"/>
      <c r="DK8" s="825"/>
      <c r="DL8" s="823" t="s">
        <v>623</v>
      </c>
      <c r="DM8" s="824"/>
      <c r="DN8" s="824"/>
      <c r="DO8" s="824"/>
      <c r="DP8" s="825"/>
      <c r="DQ8" s="823" t="s">
        <v>624</v>
      </c>
      <c r="DR8" s="824"/>
      <c r="DS8" s="824"/>
      <c r="DT8" s="824"/>
      <c r="DU8" s="825"/>
      <c r="DV8" s="826"/>
      <c r="DW8" s="827"/>
      <c r="DX8" s="827"/>
      <c r="DY8" s="827"/>
      <c r="DZ8" s="828"/>
      <c r="EA8" s="254"/>
    </row>
    <row r="9" spans="1:131" s="255" customFormat="1" ht="26.25" customHeight="1" x14ac:dyDescent="0.15">
      <c r="A9" s="261">
        <v>3</v>
      </c>
      <c r="B9" s="797" t="s">
        <v>388</v>
      </c>
      <c r="C9" s="798"/>
      <c r="D9" s="798"/>
      <c r="E9" s="798"/>
      <c r="F9" s="798"/>
      <c r="G9" s="798"/>
      <c r="H9" s="798"/>
      <c r="I9" s="798"/>
      <c r="J9" s="798"/>
      <c r="K9" s="798"/>
      <c r="L9" s="798"/>
      <c r="M9" s="798"/>
      <c r="N9" s="798"/>
      <c r="O9" s="798"/>
      <c r="P9" s="799"/>
      <c r="Q9" s="800">
        <v>14</v>
      </c>
      <c r="R9" s="801"/>
      <c r="S9" s="801"/>
      <c r="T9" s="801"/>
      <c r="U9" s="801"/>
      <c r="V9" s="801">
        <v>1071</v>
      </c>
      <c r="W9" s="801"/>
      <c r="X9" s="801"/>
      <c r="Y9" s="801"/>
      <c r="Z9" s="801"/>
      <c r="AA9" s="801">
        <v>-1057</v>
      </c>
      <c r="AB9" s="801"/>
      <c r="AC9" s="801"/>
      <c r="AD9" s="801"/>
      <c r="AE9" s="802"/>
      <c r="AF9" s="803">
        <v>-1057</v>
      </c>
      <c r="AG9" s="804"/>
      <c r="AH9" s="804"/>
      <c r="AI9" s="804"/>
      <c r="AJ9" s="805"/>
      <c r="AK9" s="806">
        <v>0</v>
      </c>
      <c r="AL9" s="807"/>
      <c r="AM9" s="807"/>
      <c r="AN9" s="807"/>
      <c r="AO9" s="807"/>
      <c r="AP9" s="807">
        <v>8</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608</v>
      </c>
      <c r="BT9" s="811"/>
      <c r="BU9" s="811"/>
      <c r="BV9" s="811"/>
      <c r="BW9" s="811"/>
      <c r="BX9" s="811"/>
      <c r="BY9" s="811"/>
      <c r="BZ9" s="811"/>
      <c r="CA9" s="811"/>
      <c r="CB9" s="811"/>
      <c r="CC9" s="811"/>
      <c r="CD9" s="811"/>
      <c r="CE9" s="811"/>
      <c r="CF9" s="811"/>
      <c r="CG9" s="812"/>
      <c r="CH9" s="823">
        <v>-10</v>
      </c>
      <c r="CI9" s="824"/>
      <c r="CJ9" s="824"/>
      <c r="CK9" s="824"/>
      <c r="CL9" s="825"/>
      <c r="CM9" s="823">
        <v>760</v>
      </c>
      <c r="CN9" s="824"/>
      <c r="CO9" s="824"/>
      <c r="CP9" s="824"/>
      <c r="CQ9" s="825"/>
      <c r="CR9" s="823">
        <v>10</v>
      </c>
      <c r="CS9" s="824"/>
      <c r="CT9" s="824"/>
      <c r="CU9" s="824"/>
      <c r="CV9" s="825"/>
      <c r="CW9" s="823">
        <v>85</v>
      </c>
      <c r="CX9" s="824"/>
      <c r="CY9" s="824"/>
      <c r="CZ9" s="824"/>
      <c r="DA9" s="825"/>
      <c r="DB9" s="823" t="s">
        <v>622</v>
      </c>
      <c r="DC9" s="824"/>
      <c r="DD9" s="824"/>
      <c r="DE9" s="824"/>
      <c r="DF9" s="825"/>
      <c r="DG9" s="823" t="s">
        <v>632</v>
      </c>
      <c r="DH9" s="824"/>
      <c r="DI9" s="824"/>
      <c r="DJ9" s="824"/>
      <c r="DK9" s="825"/>
      <c r="DL9" s="823" t="s">
        <v>622</v>
      </c>
      <c r="DM9" s="824"/>
      <c r="DN9" s="824"/>
      <c r="DO9" s="824"/>
      <c r="DP9" s="825"/>
      <c r="DQ9" s="823" t="s">
        <v>620</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609</v>
      </c>
      <c r="BT10" s="811"/>
      <c r="BU10" s="811"/>
      <c r="BV10" s="811"/>
      <c r="BW10" s="811"/>
      <c r="BX10" s="811"/>
      <c r="BY10" s="811"/>
      <c r="BZ10" s="811"/>
      <c r="CA10" s="811"/>
      <c r="CB10" s="811"/>
      <c r="CC10" s="811"/>
      <c r="CD10" s="811"/>
      <c r="CE10" s="811"/>
      <c r="CF10" s="811"/>
      <c r="CG10" s="812"/>
      <c r="CH10" s="823">
        <v>10</v>
      </c>
      <c r="CI10" s="824"/>
      <c r="CJ10" s="824"/>
      <c r="CK10" s="824"/>
      <c r="CL10" s="825"/>
      <c r="CM10" s="823">
        <v>200</v>
      </c>
      <c r="CN10" s="824"/>
      <c r="CO10" s="824"/>
      <c r="CP10" s="824"/>
      <c r="CQ10" s="825"/>
      <c r="CR10" s="823">
        <v>30</v>
      </c>
      <c r="CS10" s="824"/>
      <c r="CT10" s="824"/>
      <c r="CU10" s="824"/>
      <c r="CV10" s="825"/>
      <c r="CW10" s="823">
        <v>22</v>
      </c>
      <c r="CX10" s="824"/>
      <c r="CY10" s="824"/>
      <c r="CZ10" s="824"/>
      <c r="DA10" s="825"/>
      <c r="DB10" s="823" t="s">
        <v>620</v>
      </c>
      <c r="DC10" s="824"/>
      <c r="DD10" s="824"/>
      <c r="DE10" s="824"/>
      <c r="DF10" s="825"/>
      <c r="DG10" s="823" t="s">
        <v>634</v>
      </c>
      <c r="DH10" s="824"/>
      <c r="DI10" s="824"/>
      <c r="DJ10" s="824"/>
      <c r="DK10" s="825"/>
      <c r="DL10" s="823" t="s">
        <v>620</v>
      </c>
      <c r="DM10" s="824"/>
      <c r="DN10" s="824"/>
      <c r="DO10" s="824"/>
      <c r="DP10" s="825"/>
      <c r="DQ10" s="823" t="s">
        <v>620</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610</v>
      </c>
      <c r="BT11" s="811"/>
      <c r="BU11" s="811"/>
      <c r="BV11" s="811"/>
      <c r="BW11" s="811"/>
      <c r="BX11" s="811"/>
      <c r="BY11" s="811"/>
      <c r="BZ11" s="811"/>
      <c r="CA11" s="811"/>
      <c r="CB11" s="811"/>
      <c r="CC11" s="811"/>
      <c r="CD11" s="811"/>
      <c r="CE11" s="811"/>
      <c r="CF11" s="811"/>
      <c r="CG11" s="812"/>
      <c r="CH11" s="823">
        <v>-2</v>
      </c>
      <c r="CI11" s="824"/>
      <c r="CJ11" s="824"/>
      <c r="CK11" s="824"/>
      <c r="CL11" s="825"/>
      <c r="CM11" s="823">
        <v>448</v>
      </c>
      <c r="CN11" s="824"/>
      <c r="CO11" s="824"/>
      <c r="CP11" s="824"/>
      <c r="CQ11" s="825"/>
      <c r="CR11" s="823">
        <v>300</v>
      </c>
      <c r="CS11" s="824"/>
      <c r="CT11" s="824"/>
      <c r="CU11" s="824"/>
      <c r="CV11" s="825"/>
      <c r="CW11" s="823">
        <v>234</v>
      </c>
      <c r="CX11" s="824"/>
      <c r="CY11" s="824"/>
      <c r="CZ11" s="824"/>
      <c r="DA11" s="825"/>
      <c r="DB11" s="823" t="s">
        <v>620</v>
      </c>
      <c r="DC11" s="824"/>
      <c r="DD11" s="824"/>
      <c r="DE11" s="824"/>
      <c r="DF11" s="825"/>
      <c r="DG11" s="823" t="s">
        <v>632</v>
      </c>
      <c r="DH11" s="824"/>
      <c r="DI11" s="824"/>
      <c r="DJ11" s="824"/>
      <c r="DK11" s="825"/>
      <c r="DL11" s="823" t="s">
        <v>620</v>
      </c>
      <c r="DM11" s="824"/>
      <c r="DN11" s="824"/>
      <c r="DO11" s="824"/>
      <c r="DP11" s="825"/>
      <c r="DQ11" s="823" t="s">
        <v>620</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611</v>
      </c>
      <c r="BT12" s="811"/>
      <c r="BU12" s="811"/>
      <c r="BV12" s="811"/>
      <c r="BW12" s="811"/>
      <c r="BX12" s="811"/>
      <c r="BY12" s="811"/>
      <c r="BZ12" s="811"/>
      <c r="CA12" s="811"/>
      <c r="CB12" s="811"/>
      <c r="CC12" s="811"/>
      <c r="CD12" s="811"/>
      <c r="CE12" s="811"/>
      <c r="CF12" s="811"/>
      <c r="CG12" s="812"/>
      <c r="CH12" s="823">
        <v>0</v>
      </c>
      <c r="CI12" s="824"/>
      <c r="CJ12" s="824"/>
      <c r="CK12" s="824"/>
      <c r="CL12" s="825"/>
      <c r="CM12" s="823">
        <v>132</v>
      </c>
      <c r="CN12" s="824"/>
      <c r="CO12" s="824"/>
      <c r="CP12" s="824"/>
      <c r="CQ12" s="825"/>
      <c r="CR12" s="823">
        <v>40</v>
      </c>
      <c r="CS12" s="824"/>
      <c r="CT12" s="824"/>
      <c r="CU12" s="824"/>
      <c r="CV12" s="825"/>
      <c r="CW12" s="823" t="s">
        <v>621</v>
      </c>
      <c r="CX12" s="824"/>
      <c r="CY12" s="824"/>
      <c r="CZ12" s="824"/>
      <c r="DA12" s="825"/>
      <c r="DB12" s="823" t="s">
        <v>620</v>
      </c>
      <c r="DC12" s="824"/>
      <c r="DD12" s="824"/>
      <c r="DE12" s="824"/>
      <c r="DF12" s="825"/>
      <c r="DG12" s="823" t="s">
        <v>635</v>
      </c>
      <c r="DH12" s="824"/>
      <c r="DI12" s="824"/>
      <c r="DJ12" s="824"/>
      <c r="DK12" s="825"/>
      <c r="DL12" s="823" t="s">
        <v>620</v>
      </c>
      <c r="DM12" s="824"/>
      <c r="DN12" s="824"/>
      <c r="DO12" s="824"/>
      <c r="DP12" s="825"/>
      <c r="DQ12" s="823" t="s">
        <v>622</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612</v>
      </c>
      <c r="BT13" s="811"/>
      <c r="BU13" s="811"/>
      <c r="BV13" s="811"/>
      <c r="BW13" s="811"/>
      <c r="BX13" s="811"/>
      <c r="BY13" s="811"/>
      <c r="BZ13" s="811"/>
      <c r="CA13" s="811"/>
      <c r="CB13" s="811"/>
      <c r="CC13" s="811"/>
      <c r="CD13" s="811"/>
      <c r="CE13" s="811"/>
      <c r="CF13" s="811"/>
      <c r="CG13" s="812"/>
      <c r="CH13" s="823">
        <v>40</v>
      </c>
      <c r="CI13" s="824"/>
      <c r="CJ13" s="824"/>
      <c r="CK13" s="824"/>
      <c r="CL13" s="825"/>
      <c r="CM13" s="823">
        <v>2001</v>
      </c>
      <c r="CN13" s="824"/>
      <c r="CO13" s="824"/>
      <c r="CP13" s="824"/>
      <c r="CQ13" s="825"/>
      <c r="CR13" s="823">
        <v>90</v>
      </c>
      <c r="CS13" s="824"/>
      <c r="CT13" s="824"/>
      <c r="CU13" s="824"/>
      <c r="CV13" s="825"/>
      <c r="CW13" s="823" t="s">
        <v>620</v>
      </c>
      <c r="CX13" s="824"/>
      <c r="CY13" s="824"/>
      <c r="CZ13" s="824"/>
      <c r="DA13" s="825"/>
      <c r="DB13" s="823" t="s">
        <v>620</v>
      </c>
      <c r="DC13" s="824"/>
      <c r="DD13" s="824"/>
      <c r="DE13" s="824"/>
      <c r="DF13" s="825"/>
      <c r="DG13" s="823" t="s">
        <v>632</v>
      </c>
      <c r="DH13" s="824"/>
      <c r="DI13" s="824"/>
      <c r="DJ13" s="824"/>
      <c r="DK13" s="825"/>
      <c r="DL13" s="823" t="s">
        <v>620</v>
      </c>
      <c r="DM13" s="824"/>
      <c r="DN13" s="824"/>
      <c r="DO13" s="824"/>
      <c r="DP13" s="825"/>
      <c r="DQ13" s="823" t="s">
        <v>625</v>
      </c>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613</v>
      </c>
      <c r="BT14" s="811"/>
      <c r="BU14" s="811"/>
      <c r="BV14" s="811"/>
      <c r="BW14" s="811"/>
      <c r="BX14" s="811"/>
      <c r="BY14" s="811"/>
      <c r="BZ14" s="811"/>
      <c r="CA14" s="811"/>
      <c r="CB14" s="811"/>
      <c r="CC14" s="811"/>
      <c r="CD14" s="811"/>
      <c r="CE14" s="811"/>
      <c r="CF14" s="811"/>
      <c r="CG14" s="812"/>
      <c r="CH14" s="823">
        <v>19</v>
      </c>
      <c r="CI14" s="824"/>
      <c r="CJ14" s="824"/>
      <c r="CK14" s="824"/>
      <c r="CL14" s="825"/>
      <c r="CM14" s="823">
        <v>1883</v>
      </c>
      <c r="CN14" s="824"/>
      <c r="CO14" s="824"/>
      <c r="CP14" s="824"/>
      <c r="CQ14" s="825"/>
      <c r="CR14" s="823">
        <v>300</v>
      </c>
      <c r="CS14" s="824"/>
      <c r="CT14" s="824"/>
      <c r="CU14" s="824"/>
      <c r="CV14" s="825"/>
      <c r="CW14" s="823">
        <v>10</v>
      </c>
      <c r="CX14" s="824"/>
      <c r="CY14" s="824"/>
      <c r="CZ14" s="824"/>
      <c r="DA14" s="825"/>
      <c r="DB14" s="823" t="s">
        <v>620</v>
      </c>
      <c r="DC14" s="824"/>
      <c r="DD14" s="824"/>
      <c r="DE14" s="824"/>
      <c r="DF14" s="825"/>
      <c r="DG14" s="823" t="s">
        <v>632</v>
      </c>
      <c r="DH14" s="824"/>
      <c r="DI14" s="824"/>
      <c r="DJ14" s="824"/>
      <c r="DK14" s="825"/>
      <c r="DL14" s="823" t="s">
        <v>620</v>
      </c>
      <c r="DM14" s="824"/>
      <c r="DN14" s="824"/>
      <c r="DO14" s="824"/>
      <c r="DP14" s="825"/>
      <c r="DQ14" s="823" t="s">
        <v>620</v>
      </c>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614</v>
      </c>
      <c r="BT15" s="811"/>
      <c r="BU15" s="811"/>
      <c r="BV15" s="811"/>
      <c r="BW15" s="811"/>
      <c r="BX15" s="811"/>
      <c r="BY15" s="811"/>
      <c r="BZ15" s="811"/>
      <c r="CA15" s="811"/>
      <c r="CB15" s="811"/>
      <c r="CC15" s="811"/>
      <c r="CD15" s="811"/>
      <c r="CE15" s="811"/>
      <c r="CF15" s="811"/>
      <c r="CG15" s="812"/>
      <c r="CH15" s="823">
        <v>8</v>
      </c>
      <c r="CI15" s="824"/>
      <c r="CJ15" s="824"/>
      <c r="CK15" s="824"/>
      <c r="CL15" s="825"/>
      <c r="CM15" s="823">
        <v>650</v>
      </c>
      <c r="CN15" s="824"/>
      <c r="CO15" s="824"/>
      <c r="CP15" s="824"/>
      <c r="CQ15" s="825"/>
      <c r="CR15" s="823">
        <v>27</v>
      </c>
      <c r="CS15" s="824"/>
      <c r="CT15" s="824"/>
      <c r="CU15" s="824"/>
      <c r="CV15" s="825"/>
      <c r="CW15" s="823">
        <v>8</v>
      </c>
      <c r="CX15" s="824"/>
      <c r="CY15" s="824"/>
      <c r="CZ15" s="824"/>
      <c r="DA15" s="825"/>
      <c r="DB15" s="823" t="s">
        <v>620</v>
      </c>
      <c r="DC15" s="824"/>
      <c r="DD15" s="824"/>
      <c r="DE15" s="824"/>
      <c r="DF15" s="825"/>
      <c r="DG15" s="823" t="s">
        <v>632</v>
      </c>
      <c r="DH15" s="824"/>
      <c r="DI15" s="824"/>
      <c r="DJ15" s="824"/>
      <c r="DK15" s="825"/>
      <c r="DL15" s="823" t="s">
        <v>620</v>
      </c>
      <c r="DM15" s="824"/>
      <c r="DN15" s="824"/>
      <c r="DO15" s="824"/>
      <c r="DP15" s="825"/>
      <c r="DQ15" s="823" t="s">
        <v>620</v>
      </c>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615</v>
      </c>
      <c r="BT16" s="811"/>
      <c r="BU16" s="811"/>
      <c r="BV16" s="811"/>
      <c r="BW16" s="811"/>
      <c r="BX16" s="811"/>
      <c r="BY16" s="811"/>
      <c r="BZ16" s="811"/>
      <c r="CA16" s="811"/>
      <c r="CB16" s="811"/>
      <c r="CC16" s="811"/>
      <c r="CD16" s="811"/>
      <c r="CE16" s="811"/>
      <c r="CF16" s="811"/>
      <c r="CG16" s="812"/>
      <c r="CH16" s="823">
        <v>723</v>
      </c>
      <c r="CI16" s="824"/>
      <c r="CJ16" s="824"/>
      <c r="CK16" s="824"/>
      <c r="CL16" s="825"/>
      <c r="CM16" s="823">
        <v>5845</v>
      </c>
      <c r="CN16" s="824"/>
      <c r="CO16" s="824"/>
      <c r="CP16" s="824"/>
      <c r="CQ16" s="825"/>
      <c r="CR16" s="823">
        <v>460</v>
      </c>
      <c r="CS16" s="824"/>
      <c r="CT16" s="824"/>
      <c r="CU16" s="824"/>
      <c r="CV16" s="825"/>
      <c r="CW16" s="823" t="s">
        <v>621</v>
      </c>
      <c r="CX16" s="824"/>
      <c r="CY16" s="824"/>
      <c r="CZ16" s="824"/>
      <c r="DA16" s="825"/>
      <c r="DB16" s="823" t="s">
        <v>620</v>
      </c>
      <c r="DC16" s="824"/>
      <c r="DD16" s="824"/>
      <c r="DE16" s="824"/>
      <c r="DF16" s="825"/>
      <c r="DG16" s="823" t="s">
        <v>636</v>
      </c>
      <c r="DH16" s="824"/>
      <c r="DI16" s="824"/>
      <c r="DJ16" s="824"/>
      <c r="DK16" s="825"/>
      <c r="DL16" s="823" t="s">
        <v>622</v>
      </c>
      <c r="DM16" s="824"/>
      <c r="DN16" s="824"/>
      <c r="DO16" s="824"/>
      <c r="DP16" s="825"/>
      <c r="DQ16" s="823" t="s">
        <v>620</v>
      </c>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616</v>
      </c>
      <c r="BT17" s="811"/>
      <c r="BU17" s="811"/>
      <c r="BV17" s="811"/>
      <c r="BW17" s="811"/>
      <c r="BX17" s="811"/>
      <c r="BY17" s="811"/>
      <c r="BZ17" s="811"/>
      <c r="CA17" s="811"/>
      <c r="CB17" s="811"/>
      <c r="CC17" s="811"/>
      <c r="CD17" s="811"/>
      <c r="CE17" s="811"/>
      <c r="CF17" s="811"/>
      <c r="CG17" s="812"/>
      <c r="CH17" s="823">
        <v>-2</v>
      </c>
      <c r="CI17" s="824"/>
      <c r="CJ17" s="824"/>
      <c r="CK17" s="824"/>
      <c r="CL17" s="825"/>
      <c r="CM17" s="823">
        <v>123</v>
      </c>
      <c r="CN17" s="824"/>
      <c r="CO17" s="824"/>
      <c r="CP17" s="824"/>
      <c r="CQ17" s="825"/>
      <c r="CR17" s="823">
        <v>50</v>
      </c>
      <c r="CS17" s="824"/>
      <c r="CT17" s="824"/>
      <c r="CU17" s="824"/>
      <c r="CV17" s="825"/>
      <c r="CW17" s="823">
        <v>1</v>
      </c>
      <c r="CX17" s="824"/>
      <c r="CY17" s="824"/>
      <c r="CZ17" s="824"/>
      <c r="DA17" s="825"/>
      <c r="DB17" s="823">
        <v>104</v>
      </c>
      <c r="DC17" s="824"/>
      <c r="DD17" s="824"/>
      <c r="DE17" s="824"/>
      <c r="DF17" s="825"/>
      <c r="DG17" s="823" t="s">
        <v>637</v>
      </c>
      <c r="DH17" s="824"/>
      <c r="DI17" s="824"/>
      <c r="DJ17" s="824"/>
      <c r="DK17" s="825"/>
      <c r="DL17" s="823">
        <v>132</v>
      </c>
      <c r="DM17" s="824"/>
      <c r="DN17" s="824"/>
      <c r="DO17" s="824"/>
      <c r="DP17" s="825"/>
      <c r="DQ17" s="823">
        <v>118</v>
      </c>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t="s">
        <v>617</v>
      </c>
      <c r="BT18" s="811"/>
      <c r="BU18" s="811"/>
      <c r="BV18" s="811"/>
      <c r="BW18" s="811"/>
      <c r="BX18" s="811"/>
      <c r="BY18" s="811"/>
      <c r="BZ18" s="811"/>
      <c r="CA18" s="811"/>
      <c r="CB18" s="811"/>
      <c r="CC18" s="811"/>
      <c r="CD18" s="811"/>
      <c r="CE18" s="811"/>
      <c r="CF18" s="811"/>
      <c r="CG18" s="812"/>
      <c r="CH18" s="823">
        <v>4</v>
      </c>
      <c r="CI18" s="824"/>
      <c r="CJ18" s="824"/>
      <c r="CK18" s="824"/>
      <c r="CL18" s="825"/>
      <c r="CM18" s="823">
        <v>23</v>
      </c>
      <c r="CN18" s="824"/>
      <c r="CO18" s="824"/>
      <c r="CP18" s="824"/>
      <c r="CQ18" s="825"/>
      <c r="CR18" s="823">
        <v>3</v>
      </c>
      <c r="CS18" s="824"/>
      <c r="CT18" s="824"/>
      <c r="CU18" s="824"/>
      <c r="CV18" s="825"/>
      <c r="CW18" s="823" t="s">
        <v>620</v>
      </c>
      <c r="CX18" s="824"/>
      <c r="CY18" s="824"/>
      <c r="CZ18" s="824"/>
      <c r="DA18" s="825"/>
      <c r="DB18" s="823">
        <v>23</v>
      </c>
      <c r="DC18" s="824"/>
      <c r="DD18" s="824"/>
      <c r="DE18" s="824"/>
      <c r="DF18" s="825"/>
      <c r="DG18" s="823" t="s">
        <v>637</v>
      </c>
      <c r="DH18" s="824"/>
      <c r="DI18" s="824"/>
      <c r="DJ18" s="824"/>
      <c r="DK18" s="825"/>
      <c r="DL18" s="823">
        <v>11</v>
      </c>
      <c r="DM18" s="824"/>
      <c r="DN18" s="824"/>
      <c r="DO18" s="824"/>
      <c r="DP18" s="825"/>
      <c r="DQ18" s="823">
        <v>1</v>
      </c>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t="s">
        <v>618</v>
      </c>
      <c r="BT19" s="811"/>
      <c r="BU19" s="811"/>
      <c r="BV19" s="811"/>
      <c r="BW19" s="811"/>
      <c r="BX19" s="811"/>
      <c r="BY19" s="811"/>
      <c r="BZ19" s="811"/>
      <c r="CA19" s="811"/>
      <c r="CB19" s="811"/>
      <c r="CC19" s="811"/>
      <c r="CD19" s="811"/>
      <c r="CE19" s="811"/>
      <c r="CF19" s="811"/>
      <c r="CG19" s="812"/>
      <c r="CH19" s="823">
        <v>-227</v>
      </c>
      <c r="CI19" s="824"/>
      <c r="CJ19" s="824"/>
      <c r="CK19" s="824"/>
      <c r="CL19" s="825"/>
      <c r="CM19" s="823">
        <v>573</v>
      </c>
      <c r="CN19" s="824"/>
      <c r="CO19" s="824"/>
      <c r="CP19" s="824"/>
      <c r="CQ19" s="825"/>
      <c r="CR19" s="823">
        <v>43</v>
      </c>
      <c r="CS19" s="824"/>
      <c r="CT19" s="824"/>
      <c r="CU19" s="824"/>
      <c r="CV19" s="825"/>
      <c r="CW19" s="823">
        <v>20</v>
      </c>
      <c r="CX19" s="824"/>
      <c r="CY19" s="824"/>
      <c r="CZ19" s="824"/>
      <c r="DA19" s="825"/>
      <c r="DB19" s="823" t="s">
        <v>623</v>
      </c>
      <c r="DC19" s="824"/>
      <c r="DD19" s="824"/>
      <c r="DE19" s="824"/>
      <c r="DF19" s="825"/>
      <c r="DG19" s="823" t="s">
        <v>620</v>
      </c>
      <c r="DH19" s="824"/>
      <c r="DI19" s="824"/>
      <c r="DJ19" s="824"/>
      <c r="DK19" s="825"/>
      <c r="DL19" s="823" t="s">
        <v>620</v>
      </c>
      <c r="DM19" s="824"/>
      <c r="DN19" s="824"/>
      <c r="DO19" s="824"/>
      <c r="DP19" s="825"/>
      <c r="DQ19" s="823" t="s">
        <v>620</v>
      </c>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212824</v>
      </c>
      <c r="R23" s="836"/>
      <c r="S23" s="836"/>
      <c r="T23" s="836"/>
      <c r="U23" s="836"/>
      <c r="V23" s="836">
        <v>203897</v>
      </c>
      <c r="W23" s="836"/>
      <c r="X23" s="836"/>
      <c r="Y23" s="836"/>
      <c r="Z23" s="836"/>
      <c r="AA23" s="836">
        <v>8927</v>
      </c>
      <c r="AB23" s="836"/>
      <c r="AC23" s="836"/>
      <c r="AD23" s="836"/>
      <c r="AE23" s="837"/>
      <c r="AF23" s="838">
        <v>5583</v>
      </c>
      <c r="AG23" s="836"/>
      <c r="AH23" s="836"/>
      <c r="AI23" s="836"/>
      <c r="AJ23" s="839"/>
      <c r="AK23" s="840"/>
      <c r="AL23" s="841"/>
      <c r="AM23" s="841"/>
      <c r="AN23" s="841"/>
      <c r="AO23" s="841"/>
      <c r="AP23" s="836">
        <v>182093</v>
      </c>
      <c r="AQ23" s="836"/>
      <c r="AR23" s="836"/>
      <c r="AS23" s="836"/>
      <c r="AT23" s="836"/>
      <c r="AU23" s="842"/>
      <c r="AV23" s="842"/>
      <c r="AW23" s="842"/>
      <c r="AX23" s="842"/>
      <c r="AY23" s="843"/>
      <c r="AZ23" s="851" t="s">
        <v>138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50391</v>
      </c>
      <c r="R28" s="865"/>
      <c r="S28" s="865"/>
      <c r="T28" s="865"/>
      <c r="U28" s="865"/>
      <c r="V28" s="865">
        <v>49734</v>
      </c>
      <c r="W28" s="865"/>
      <c r="X28" s="865"/>
      <c r="Y28" s="865"/>
      <c r="Z28" s="865"/>
      <c r="AA28" s="865">
        <v>657</v>
      </c>
      <c r="AB28" s="865"/>
      <c r="AC28" s="865"/>
      <c r="AD28" s="865"/>
      <c r="AE28" s="866"/>
      <c r="AF28" s="867">
        <v>657</v>
      </c>
      <c r="AG28" s="865"/>
      <c r="AH28" s="865"/>
      <c r="AI28" s="865"/>
      <c r="AJ28" s="868"/>
      <c r="AK28" s="869">
        <v>3950</v>
      </c>
      <c r="AL28" s="860"/>
      <c r="AM28" s="860"/>
      <c r="AN28" s="860"/>
      <c r="AO28" s="860"/>
      <c r="AP28" s="860" t="s">
        <v>582</v>
      </c>
      <c r="AQ28" s="860"/>
      <c r="AR28" s="860"/>
      <c r="AS28" s="860"/>
      <c r="AT28" s="860"/>
      <c r="AU28" s="860" t="s">
        <v>582</v>
      </c>
      <c r="AV28" s="860"/>
      <c r="AW28" s="860"/>
      <c r="AX28" s="860"/>
      <c r="AY28" s="860"/>
      <c r="AZ28" s="861" t="s">
        <v>631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41616</v>
      </c>
      <c r="R29" s="801"/>
      <c r="S29" s="801"/>
      <c r="T29" s="801"/>
      <c r="U29" s="801"/>
      <c r="V29" s="801">
        <v>41136</v>
      </c>
      <c r="W29" s="801"/>
      <c r="X29" s="801"/>
      <c r="Y29" s="801"/>
      <c r="Z29" s="801"/>
      <c r="AA29" s="801">
        <v>480</v>
      </c>
      <c r="AB29" s="801"/>
      <c r="AC29" s="801"/>
      <c r="AD29" s="801"/>
      <c r="AE29" s="802"/>
      <c r="AF29" s="803">
        <v>480</v>
      </c>
      <c r="AG29" s="804"/>
      <c r="AH29" s="804"/>
      <c r="AI29" s="804"/>
      <c r="AJ29" s="805"/>
      <c r="AK29" s="872">
        <v>5851</v>
      </c>
      <c r="AL29" s="873"/>
      <c r="AM29" s="873"/>
      <c r="AN29" s="873"/>
      <c r="AO29" s="873"/>
      <c r="AP29" s="873" t="s">
        <v>582</v>
      </c>
      <c r="AQ29" s="873"/>
      <c r="AR29" s="873"/>
      <c r="AS29" s="873"/>
      <c r="AT29" s="873"/>
      <c r="AU29" s="873" t="s">
        <v>582</v>
      </c>
      <c r="AV29" s="873"/>
      <c r="AW29" s="873"/>
      <c r="AX29" s="873"/>
      <c r="AY29" s="873"/>
      <c r="AZ29" s="874" t="s">
        <v>632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6000</v>
      </c>
      <c r="R30" s="801"/>
      <c r="S30" s="801"/>
      <c r="T30" s="801"/>
      <c r="U30" s="801"/>
      <c r="V30" s="801">
        <v>5820</v>
      </c>
      <c r="W30" s="801"/>
      <c r="X30" s="801"/>
      <c r="Y30" s="801"/>
      <c r="Z30" s="801"/>
      <c r="AA30" s="801">
        <v>180</v>
      </c>
      <c r="AB30" s="801"/>
      <c r="AC30" s="801"/>
      <c r="AD30" s="801"/>
      <c r="AE30" s="802"/>
      <c r="AF30" s="803">
        <v>180</v>
      </c>
      <c r="AG30" s="804"/>
      <c r="AH30" s="804"/>
      <c r="AI30" s="804"/>
      <c r="AJ30" s="805"/>
      <c r="AK30" s="872">
        <v>1201</v>
      </c>
      <c r="AL30" s="873"/>
      <c r="AM30" s="873"/>
      <c r="AN30" s="873"/>
      <c r="AO30" s="873"/>
      <c r="AP30" s="873" t="s">
        <v>582</v>
      </c>
      <c r="AQ30" s="873"/>
      <c r="AR30" s="873"/>
      <c r="AS30" s="873"/>
      <c r="AT30" s="873"/>
      <c r="AU30" s="873" t="s">
        <v>583</v>
      </c>
      <c r="AV30" s="873"/>
      <c r="AW30" s="873"/>
      <c r="AX30" s="873"/>
      <c r="AY30" s="873"/>
      <c r="AZ30" s="874" t="s">
        <v>632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7955</v>
      </c>
      <c r="R31" s="801"/>
      <c r="S31" s="801"/>
      <c r="T31" s="801"/>
      <c r="U31" s="801"/>
      <c r="V31" s="801">
        <v>7122</v>
      </c>
      <c r="W31" s="801"/>
      <c r="X31" s="801"/>
      <c r="Y31" s="801"/>
      <c r="Z31" s="801"/>
      <c r="AA31" s="801">
        <v>833</v>
      </c>
      <c r="AB31" s="801"/>
      <c r="AC31" s="801"/>
      <c r="AD31" s="801"/>
      <c r="AE31" s="802"/>
      <c r="AF31" s="803">
        <v>5184</v>
      </c>
      <c r="AG31" s="804"/>
      <c r="AH31" s="804"/>
      <c r="AI31" s="804"/>
      <c r="AJ31" s="805"/>
      <c r="AK31" s="872">
        <v>91</v>
      </c>
      <c r="AL31" s="873"/>
      <c r="AM31" s="873"/>
      <c r="AN31" s="873"/>
      <c r="AO31" s="873"/>
      <c r="AP31" s="873">
        <v>15915</v>
      </c>
      <c r="AQ31" s="873"/>
      <c r="AR31" s="873"/>
      <c r="AS31" s="873"/>
      <c r="AT31" s="873"/>
      <c r="AU31" s="873">
        <v>80</v>
      </c>
      <c r="AV31" s="873"/>
      <c r="AW31" s="873"/>
      <c r="AX31" s="873"/>
      <c r="AY31" s="873"/>
      <c r="AZ31" s="874" t="s">
        <v>582</v>
      </c>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3084</v>
      </c>
      <c r="R32" s="801"/>
      <c r="S32" s="801"/>
      <c r="T32" s="801"/>
      <c r="U32" s="801"/>
      <c r="V32" s="801">
        <v>3559</v>
      </c>
      <c r="W32" s="801"/>
      <c r="X32" s="801"/>
      <c r="Y32" s="801"/>
      <c r="Z32" s="801"/>
      <c r="AA32" s="801">
        <v>-475</v>
      </c>
      <c r="AB32" s="801"/>
      <c r="AC32" s="801"/>
      <c r="AD32" s="801"/>
      <c r="AE32" s="802"/>
      <c r="AF32" s="803">
        <v>325</v>
      </c>
      <c r="AG32" s="804"/>
      <c r="AH32" s="804"/>
      <c r="AI32" s="804"/>
      <c r="AJ32" s="805"/>
      <c r="AK32" s="872">
        <v>430</v>
      </c>
      <c r="AL32" s="873"/>
      <c r="AM32" s="873"/>
      <c r="AN32" s="873"/>
      <c r="AO32" s="873"/>
      <c r="AP32" s="873">
        <v>6725</v>
      </c>
      <c r="AQ32" s="873"/>
      <c r="AR32" s="873"/>
      <c r="AS32" s="873"/>
      <c r="AT32" s="873"/>
      <c r="AU32" s="873">
        <v>4633</v>
      </c>
      <c r="AV32" s="873"/>
      <c r="AW32" s="873"/>
      <c r="AX32" s="873"/>
      <c r="AY32" s="873"/>
      <c r="AZ32" s="874" t="s">
        <v>582</v>
      </c>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42580</v>
      </c>
      <c r="R33" s="801"/>
      <c r="S33" s="801"/>
      <c r="T33" s="801"/>
      <c r="U33" s="801"/>
      <c r="V33" s="801">
        <v>40540</v>
      </c>
      <c r="W33" s="801"/>
      <c r="X33" s="801"/>
      <c r="Y33" s="801"/>
      <c r="Z33" s="801"/>
      <c r="AA33" s="801">
        <v>2040</v>
      </c>
      <c r="AB33" s="801"/>
      <c r="AC33" s="801"/>
      <c r="AD33" s="801"/>
      <c r="AE33" s="802"/>
      <c r="AF33" s="803">
        <v>14324</v>
      </c>
      <c r="AG33" s="804"/>
      <c r="AH33" s="804"/>
      <c r="AI33" s="804"/>
      <c r="AJ33" s="805"/>
      <c r="AK33" s="872" t="s">
        <v>582</v>
      </c>
      <c r="AL33" s="873"/>
      <c r="AM33" s="873"/>
      <c r="AN33" s="873"/>
      <c r="AO33" s="873"/>
      <c r="AP33" s="873" t="s">
        <v>582</v>
      </c>
      <c r="AQ33" s="873"/>
      <c r="AR33" s="873"/>
      <c r="AS33" s="873"/>
      <c r="AT33" s="873"/>
      <c r="AU33" s="873" t="s">
        <v>582</v>
      </c>
      <c r="AV33" s="873"/>
      <c r="AW33" s="873"/>
      <c r="AX33" s="873"/>
      <c r="AY33" s="873"/>
      <c r="AZ33" s="874" t="s">
        <v>582</v>
      </c>
      <c r="BA33" s="874"/>
      <c r="BB33" s="874"/>
      <c r="BC33" s="874"/>
      <c r="BD33" s="874"/>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411</v>
      </c>
      <c r="C34" s="798"/>
      <c r="D34" s="798"/>
      <c r="E34" s="798"/>
      <c r="F34" s="798"/>
      <c r="G34" s="798"/>
      <c r="H34" s="798"/>
      <c r="I34" s="798"/>
      <c r="J34" s="798"/>
      <c r="K34" s="798"/>
      <c r="L34" s="798"/>
      <c r="M34" s="798"/>
      <c r="N34" s="798"/>
      <c r="O34" s="798"/>
      <c r="P34" s="799"/>
      <c r="Q34" s="800">
        <v>22420</v>
      </c>
      <c r="R34" s="801"/>
      <c r="S34" s="801"/>
      <c r="T34" s="801"/>
      <c r="U34" s="801"/>
      <c r="V34" s="801">
        <v>22316</v>
      </c>
      <c r="W34" s="801"/>
      <c r="X34" s="801"/>
      <c r="Y34" s="801"/>
      <c r="Z34" s="801"/>
      <c r="AA34" s="801">
        <v>104</v>
      </c>
      <c r="AB34" s="801"/>
      <c r="AC34" s="801"/>
      <c r="AD34" s="801"/>
      <c r="AE34" s="802"/>
      <c r="AF34" s="803" t="s">
        <v>412</v>
      </c>
      <c r="AG34" s="804"/>
      <c r="AH34" s="804"/>
      <c r="AI34" s="804"/>
      <c r="AJ34" s="805"/>
      <c r="AK34" s="872">
        <v>11940</v>
      </c>
      <c r="AL34" s="873"/>
      <c r="AM34" s="873"/>
      <c r="AN34" s="873"/>
      <c r="AO34" s="873"/>
      <c r="AP34" s="873">
        <v>144221</v>
      </c>
      <c r="AQ34" s="873"/>
      <c r="AR34" s="873"/>
      <c r="AS34" s="873"/>
      <c r="AT34" s="873"/>
      <c r="AU34" s="873">
        <v>102541</v>
      </c>
      <c r="AV34" s="873"/>
      <c r="AW34" s="873"/>
      <c r="AX34" s="873"/>
      <c r="AY34" s="873"/>
      <c r="AZ34" s="874" t="s">
        <v>582</v>
      </c>
      <c r="BA34" s="874"/>
      <c r="BB34" s="874"/>
      <c r="BC34" s="874"/>
      <c r="BD34" s="874"/>
      <c r="BE34" s="870" t="s">
        <v>413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414</v>
      </c>
      <c r="C35" s="798"/>
      <c r="D35" s="798"/>
      <c r="E35" s="798"/>
      <c r="F35" s="798"/>
      <c r="G35" s="798"/>
      <c r="H35" s="798"/>
      <c r="I35" s="798"/>
      <c r="J35" s="798"/>
      <c r="K35" s="798"/>
      <c r="L35" s="798"/>
      <c r="M35" s="798"/>
      <c r="N35" s="798"/>
      <c r="O35" s="798"/>
      <c r="P35" s="799"/>
      <c r="Q35" s="800">
        <v>124</v>
      </c>
      <c r="R35" s="801"/>
      <c r="S35" s="801"/>
      <c r="T35" s="801"/>
      <c r="U35" s="801"/>
      <c r="V35" s="801">
        <v>115</v>
      </c>
      <c r="W35" s="801"/>
      <c r="X35" s="801"/>
      <c r="Y35" s="801"/>
      <c r="Z35" s="801"/>
      <c r="AA35" s="801">
        <v>9</v>
      </c>
      <c r="AB35" s="801"/>
      <c r="AC35" s="801"/>
      <c r="AD35" s="801"/>
      <c r="AE35" s="802"/>
      <c r="AF35" s="803">
        <v>9</v>
      </c>
      <c r="AG35" s="804"/>
      <c r="AH35" s="804"/>
      <c r="AI35" s="804"/>
      <c r="AJ35" s="805"/>
      <c r="AK35" s="872">
        <v>77</v>
      </c>
      <c r="AL35" s="873"/>
      <c r="AM35" s="873"/>
      <c r="AN35" s="873"/>
      <c r="AO35" s="873"/>
      <c r="AP35" s="873">
        <v>553</v>
      </c>
      <c r="AQ35" s="873"/>
      <c r="AR35" s="873"/>
      <c r="AS35" s="873"/>
      <c r="AT35" s="873"/>
      <c r="AU35" s="873">
        <v>548</v>
      </c>
      <c r="AV35" s="873"/>
      <c r="AW35" s="873"/>
      <c r="AX35" s="873"/>
      <c r="AY35" s="873"/>
      <c r="AZ35" s="874" t="s">
        <v>582</v>
      </c>
      <c r="BA35" s="874"/>
      <c r="BB35" s="874"/>
      <c r="BC35" s="874"/>
      <c r="BD35" s="874"/>
      <c r="BE35" s="870" t="s">
        <v>415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21159</v>
      </c>
      <c r="AG63" s="884"/>
      <c r="AH63" s="884"/>
      <c r="AI63" s="884"/>
      <c r="AJ63" s="885"/>
      <c r="AK63" s="886"/>
      <c r="AL63" s="881"/>
      <c r="AM63" s="881"/>
      <c r="AN63" s="881"/>
      <c r="AO63" s="881"/>
      <c r="AP63" s="884">
        <v>167414</v>
      </c>
      <c r="AQ63" s="884"/>
      <c r="AR63" s="884"/>
      <c r="AS63" s="884"/>
      <c r="AT63" s="884"/>
      <c r="AU63" s="884">
        <v>107802</v>
      </c>
      <c r="AV63" s="884"/>
      <c r="AW63" s="884"/>
      <c r="AX63" s="884"/>
      <c r="AY63" s="884"/>
      <c r="AZ63" s="888"/>
      <c r="BA63" s="888"/>
      <c r="BB63" s="888"/>
      <c r="BC63" s="888"/>
      <c r="BD63" s="888"/>
      <c r="BE63" s="889"/>
      <c r="BF63" s="889"/>
      <c r="BG63" s="889"/>
      <c r="BH63" s="889"/>
      <c r="BI63" s="890"/>
      <c r="BJ63" s="891" t="s">
        <v>418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420</v>
      </c>
      <c r="B66" s="783"/>
      <c r="C66" s="783"/>
      <c r="D66" s="783"/>
      <c r="E66" s="783"/>
      <c r="F66" s="783"/>
      <c r="G66" s="783"/>
      <c r="H66" s="783"/>
      <c r="I66" s="783"/>
      <c r="J66" s="783"/>
      <c r="K66" s="783"/>
      <c r="L66" s="783"/>
      <c r="M66" s="783"/>
      <c r="N66" s="783"/>
      <c r="O66" s="783"/>
      <c r="P66" s="784"/>
      <c r="Q66" s="759" t="s">
        <v>394</v>
      </c>
      <c r="R66" s="760"/>
      <c r="S66" s="760"/>
      <c r="T66" s="760"/>
      <c r="U66" s="761"/>
      <c r="V66" s="759" t="s">
        <v>421</v>
      </c>
      <c r="W66" s="760"/>
      <c r="X66" s="760"/>
      <c r="Y66" s="760"/>
      <c r="Z66" s="761"/>
      <c r="AA66" s="759" t="s">
        <v>422</v>
      </c>
      <c r="AB66" s="760"/>
      <c r="AC66" s="760"/>
      <c r="AD66" s="760"/>
      <c r="AE66" s="761"/>
      <c r="AF66" s="894" t="s">
        <v>397</v>
      </c>
      <c r="AG66" s="855"/>
      <c r="AH66" s="855"/>
      <c r="AI66" s="855"/>
      <c r="AJ66" s="895"/>
      <c r="AK66" s="759" t="s">
        <v>423</v>
      </c>
      <c r="AL66" s="783"/>
      <c r="AM66" s="783"/>
      <c r="AN66" s="783"/>
      <c r="AO66" s="784"/>
      <c r="AP66" s="759" t="s">
        <v>424</v>
      </c>
      <c r="AQ66" s="760"/>
      <c r="AR66" s="760"/>
      <c r="AS66" s="760"/>
      <c r="AT66" s="761"/>
      <c r="AU66" s="759" t="s">
        <v>425</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1189</v>
      </c>
      <c r="R68" s="908"/>
      <c r="S68" s="908"/>
      <c r="T68" s="908"/>
      <c r="U68" s="908"/>
      <c r="V68" s="908">
        <v>1098</v>
      </c>
      <c r="W68" s="908"/>
      <c r="X68" s="908"/>
      <c r="Y68" s="908"/>
      <c r="Z68" s="908"/>
      <c r="AA68" s="908">
        <v>91</v>
      </c>
      <c r="AB68" s="908"/>
      <c r="AC68" s="908"/>
      <c r="AD68" s="908"/>
      <c r="AE68" s="908"/>
      <c r="AF68" s="908">
        <v>91</v>
      </c>
      <c r="AG68" s="908"/>
      <c r="AH68" s="908"/>
      <c r="AI68" s="908"/>
      <c r="AJ68" s="908"/>
      <c r="AK68" s="908" t="s">
        <v>582</v>
      </c>
      <c r="AL68" s="908"/>
      <c r="AM68" s="908"/>
      <c r="AN68" s="908"/>
      <c r="AO68" s="908"/>
      <c r="AP68" s="908">
        <v>488</v>
      </c>
      <c r="AQ68" s="908"/>
      <c r="AR68" s="908"/>
      <c r="AS68" s="908"/>
      <c r="AT68" s="908"/>
      <c r="AU68" s="908">
        <v>159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750</v>
      </c>
      <c r="R69" s="873"/>
      <c r="S69" s="873"/>
      <c r="T69" s="873"/>
      <c r="U69" s="873"/>
      <c r="V69" s="873">
        <v>551</v>
      </c>
      <c r="W69" s="873"/>
      <c r="X69" s="873"/>
      <c r="Y69" s="873"/>
      <c r="Z69" s="873"/>
      <c r="AA69" s="873">
        <v>199</v>
      </c>
      <c r="AB69" s="873"/>
      <c r="AC69" s="873"/>
      <c r="AD69" s="873"/>
      <c r="AE69" s="873"/>
      <c r="AF69" s="873">
        <v>2259</v>
      </c>
      <c r="AG69" s="873"/>
      <c r="AH69" s="873"/>
      <c r="AI69" s="873"/>
      <c r="AJ69" s="873"/>
      <c r="AK69" s="873" t="s">
        <v>601</v>
      </c>
      <c r="AL69" s="873"/>
      <c r="AM69" s="873"/>
      <c r="AN69" s="873"/>
      <c r="AO69" s="873"/>
      <c r="AP69" s="873">
        <v>3021</v>
      </c>
      <c r="AQ69" s="873"/>
      <c r="AR69" s="873"/>
      <c r="AS69" s="873"/>
      <c r="AT69" s="873"/>
      <c r="AU69" s="873" t="s">
        <v>602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1550</v>
      </c>
      <c r="R70" s="873"/>
      <c r="S70" s="873"/>
      <c r="T70" s="873"/>
      <c r="U70" s="873"/>
      <c r="V70" s="873">
        <v>1233</v>
      </c>
      <c r="W70" s="873"/>
      <c r="X70" s="873"/>
      <c r="Y70" s="873"/>
      <c r="Z70" s="873"/>
      <c r="AA70" s="873">
        <v>316</v>
      </c>
      <c r="AB70" s="873"/>
      <c r="AC70" s="873"/>
      <c r="AD70" s="873"/>
      <c r="AE70" s="873"/>
      <c r="AF70" s="873">
        <v>4204</v>
      </c>
      <c r="AG70" s="873"/>
      <c r="AH70" s="873"/>
      <c r="AI70" s="873"/>
      <c r="AJ70" s="873"/>
      <c r="AK70" s="873" t="s">
        <v>582</v>
      </c>
      <c r="AL70" s="873"/>
      <c r="AM70" s="873"/>
      <c r="AN70" s="873"/>
      <c r="AO70" s="873"/>
      <c r="AP70" s="873">
        <v>2955</v>
      </c>
      <c r="AQ70" s="873"/>
      <c r="AR70" s="873"/>
      <c r="AS70" s="873"/>
      <c r="AT70" s="873"/>
      <c r="AU70" s="873" t="s">
        <v>582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587</v>
      </c>
      <c r="C71" s="916"/>
      <c r="D71" s="916"/>
      <c r="E71" s="916"/>
      <c r="F71" s="916"/>
      <c r="G71" s="916"/>
      <c r="H71" s="916"/>
      <c r="I71" s="916"/>
      <c r="J71" s="916"/>
      <c r="K71" s="916"/>
      <c r="L71" s="916"/>
      <c r="M71" s="916"/>
      <c r="N71" s="916"/>
      <c r="O71" s="916"/>
      <c r="P71" s="917"/>
      <c r="Q71" s="918">
        <v>6526</v>
      </c>
      <c r="R71" s="873"/>
      <c r="S71" s="873"/>
      <c r="T71" s="873"/>
      <c r="U71" s="873"/>
      <c r="V71" s="873">
        <v>7535</v>
      </c>
      <c r="W71" s="873"/>
      <c r="X71" s="873"/>
      <c r="Y71" s="873"/>
      <c r="Z71" s="873"/>
      <c r="AA71" s="873">
        <v>-1008</v>
      </c>
      <c r="AB71" s="873"/>
      <c r="AC71" s="873"/>
      <c r="AD71" s="873"/>
      <c r="AE71" s="873"/>
      <c r="AF71" s="873">
        <v>3663</v>
      </c>
      <c r="AG71" s="873"/>
      <c r="AH71" s="873"/>
      <c r="AI71" s="873"/>
      <c r="AJ71" s="873"/>
      <c r="AK71" s="873" t="s">
        <v>582</v>
      </c>
      <c r="AL71" s="873"/>
      <c r="AM71" s="873"/>
      <c r="AN71" s="873"/>
      <c r="AO71" s="873"/>
      <c r="AP71" s="873">
        <v>26113</v>
      </c>
      <c r="AQ71" s="873"/>
      <c r="AR71" s="873"/>
      <c r="AS71" s="873"/>
      <c r="AT71" s="873"/>
      <c r="AU71" s="873" t="s">
        <v>632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588</v>
      </c>
      <c r="C72" s="916"/>
      <c r="D72" s="916"/>
      <c r="E72" s="916"/>
      <c r="F72" s="916"/>
      <c r="G72" s="916"/>
      <c r="H72" s="916"/>
      <c r="I72" s="916"/>
      <c r="J72" s="916"/>
      <c r="K72" s="916"/>
      <c r="L72" s="916"/>
      <c r="M72" s="916"/>
      <c r="N72" s="916"/>
      <c r="O72" s="916"/>
      <c r="P72" s="917"/>
      <c r="Q72" s="918">
        <v>719</v>
      </c>
      <c r="R72" s="873"/>
      <c r="S72" s="873"/>
      <c r="T72" s="873"/>
      <c r="U72" s="873"/>
      <c r="V72" s="873">
        <v>698</v>
      </c>
      <c r="W72" s="873"/>
      <c r="X72" s="873"/>
      <c r="Y72" s="873"/>
      <c r="Z72" s="873"/>
      <c r="AA72" s="873">
        <v>21</v>
      </c>
      <c r="AB72" s="873"/>
      <c r="AC72" s="873"/>
      <c r="AD72" s="873"/>
      <c r="AE72" s="873"/>
      <c r="AF72" s="873">
        <v>21</v>
      </c>
      <c r="AG72" s="873"/>
      <c r="AH72" s="873"/>
      <c r="AI72" s="873"/>
      <c r="AJ72" s="873"/>
      <c r="AK72" s="873" t="s">
        <v>582</v>
      </c>
      <c r="AL72" s="873"/>
      <c r="AM72" s="873"/>
      <c r="AN72" s="873"/>
      <c r="AO72" s="873"/>
      <c r="AP72" s="873" t="s">
        <v>582</v>
      </c>
      <c r="AQ72" s="873"/>
      <c r="AR72" s="873"/>
      <c r="AS72" s="873"/>
      <c r="AT72" s="873"/>
      <c r="AU72" s="873" t="s">
        <v>601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589</v>
      </c>
      <c r="C73" s="916"/>
      <c r="D73" s="916"/>
      <c r="E73" s="916"/>
      <c r="F73" s="916"/>
      <c r="G73" s="916"/>
      <c r="H73" s="916"/>
      <c r="I73" s="916"/>
      <c r="J73" s="916"/>
      <c r="K73" s="916"/>
      <c r="L73" s="916"/>
      <c r="M73" s="916"/>
      <c r="N73" s="916"/>
      <c r="O73" s="916"/>
      <c r="P73" s="917"/>
      <c r="Q73" s="918">
        <v>252</v>
      </c>
      <c r="R73" s="873"/>
      <c r="S73" s="873"/>
      <c r="T73" s="873"/>
      <c r="U73" s="873"/>
      <c r="V73" s="873">
        <v>178</v>
      </c>
      <c r="W73" s="873"/>
      <c r="X73" s="873"/>
      <c r="Y73" s="873"/>
      <c r="Z73" s="873"/>
      <c r="AA73" s="873">
        <v>74</v>
      </c>
      <c r="AB73" s="873"/>
      <c r="AC73" s="873"/>
      <c r="AD73" s="873"/>
      <c r="AE73" s="873"/>
      <c r="AF73" s="873">
        <v>74</v>
      </c>
      <c r="AG73" s="873"/>
      <c r="AH73" s="873"/>
      <c r="AI73" s="873"/>
      <c r="AJ73" s="873"/>
      <c r="AK73" s="873" t="s">
        <v>603</v>
      </c>
      <c r="AL73" s="873"/>
      <c r="AM73" s="873"/>
      <c r="AN73" s="873"/>
      <c r="AO73" s="873"/>
      <c r="AP73" s="873" t="s">
        <v>582</v>
      </c>
      <c r="AQ73" s="873"/>
      <c r="AR73" s="873"/>
      <c r="AS73" s="873"/>
      <c r="AT73" s="873"/>
      <c r="AU73" s="873" t="s">
        <v>582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590</v>
      </c>
      <c r="C74" s="916"/>
      <c r="D74" s="916"/>
      <c r="E74" s="916"/>
      <c r="F74" s="916"/>
      <c r="G74" s="916"/>
      <c r="H74" s="916"/>
      <c r="I74" s="916"/>
      <c r="J74" s="916"/>
      <c r="K74" s="916"/>
      <c r="L74" s="916"/>
      <c r="M74" s="916"/>
      <c r="N74" s="916"/>
      <c r="O74" s="916"/>
      <c r="P74" s="917"/>
      <c r="Q74" s="918">
        <v>321</v>
      </c>
      <c r="R74" s="873"/>
      <c r="S74" s="873"/>
      <c r="T74" s="873"/>
      <c r="U74" s="873"/>
      <c r="V74" s="873">
        <v>321</v>
      </c>
      <c r="W74" s="873"/>
      <c r="X74" s="873"/>
      <c r="Y74" s="873"/>
      <c r="Z74" s="873"/>
      <c r="AA74" s="873">
        <v>0</v>
      </c>
      <c r="AB74" s="873"/>
      <c r="AC74" s="873"/>
      <c r="AD74" s="873"/>
      <c r="AE74" s="873"/>
      <c r="AF74" s="873">
        <v>100</v>
      </c>
      <c r="AG74" s="873"/>
      <c r="AH74" s="873"/>
      <c r="AI74" s="873"/>
      <c r="AJ74" s="873"/>
      <c r="AK74" s="873" t="s">
        <v>582</v>
      </c>
      <c r="AL74" s="873"/>
      <c r="AM74" s="873"/>
      <c r="AN74" s="873"/>
      <c r="AO74" s="873"/>
      <c r="AP74" s="873" t="s">
        <v>582</v>
      </c>
      <c r="AQ74" s="873"/>
      <c r="AR74" s="873"/>
      <c r="AS74" s="873"/>
      <c r="AT74" s="873"/>
      <c r="AU74" s="873" t="s">
        <v>582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591</v>
      </c>
      <c r="C75" s="916"/>
      <c r="D75" s="916"/>
      <c r="E75" s="916"/>
      <c r="F75" s="916"/>
      <c r="G75" s="916"/>
      <c r="H75" s="916"/>
      <c r="I75" s="916"/>
      <c r="J75" s="916"/>
      <c r="K75" s="916"/>
      <c r="L75" s="916"/>
      <c r="M75" s="916"/>
      <c r="N75" s="916"/>
      <c r="O75" s="916"/>
      <c r="P75" s="917"/>
      <c r="Q75" s="921">
        <v>500</v>
      </c>
      <c r="R75" s="922"/>
      <c r="S75" s="922"/>
      <c r="T75" s="922"/>
      <c r="U75" s="872"/>
      <c r="V75" s="923">
        <v>498</v>
      </c>
      <c r="W75" s="922"/>
      <c r="X75" s="922"/>
      <c r="Y75" s="922"/>
      <c r="Z75" s="872"/>
      <c r="AA75" s="923">
        <v>1</v>
      </c>
      <c r="AB75" s="922"/>
      <c r="AC75" s="922"/>
      <c r="AD75" s="922"/>
      <c r="AE75" s="872"/>
      <c r="AF75" s="923">
        <v>1</v>
      </c>
      <c r="AG75" s="922"/>
      <c r="AH75" s="922"/>
      <c r="AI75" s="922"/>
      <c r="AJ75" s="872"/>
      <c r="AK75" s="923">
        <v>237</v>
      </c>
      <c r="AL75" s="922"/>
      <c r="AM75" s="922"/>
      <c r="AN75" s="922"/>
      <c r="AO75" s="872"/>
      <c r="AP75" s="873" t="s">
        <v>582</v>
      </c>
      <c r="AQ75" s="873"/>
      <c r="AR75" s="873"/>
      <c r="AS75" s="873"/>
      <c r="AT75" s="873"/>
      <c r="AU75" s="923" t="s">
        <v>601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592</v>
      </c>
      <c r="C76" s="916"/>
      <c r="D76" s="916"/>
      <c r="E76" s="916"/>
      <c r="F76" s="916"/>
      <c r="G76" s="916"/>
      <c r="H76" s="916"/>
      <c r="I76" s="916"/>
      <c r="J76" s="916"/>
      <c r="K76" s="916"/>
      <c r="L76" s="916"/>
      <c r="M76" s="916"/>
      <c r="N76" s="916"/>
      <c r="O76" s="916"/>
      <c r="P76" s="917"/>
      <c r="Q76" s="921">
        <v>32</v>
      </c>
      <c r="R76" s="922"/>
      <c r="S76" s="922"/>
      <c r="T76" s="922"/>
      <c r="U76" s="872"/>
      <c r="V76" s="923">
        <v>29</v>
      </c>
      <c r="W76" s="922"/>
      <c r="X76" s="922"/>
      <c r="Y76" s="922"/>
      <c r="Z76" s="872"/>
      <c r="AA76" s="923">
        <v>3</v>
      </c>
      <c r="AB76" s="922"/>
      <c r="AC76" s="922"/>
      <c r="AD76" s="922"/>
      <c r="AE76" s="872"/>
      <c r="AF76" s="923">
        <v>3</v>
      </c>
      <c r="AG76" s="922"/>
      <c r="AH76" s="922"/>
      <c r="AI76" s="922"/>
      <c r="AJ76" s="872"/>
      <c r="AK76" s="923" t="s">
        <v>582</v>
      </c>
      <c r="AL76" s="922"/>
      <c r="AM76" s="922"/>
      <c r="AN76" s="922"/>
      <c r="AO76" s="872"/>
      <c r="AP76" s="873" t="s">
        <v>582</v>
      </c>
      <c r="AQ76" s="873"/>
      <c r="AR76" s="873"/>
      <c r="AS76" s="873"/>
      <c r="AT76" s="873"/>
      <c r="AU76" s="923" t="s">
        <v>582</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593</v>
      </c>
      <c r="C77" s="916"/>
      <c r="D77" s="916"/>
      <c r="E77" s="916"/>
      <c r="F77" s="916"/>
      <c r="G77" s="916"/>
      <c r="H77" s="916"/>
      <c r="I77" s="916"/>
      <c r="J77" s="916"/>
      <c r="K77" s="916"/>
      <c r="L77" s="916"/>
      <c r="M77" s="916"/>
      <c r="N77" s="916"/>
      <c r="O77" s="916"/>
      <c r="P77" s="917"/>
      <c r="Q77" s="921">
        <v>25</v>
      </c>
      <c r="R77" s="922"/>
      <c r="S77" s="922"/>
      <c r="T77" s="922"/>
      <c r="U77" s="872"/>
      <c r="V77" s="923">
        <v>17</v>
      </c>
      <c r="W77" s="922"/>
      <c r="X77" s="922"/>
      <c r="Y77" s="922"/>
      <c r="Z77" s="872"/>
      <c r="AA77" s="923">
        <v>9</v>
      </c>
      <c r="AB77" s="922"/>
      <c r="AC77" s="922"/>
      <c r="AD77" s="922"/>
      <c r="AE77" s="872"/>
      <c r="AF77" s="923">
        <v>9</v>
      </c>
      <c r="AG77" s="922"/>
      <c r="AH77" s="922"/>
      <c r="AI77" s="922"/>
      <c r="AJ77" s="872"/>
      <c r="AK77" s="923" t="s">
        <v>582</v>
      </c>
      <c r="AL77" s="922"/>
      <c r="AM77" s="922"/>
      <c r="AN77" s="922"/>
      <c r="AO77" s="872"/>
      <c r="AP77" s="873" t="s">
        <v>582</v>
      </c>
      <c r="AQ77" s="873"/>
      <c r="AR77" s="873"/>
      <c r="AS77" s="873"/>
      <c r="AT77" s="873"/>
      <c r="AU77" s="923" t="s">
        <v>582</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594</v>
      </c>
      <c r="C78" s="916"/>
      <c r="D78" s="916"/>
      <c r="E78" s="916"/>
      <c r="F78" s="916"/>
      <c r="G78" s="916"/>
      <c r="H78" s="916"/>
      <c r="I78" s="916"/>
      <c r="J78" s="916"/>
      <c r="K78" s="916"/>
      <c r="L78" s="916"/>
      <c r="M78" s="916"/>
      <c r="N78" s="916"/>
      <c r="O78" s="916"/>
      <c r="P78" s="917"/>
      <c r="Q78" s="918">
        <v>2</v>
      </c>
      <c r="R78" s="873"/>
      <c r="S78" s="873"/>
      <c r="T78" s="873"/>
      <c r="U78" s="873"/>
      <c r="V78" s="873">
        <v>1</v>
      </c>
      <c r="W78" s="873"/>
      <c r="X78" s="873"/>
      <c r="Y78" s="873"/>
      <c r="Z78" s="873"/>
      <c r="AA78" s="873">
        <v>1</v>
      </c>
      <c r="AB78" s="873"/>
      <c r="AC78" s="873"/>
      <c r="AD78" s="873"/>
      <c r="AE78" s="873"/>
      <c r="AF78" s="873">
        <v>1</v>
      </c>
      <c r="AG78" s="873"/>
      <c r="AH78" s="873"/>
      <c r="AI78" s="873"/>
      <c r="AJ78" s="873"/>
      <c r="AK78" s="873" t="s">
        <v>582</v>
      </c>
      <c r="AL78" s="873"/>
      <c r="AM78" s="873"/>
      <c r="AN78" s="873"/>
      <c r="AO78" s="873"/>
      <c r="AP78" s="873" t="s">
        <v>582</v>
      </c>
      <c r="AQ78" s="873"/>
      <c r="AR78" s="873"/>
      <c r="AS78" s="873"/>
      <c r="AT78" s="873"/>
      <c r="AU78" s="873" t="s">
        <v>582</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633</v>
      </c>
      <c r="C79" s="916"/>
      <c r="D79" s="916"/>
      <c r="E79" s="916"/>
      <c r="F79" s="916"/>
      <c r="G79" s="916"/>
      <c r="H79" s="916"/>
      <c r="I79" s="916"/>
      <c r="J79" s="916"/>
      <c r="K79" s="916"/>
      <c r="L79" s="916"/>
      <c r="M79" s="916"/>
      <c r="N79" s="916"/>
      <c r="O79" s="916"/>
      <c r="P79" s="917"/>
      <c r="Q79" s="918">
        <v>1</v>
      </c>
      <c r="R79" s="873"/>
      <c r="S79" s="873"/>
      <c r="T79" s="873"/>
      <c r="U79" s="873"/>
      <c r="V79" s="873">
        <v>1</v>
      </c>
      <c r="W79" s="873"/>
      <c r="X79" s="873"/>
      <c r="Y79" s="873"/>
      <c r="Z79" s="873"/>
      <c r="AA79" s="873">
        <v>1</v>
      </c>
      <c r="AB79" s="873"/>
      <c r="AC79" s="873"/>
      <c r="AD79" s="873"/>
      <c r="AE79" s="873"/>
      <c r="AF79" s="873">
        <v>1</v>
      </c>
      <c r="AG79" s="873"/>
      <c r="AH79" s="873"/>
      <c r="AI79" s="873"/>
      <c r="AJ79" s="873"/>
      <c r="AK79" s="873" t="s">
        <v>582</v>
      </c>
      <c r="AL79" s="873"/>
      <c r="AM79" s="873"/>
      <c r="AN79" s="873"/>
      <c r="AO79" s="873"/>
      <c r="AP79" s="873" t="s">
        <v>582</v>
      </c>
      <c r="AQ79" s="873"/>
      <c r="AR79" s="873"/>
      <c r="AS79" s="873"/>
      <c r="AT79" s="873"/>
      <c r="AU79" s="873" t="s">
        <v>582</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595</v>
      </c>
      <c r="C80" s="916"/>
      <c r="D80" s="916"/>
      <c r="E80" s="916"/>
      <c r="F80" s="916"/>
      <c r="G80" s="916"/>
      <c r="H80" s="916"/>
      <c r="I80" s="916"/>
      <c r="J80" s="916"/>
      <c r="K80" s="916"/>
      <c r="L80" s="916"/>
      <c r="M80" s="916"/>
      <c r="N80" s="916"/>
      <c r="O80" s="916"/>
      <c r="P80" s="917"/>
      <c r="Q80" s="918">
        <v>6</v>
      </c>
      <c r="R80" s="873"/>
      <c r="S80" s="873"/>
      <c r="T80" s="873"/>
      <c r="U80" s="873"/>
      <c r="V80" s="873">
        <v>4</v>
      </c>
      <c r="W80" s="873"/>
      <c r="X80" s="873"/>
      <c r="Y80" s="873"/>
      <c r="Z80" s="873"/>
      <c r="AA80" s="873">
        <v>2</v>
      </c>
      <c r="AB80" s="873"/>
      <c r="AC80" s="873"/>
      <c r="AD80" s="873"/>
      <c r="AE80" s="873"/>
      <c r="AF80" s="873">
        <v>2</v>
      </c>
      <c r="AG80" s="873"/>
      <c r="AH80" s="873"/>
      <c r="AI80" s="873"/>
      <c r="AJ80" s="873"/>
      <c r="AK80" s="873" t="s">
        <v>604</v>
      </c>
      <c r="AL80" s="873"/>
      <c r="AM80" s="873"/>
      <c r="AN80" s="873"/>
      <c r="AO80" s="873"/>
      <c r="AP80" s="873" t="s">
        <v>582</v>
      </c>
      <c r="AQ80" s="873"/>
      <c r="AR80" s="873"/>
      <c r="AS80" s="873"/>
      <c r="AT80" s="873"/>
      <c r="AU80" s="873" t="s">
        <v>605</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596</v>
      </c>
      <c r="C81" s="916"/>
      <c r="D81" s="916"/>
      <c r="E81" s="916"/>
      <c r="F81" s="916"/>
      <c r="G81" s="916"/>
      <c r="H81" s="916"/>
      <c r="I81" s="916"/>
      <c r="J81" s="916"/>
      <c r="K81" s="916"/>
      <c r="L81" s="916"/>
      <c r="M81" s="916"/>
      <c r="N81" s="916"/>
      <c r="O81" s="916"/>
      <c r="P81" s="917"/>
      <c r="Q81" s="918">
        <v>3</v>
      </c>
      <c r="R81" s="873"/>
      <c r="S81" s="873"/>
      <c r="T81" s="873"/>
      <c r="U81" s="873"/>
      <c r="V81" s="873">
        <v>1</v>
      </c>
      <c r="W81" s="873"/>
      <c r="X81" s="873"/>
      <c r="Y81" s="873"/>
      <c r="Z81" s="873"/>
      <c r="AA81" s="873">
        <v>2</v>
      </c>
      <c r="AB81" s="873"/>
      <c r="AC81" s="873"/>
      <c r="AD81" s="873"/>
      <c r="AE81" s="873"/>
      <c r="AF81" s="873">
        <v>2</v>
      </c>
      <c r="AG81" s="873"/>
      <c r="AH81" s="873"/>
      <c r="AI81" s="873"/>
      <c r="AJ81" s="873"/>
      <c r="AK81" s="873" t="s">
        <v>582</v>
      </c>
      <c r="AL81" s="873"/>
      <c r="AM81" s="873"/>
      <c r="AN81" s="873"/>
      <c r="AO81" s="873"/>
      <c r="AP81" s="873" t="s">
        <v>582</v>
      </c>
      <c r="AQ81" s="873"/>
      <c r="AR81" s="873"/>
      <c r="AS81" s="873"/>
      <c r="AT81" s="873"/>
      <c r="AU81" s="873" t="s">
        <v>582</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597</v>
      </c>
      <c r="C82" s="916"/>
      <c r="D82" s="916"/>
      <c r="E82" s="916"/>
      <c r="F82" s="916"/>
      <c r="G82" s="916"/>
      <c r="H82" s="916"/>
      <c r="I82" s="916"/>
      <c r="J82" s="916"/>
      <c r="K82" s="916"/>
      <c r="L82" s="916"/>
      <c r="M82" s="916"/>
      <c r="N82" s="916"/>
      <c r="O82" s="916"/>
      <c r="P82" s="917"/>
      <c r="Q82" s="918">
        <v>3</v>
      </c>
      <c r="R82" s="873"/>
      <c r="S82" s="873"/>
      <c r="T82" s="873"/>
      <c r="U82" s="873"/>
      <c r="V82" s="873">
        <v>0</v>
      </c>
      <c r="W82" s="873"/>
      <c r="X82" s="873"/>
      <c r="Y82" s="873"/>
      <c r="Z82" s="873"/>
      <c r="AA82" s="873">
        <v>3</v>
      </c>
      <c r="AB82" s="873"/>
      <c r="AC82" s="873"/>
      <c r="AD82" s="873"/>
      <c r="AE82" s="873"/>
      <c r="AF82" s="873">
        <v>3</v>
      </c>
      <c r="AG82" s="873"/>
      <c r="AH82" s="873"/>
      <c r="AI82" s="873"/>
      <c r="AJ82" s="873"/>
      <c r="AK82" s="873" t="s">
        <v>582</v>
      </c>
      <c r="AL82" s="873"/>
      <c r="AM82" s="873"/>
      <c r="AN82" s="873"/>
      <c r="AO82" s="873"/>
      <c r="AP82" s="873" t="s">
        <v>582</v>
      </c>
      <c r="AQ82" s="873"/>
      <c r="AR82" s="873"/>
      <c r="AS82" s="873"/>
      <c r="AT82" s="873"/>
      <c r="AU82" s="873" t="s">
        <v>604</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t="s">
        <v>598</v>
      </c>
      <c r="C83" s="916"/>
      <c r="D83" s="916"/>
      <c r="E83" s="916"/>
      <c r="F83" s="916"/>
      <c r="G83" s="916"/>
      <c r="H83" s="916"/>
      <c r="I83" s="916"/>
      <c r="J83" s="916"/>
      <c r="K83" s="916"/>
      <c r="L83" s="916"/>
      <c r="M83" s="916"/>
      <c r="N83" s="916"/>
      <c r="O83" s="916"/>
      <c r="P83" s="917"/>
      <c r="Q83" s="918">
        <v>7948</v>
      </c>
      <c r="R83" s="873"/>
      <c r="S83" s="873"/>
      <c r="T83" s="873"/>
      <c r="U83" s="873"/>
      <c r="V83" s="873">
        <v>7631</v>
      </c>
      <c r="W83" s="873"/>
      <c r="X83" s="873"/>
      <c r="Y83" s="873"/>
      <c r="Z83" s="873"/>
      <c r="AA83" s="873">
        <v>318</v>
      </c>
      <c r="AB83" s="873"/>
      <c r="AC83" s="873"/>
      <c r="AD83" s="873"/>
      <c r="AE83" s="873"/>
      <c r="AF83" s="873">
        <v>318</v>
      </c>
      <c r="AG83" s="873"/>
      <c r="AH83" s="873"/>
      <c r="AI83" s="873"/>
      <c r="AJ83" s="873"/>
      <c r="AK83" s="873">
        <v>1080</v>
      </c>
      <c r="AL83" s="873"/>
      <c r="AM83" s="873"/>
      <c r="AN83" s="873"/>
      <c r="AO83" s="873"/>
      <c r="AP83" s="873" t="s">
        <v>582</v>
      </c>
      <c r="AQ83" s="873"/>
      <c r="AR83" s="873"/>
      <c r="AS83" s="873"/>
      <c r="AT83" s="873"/>
      <c r="AU83" s="873" t="s">
        <v>601</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t="s">
        <v>599</v>
      </c>
      <c r="C84" s="916"/>
      <c r="D84" s="916"/>
      <c r="E84" s="916"/>
      <c r="F84" s="916"/>
      <c r="G84" s="916"/>
      <c r="H84" s="916"/>
      <c r="I84" s="916"/>
      <c r="J84" s="916"/>
      <c r="K84" s="916"/>
      <c r="L84" s="916"/>
      <c r="M84" s="916"/>
      <c r="N84" s="916"/>
      <c r="O84" s="916"/>
      <c r="P84" s="917"/>
      <c r="Q84" s="918">
        <v>77</v>
      </c>
      <c r="R84" s="873"/>
      <c r="S84" s="873"/>
      <c r="T84" s="873"/>
      <c r="U84" s="873"/>
      <c r="V84" s="873">
        <v>77</v>
      </c>
      <c r="W84" s="873"/>
      <c r="X84" s="873"/>
      <c r="Y84" s="873"/>
      <c r="Z84" s="873"/>
      <c r="AA84" s="873">
        <v>0</v>
      </c>
      <c r="AB84" s="873"/>
      <c r="AC84" s="873"/>
      <c r="AD84" s="873"/>
      <c r="AE84" s="873"/>
      <c r="AF84" s="873">
        <v>0</v>
      </c>
      <c r="AG84" s="873"/>
      <c r="AH84" s="873"/>
      <c r="AI84" s="873"/>
      <c r="AJ84" s="873"/>
      <c r="AK84" s="873">
        <v>10</v>
      </c>
      <c r="AL84" s="873"/>
      <c r="AM84" s="873"/>
      <c r="AN84" s="873"/>
      <c r="AO84" s="873"/>
      <c r="AP84" s="873" t="s">
        <v>582</v>
      </c>
      <c r="AQ84" s="873"/>
      <c r="AR84" s="873"/>
      <c r="AS84" s="873"/>
      <c r="AT84" s="873"/>
      <c r="AU84" s="873" t="s">
        <v>582</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t="s">
        <v>600</v>
      </c>
      <c r="C85" s="916"/>
      <c r="D85" s="916"/>
      <c r="E85" s="916"/>
      <c r="F85" s="916"/>
      <c r="G85" s="916"/>
      <c r="H85" s="916"/>
      <c r="I85" s="916"/>
      <c r="J85" s="916"/>
      <c r="K85" s="916"/>
      <c r="L85" s="916"/>
      <c r="M85" s="916"/>
      <c r="N85" s="916"/>
      <c r="O85" s="916"/>
      <c r="P85" s="917"/>
      <c r="Q85" s="918">
        <v>275563</v>
      </c>
      <c r="R85" s="873"/>
      <c r="S85" s="873"/>
      <c r="T85" s="873"/>
      <c r="U85" s="873"/>
      <c r="V85" s="873">
        <v>275535</v>
      </c>
      <c r="W85" s="873"/>
      <c r="X85" s="873"/>
      <c r="Y85" s="873"/>
      <c r="Z85" s="873"/>
      <c r="AA85" s="873">
        <v>28</v>
      </c>
      <c r="AB85" s="873"/>
      <c r="AC85" s="873"/>
      <c r="AD85" s="873"/>
      <c r="AE85" s="873"/>
      <c r="AF85" s="873">
        <v>28</v>
      </c>
      <c r="AG85" s="873"/>
      <c r="AH85" s="873"/>
      <c r="AI85" s="873"/>
      <c r="AJ85" s="873"/>
      <c r="AK85" s="873">
        <v>8608</v>
      </c>
      <c r="AL85" s="873"/>
      <c r="AM85" s="873"/>
      <c r="AN85" s="873"/>
      <c r="AO85" s="873"/>
      <c r="AP85" s="873" t="s">
        <v>582</v>
      </c>
      <c r="AQ85" s="873"/>
      <c r="AR85" s="873"/>
      <c r="AS85" s="873"/>
      <c r="AT85" s="873"/>
      <c r="AU85" s="873" t="s">
        <v>582</v>
      </c>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10780</v>
      </c>
      <c r="AG88" s="884"/>
      <c r="AH88" s="884"/>
      <c r="AI88" s="884"/>
      <c r="AJ88" s="884"/>
      <c r="AK88" s="881"/>
      <c r="AL88" s="881"/>
      <c r="AM88" s="881"/>
      <c r="AN88" s="881"/>
      <c r="AO88" s="881"/>
      <c r="AP88" s="884">
        <v>32577</v>
      </c>
      <c r="AQ88" s="884"/>
      <c r="AR88" s="884"/>
      <c r="AS88" s="884"/>
      <c r="AT88" s="884"/>
      <c r="AU88" s="884">
        <v>159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1366</v>
      </c>
      <c r="CS102" s="892"/>
      <c r="CT102" s="892"/>
      <c r="CU102" s="892"/>
      <c r="CV102" s="935"/>
      <c r="CW102" s="934">
        <v>385</v>
      </c>
      <c r="CX102" s="892"/>
      <c r="CY102" s="892"/>
      <c r="CZ102" s="892"/>
      <c r="DA102" s="935"/>
      <c r="DB102" s="934">
        <v>727</v>
      </c>
      <c r="DC102" s="892"/>
      <c r="DD102" s="892"/>
      <c r="DE102" s="892"/>
      <c r="DF102" s="935"/>
      <c r="DG102" s="934">
        <v>727</v>
      </c>
      <c r="DH102" s="892"/>
      <c r="DI102" s="892"/>
      <c r="DJ102" s="892"/>
      <c r="DK102" s="935"/>
      <c r="DL102" s="934">
        <v>143</v>
      </c>
      <c r="DM102" s="892"/>
      <c r="DN102" s="892"/>
      <c r="DO102" s="892"/>
      <c r="DP102" s="935"/>
      <c r="DQ102" s="934">
        <v>119</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307</v>
      </c>
      <c r="AG109" s="937"/>
      <c r="AH109" s="937"/>
      <c r="AI109" s="937"/>
      <c r="AJ109" s="938"/>
      <c r="AK109" s="936" t="s">
        <v>306</v>
      </c>
      <c r="AL109" s="937"/>
      <c r="AM109" s="937"/>
      <c r="AN109" s="937"/>
      <c r="AO109" s="938"/>
      <c r="AP109" s="936" t="s">
        <v>436</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307</v>
      </c>
      <c r="BW109" s="937"/>
      <c r="BX109" s="937"/>
      <c r="BY109" s="937"/>
      <c r="BZ109" s="938"/>
      <c r="CA109" s="936" t="s">
        <v>306</v>
      </c>
      <c r="CB109" s="937"/>
      <c r="CC109" s="937"/>
      <c r="CD109" s="937"/>
      <c r="CE109" s="938"/>
      <c r="CF109" s="957" t="s">
        <v>436</v>
      </c>
      <c r="CG109" s="957"/>
      <c r="CH109" s="957"/>
      <c r="CI109" s="957"/>
      <c r="CJ109" s="957"/>
      <c r="CK109" s="936"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307</v>
      </c>
      <c r="DM109" s="937"/>
      <c r="DN109" s="937"/>
      <c r="DO109" s="937"/>
      <c r="DP109" s="938"/>
      <c r="DQ109" s="936" t="s">
        <v>306</v>
      </c>
      <c r="DR109" s="937"/>
      <c r="DS109" s="937"/>
      <c r="DT109" s="937"/>
      <c r="DU109" s="938"/>
      <c r="DV109" s="936" t="s">
        <v>436</v>
      </c>
      <c r="DW109" s="937"/>
      <c r="DX109" s="937"/>
      <c r="DY109" s="937"/>
      <c r="DZ109" s="939"/>
    </row>
    <row r="110" spans="1:131" s="246" customFormat="1" ht="26.25" customHeight="1" x14ac:dyDescent="0.15">
      <c r="A110" s="940" t="s">
        <v>438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14763420</v>
      </c>
      <c r="AB110" s="944"/>
      <c r="AC110" s="944"/>
      <c r="AD110" s="944"/>
      <c r="AE110" s="945"/>
      <c r="AF110" s="946">
        <v>15320060</v>
      </c>
      <c r="AG110" s="944"/>
      <c r="AH110" s="944"/>
      <c r="AI110" s="944"/>
      <c r="AJ110" s="945"/>
      <c r="AK110" s="946">
        <v>15669782</v>
      </c>
      <c r="AL110" s="944"/>
      <c r="AM110" s="944"/>
      <c r="AN110" s="944"/>
      <c r="AO110" s="945"/>
      <c r="AP110" s="947">
        <v>17.399999999999999</v>
      </c>
      <c r="AQ110" s="948"/>
      <c r="AR110" s="948"/>
      <c r="AS110" s="948"/>
      <c r="AT110" s="949"/>
      <c r="AU110" s="950" t="s">
        <v>73</v>
      </c>
      <c r="AV110" s="951"/>
      <c r="AW110" s="951"/>
      <c r="AX110" s="951"/>
      <c r="AY110" s="951"/>
      <c r="AZ110" s="992" t="s">
        <v>439</v>
      </c>
      <c r="BA110" s="941"/>
      <c r="BB110" s="941"/>
      <c r="BC110" s="941"/>
      <c r="BD110" s="941"/>
      <c r="BE110" s="941"/>
      <c r="BF110" s="941"/>
      <c r="BG110" s="941"/>
      <c r="BH110" s="941"/>
      <c r="BI110" s="941"/>
      <c r="BJ110" s="941"/>
      <c r="BK110" s="941"/>
      <c r="BL110" s="941"/>
      <c r="BM110" s="941"/>
      <c r="BN110" s="941"/>
      <c r="BO110" s="941"/>
      <c r="BP110" s="942"/>
      <c r="BQ110" s="978">
        <v>173414479</v>
      </c>
      <c r="BR110" s="979"/>
      <c r="BS110" s="979"/>
      <c r="BT110" s="979"/>
      <c r="BU110" s="979"/>
      <c r="BV110" s="979">
        <v>172856986</v>
      </c>
      <c r="BW110" s="979"/>
      <c r="BX110" s="979"/>
      <c r="BY110" s="979"/>
      <c r="BZ110" s="979"/>
      <c r="CA110" s="979">
        <v>182093532</v>
      </c>
      <c r="CB110" s="979"/>
      <c r="CC110" s="979"/>
      <c r="CD110" s="979"/>
      <c r="CE110" s="979"/>
      <c r="CF110" s="993">
        <v>202.4</v>
      </c>
      <c r="CG110" s="994"/>
      <c r="CH110" s="994"/>
      <c r="CI110" s="994"/>
      <c r="CJ110" s="994"/>
      <c r="CK110" s="995" t="s">
        <v>440</v>
      </c>
      <c r="CL110" s="996"/>
      <c r="CM110" s="975" t="s">
        <v>441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2001302</v>
      </c>
      <c r="DH110" s="979"/>
      <c r="DI110" s="979"/>
      <c r="DJ110" s="979"/>
      <c r="DK110" s="979"/>
      <c r="DL110" s="979">
        <v>1723265</v>
      </c>
      <c r="DM110" s="979"/>
      <c r="DN110" s="979"/>
      <c r="DO110" s="979"/>
      <c r="DP110" s="979"/>
      <c r="DQ110" s="979">
        <v>1685750</v>
      </c>
      <c r="DR110" s="979"/>
      <c r="DS110" s="979"/>
      <c r="DT110" s="979"/>
      <c r="DU110" s="979"/>
      <c r="DV110" s="980">
        <v>1.9</v>
      </c>
      <c r="DW110" s="980"/>
      <c r="DX110" s="980"/>
      <c r="DY110" s="980"/>
      <c r="DZ110" s="981"/>
    </row>
    <row r="111" spans="1:131" s="246" customFormat="1" ht="26.25" customHeight="1" x14ac:dyDescent="0.15">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138</v>
      </c>
      <c r="AB111" s="986"/>
      <c r="AC111" s="986"/>
      <c r="AD111" s="986"/>
      <c r="AE111" s="987"/>
      <c r="AF111" s="988" t="s">
        <v>443</v>
      </c>
      <c r="AG111" s="986"/>
      <c r="AH111" s="986"/>
      <c r="AI111" s="986"/>
      <c r="AJ111" s="987"/>
      <c r="AK111" s="988" t="s">
        <v>138</v>
      </c>
      <c r="AL111" s="986"/>
      <c r="AM111" s="986"/>
      <c r="AN111" s="986"/>
      <c r="AO111" s="987"/>
      <c r="AP111" s="989" t="s">
        <v>138</v>
      </c>
      <c r="AQ111" s="990"/>
      <c r="AR111" s="990"/>
      <c r="AS111" s="990"/>
      <c r="AT111" s="991"/>
      <c r="AU111" s="952"/>
      <c r="AV111" s="953"/>
      <c r="AW111" s="953"/>
      <c r="AX111" s="953"/>
      <c r="AY111" s="953"/>
      <c r="AZ111" s="1001" t="s">
        <v>444</v>
      </c>
      <c r="BA111" s="1002"/>
      <c r="BB111" s="1002"/>
      <c r="BC111" s="1002"/>
      <c r="BD111" s="1002"/>
      <c r="BE111" s="1002"/>
      <c r="BF111" s="1002"/>
      <c r="BG111" s="1002"/>
      <c r="BH111" s="1002"/>
      <c r="BI111" s="1002"/>
      <c r="BJ111" s="1002"/>
      <c r="BK111" s="1002"/>
      <c r="BL111" s="1002"/>
      <c r="BM111" s="1002"/>
      <c r="BN111" s="1002"/>
      <c r="BO111" s="1002"/>
      <c r="BP111" s="1003"/>
      <c r="BQ111" s="971">
        <v>3554620</v>
      </c>
      <c r="BR111" s="972"/>
      <c r="BS111" s="972"/>
      <c r="BT111" s="972"/>
      <c r="BU111" s="972"/>
      <c r="BV111" s="972">
        <v>2732746</v>
      </c>
      <c r="BW111" s="972"/>
      <c r="BX111" s="972"/>
      <c r="BY111" s="972"/>
      <c r="BZ111" s="972"/>
      <c r="CA111" s="972">
        <v>2653985</v>
      </c>
      <c r="CB111" s="972"/>
      <c r="CC111" s="972"/>
      <c r="CD111" s="972"/>
      <c r="CE111" s="972"/>
      <c r="CF111" s="966">
        <v>3</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443</v>
      </c>
      <c r="DH111" s="972"/>
      <c r="DI111" s="972"/>
      <c r="DJ111" s="972"/>
      <c r="DK111" s="972"/>
      <c r="DL111" s="972" t="s">
        <v>138</v>
      </c>
      <c r="DM111" s="972"/>
      <c r="DN111" s="972"/>
      <c r="DO111" s="972"/>
      <c r="DP111" s="972"/>
      <c r="DQ111" s="972" t="s">
        <v>138</v>
      </c>
      <c r="DR111" s="972"/>
      <c r="DS111" s="972"/>
      <c r="DT111" s="972"/>
      <c r="DU111" s="972"/>
      <c r="DV111" s="973" t="s">
        <v>138</v>
      </c>
      <c r="DW111" s="973"/>
      <c r="DX111" s="973"/>
      <c r="DY111" s="973"/>
      <c r="DZ111" s="974"/>
    </row>
    <row r="112" spans="1:131" s="246" customFormat="1" ht="26.25" customHeight="1" x14ac:dyDescent="0.15">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416667</v>
      </c>
      <c r="AB112" s="1011"/>
      <c r="AC112" s="1011"/>
      <c r="AD112" s="1011"/>
      <c r="AE112" s="1012"/>
      <c r="AF112" s="1013">
        <v>450000</v>
      </c>
      <c r="AG112" s="1011"/>
      <c r="AH112" s="1011"/>
      <c r="AI112" s="1011"/>
      <c r="AJ112" s="1012"/>
      <c r="AK112" s="1013">
        <v>483333</v>
      </c>
      <c r="AL112" s="1011"/>
      <c r="AM112" s="1011"/>
      <c r="AN112" s="1011"/>
      <c r="AO112" s="1012"/>
      <c r="AP112" s="1014">
        <v>0.5</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108758364</v>
      </c>
      <c r="BR112" s="972"/>
      <c r="BS112" s="972"/>
      <c r="BT112" s="972"/>
      <c r="BU112" s="972"/>
      <c r="BV112" s="972">
        <v>109811992</v>
      </c>
      <c r="BW112" s="972"/>
      <c r="BX112" s="972"/>
      <c r="BY112" s="972"/>
      <c r="BZ112" s="972"/>
      <c r="CA112" s="972">
        <v>107802577</v>
      </c>
      <c r="CB112" s="972"/>
      <c r="CC112" s="972"/>
      <c r="CD112" s="972"/>
      <c r="CE112" s="972"/>
      <c r="CF112" s="966">
        <v>119.8</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138</v>
      </c>
      <c r="DH112" s="972"/>
      <c r="DI112" s="972"/>
      <c r="DJ112" s="972"/>
      <c r="DK112" s="972"/>
      <c r="DL112" s="972" t="s">
        <v>443</v>
      </c>
      <c r="DM112" s="972"/>
      <c r="DN112" s="972"/>
      <c r="DO112" s="972"/>
      <c r="DP112" s="972"/>
      <c r="DQ112" s="972" t="s">
        <v>443</v>
      </c>
      <c r="DR112" s="972"/>
      <c r="DS112" s="972"/>
      <c r="DT112" s="972"/>
      <c r="DU112" s="972"/>
      <c r="DV112" s="973" t="s">
        <v>443</v>
      </c>
      <c r="DW112" s="973"/>
      <c r="DX112" s="973"/>
      <c r="DY112" s="973"/>
      <c r="DZ112" s="974"/>
    </row>
    <row r="113" spans="1:130" s="246" customFormat="1" ht="26.25" customHeight="1" x14ac:dyDescent="0.15">
      <c r="A113" s="1006"/>
      <c r="B113" s="1007"/>
      <c r="C113" s="1002" t="s">
        <v>450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9943064</v>
      </c>
      <c r="AB113" s="986"/>
      <c r="AC113" s="986"/>
      <c r="AD113" s="986"/>
      <c r="AE113" s="987"/>
      <c r="AF113" s="988">
        <v>10859192</v>
      </c>
      <c r="AG113" s="986"/>
      <c r="AH113" s="986"/>
      <c r="AI113" s="986"/>
      <c r="AJ113" s="987"/>
      <c r="AK113" s="988">
        <v>10951556</v>
      </c>
      <c r="AL113" s="986"/>
      <c r="AM113" s="986"/>
      <c r="AN113" s="986"/>
      <c r="AO113" s="987"/>
      <c r="AP113" s="989">
        <v>12.2</v>
      </c>
      <c r="AQ113" s="990"/>
      <c r="AR113" s="990"/>
      <c r="AS113" s="990"/>
      <c r="AT113" s="991"/>
      <c r="AU113" s="952"/>
      <c r="AV113" s="953"/>
      <c r="AW113" s="953"/>
      <c r="AX113" s="953"/>
      <c r="AY113" s="953"/>
      <c r="AZ113" s="1001" t="s">
        <v>451</v>
      </c>
      <c r="BA113" s="1002"/>
      <c r="BB113" s="1002"/>
      <c r="BC113" s="1002"/>
      <c r="BD113" s="1002"/>
      <c r="BE113" s="1002"/>
      <c r="BF113" s="1002"/>
      <c r="BG113" s="1002"/>
      <c r="BH113" s="1002"/>
      <c r="BI113" s="1002"/>
      <c r="BJ113" s="1002"/>
      <c r="BK113" s="1002"/>
      <c r="BL113" s="1002"/>
      <c r="BM113" s="1002"/>
      <c r="BN113" s="1002"/>
      <c r="BO113" s="1002"/>
      <c r="BP113" s="1003"/>
      <c r="BQ113" s="971">
        <v>422181</v>
      </c>
      <c r="BR113" s="972"/>
      <c r="BS113" s="972"/>
      <c r="BT113" s="972"/>
      <c r="BU113" s="972"/>
      <c r="BV113" s="972">
        <v>280119</v>
      </c>
      <c r="BW113" s="972"/>
      <c r="BX113" s="972"/>
      <c r="BY113" s="972"/>
      <c r="BZ113" s="972"/>
      <c r="CA113" s="972">
        <v>159054</v>
      </c>
      <c r="CB113" s="972"/>
      <c r="CC113" s="972"/>
      <c r="CD113" s="972"/>
      <c r="CE113" s="972"/>
      <c r="CF113" s="966">
        <v>0.2</v>
      </c>
      <c r="CG113" s="967"/>
      <c r="CH113" s="967"/>
      <c r="CI113" s="967"/>
      <c r="CJ113" s="967"/>
      <c r="CK113" s="997"/>
      <c r="CL113" s="998"/>
      <c r="CM113" s="968" t="s">
        <v>452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138</v>
      </c>
      <c r="DH113" s="1011"/>
      <c r="DI113" s="1011"/>
      <c r="DJ113" s="1011"/>
      <c r="DK113" s="1012"/>
      <c r="DL113" s="1013" t="s">
        <v>138</v>
      </c>
      <c r="DM113" s="1011"/>
      <c r="DN113" s="1011"/>
      <c r="DO113" s="1011"/>
      <c r="DP113" s="1012"/>
      <c r="DQ113" s="1013" t="s">
        <v>138</v>
      </c>
      <c r="DR113" s="1011"/>
      <c r="DS113" s="1011"/>
      <c r="DT113" s="1011"/>
      <c r="DU113" s="1012"/>
      <c r="DV113" s="1014" t="s">
        <v>138</v>
      </c>
      <c r="DW113" s="1015"/>
      <c r="DX113" s="1015"/>
      <c r="DY113" s="1015"/>
      <c r="DZ113" s="1016"/>
    </row>
    <row r="114" spans="1:130" s="246" customFormat="1" ht="26.25" customHeight="1" x14ac:dyDescent="0.15">
      <c r="A114" s="1006"/>
      <c r="B114" s="1007"/>
      <c r="C114" s="1002" t="s">
        <v>453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108946</v>
      </c>
      <c r="AB114" s="1011"/>
      <c r="AC114" s="1011"/>
      <c r="AD114" s="1011"/>
      <c r="AE114" s="1012"/>
      <c r="AF114" s="1013">
        <v>61284</v>
      </c>
      <c r="AG114" s="1011"/>
      <c r="AH114" s="1011"/>
      <c r="AI114" s="1011"/>
      <c r="AJ114" s="1012"/>
      <c r="AK114" s="1013">
        <v>44870</v>
      </c>
      <c r="AL114" s="1011"/>
      <c r="AM114" s="1011"/>
      <c r="AN114" s="1011"/>
      <c r="AO114" s="1012"/>
      <c r="AP114" s="1014">
        <v>0</v>
      </c>
      <c r="AQ114" s="1015"/>
      <c r="AR114" s="1015"/>
      <c r="AS114" s="1015"/>
      <c r="AT114" s="1016"/>
      <c r="AU114" s="952"/>
      <c r="AV114" s="953"/>
      <c r="AW114" s="953"/>
      <c r="AX114" s="953"/>
      <c r="AY114" s="953"/>
      <c r="AZ114" s="1001" t="s">
        <v>454</v>
      </c>
      <c r="BA114" s="1002"/>
      <c r="BB114" s="1002"/>
      <c r="BC114" s="1002"/>
      <c r="BD114" s="1002"/>
      <c r="BE114" s="1002"/>
      <c r="BF114" s="1002"/>
      <c r="BG114" s="1002"/>
      <c r="BH114" s="1002"/>
      <c r="BI114" s="1002"/>
      <c r="BJ114" s="1002"/>
      <c r="BK114" s="1002"/>
      <c r="BL114" s="1002"/>
      <c r="BM114" s="1002"/>
      <c r="BN114" s="1002"/>
      <c r="BO114" s="1002"/>
      <c r="BP114" s="1003"/>
      <c r="BQ114" s="971">
        <v>19726973</v>
      </c>
      <c r="BR114" s="972"/>
      <c r="BS114" s="972"/>
      <c r="BT114" s="972"/>
      <c r="BU114" s="972"/>
      <c r="BV114" s="972">
        <v>20343953</v>
      </c>
      <c r="BW114" s="972"/>
      <c r="BX114" s="972"/>
      <c r="BY114" s="972"/>
      <c r="BZ114" s="972"/>
      <c r="CA114" s="972">
        <v>20084793</v>
      </c>
      <c r="CB114" s="972"/>
      <c r="CC114" s="972"/>
      <c r="CD114" s="972"/>
      <c r="CE114" s="972"/>
      <c r="CF114" s="966">
        <v>22.3</v>
      </c>
      <c r="CG114" s="967"/>
      <c r="CH114" s="967"/>
      <c r="CI114" s="967"/>
      <c r="CJ114" s="967"/>
      <c r="CK114" s="997"/>
      <c r="CL114" s="998"/>
      <c r="CM114" s="968" t="s">
        <v>455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443</v>
      </c>
      <c r="DH114" s="1011"/>
      <c r="DI114" s="1011"/>
      <c r="DJ114" s="1011"/>
      <c r="DK114" s="1012"/>
      <c r="DL114" s="1013" t="s">
        <v>138</v>
      </c>
      <c r="DM114" s="1011"/>
      <c r="DN114" s="1011"/>
      <c r="DO114" s="1011"/>
      <c r="DP114" s="1012"/>
      <c r="DQ114" s="1013" t="s">
        <v>138</v>
      </c>
      <c r="DR114" s="1011"/>
      <c r="DS114" s="1011"/>
      <c r="DT114" s="1011"/>
      <c r="DU114" s="1012"/>
      <c r="DV114" s="1014" t="s">
        <v>138</v>
      </c>
      <c r="DW114" s="1015"/>
      <c r="DX114" s="1015"/>
      <c r="DY114" s="1015"/>
      <c r="DZ114" s="1016"/>
    </row>
    <row r="115" spans="1:130" s="246" customFormat="1" ht="26.25" customHeight="1" x14ac:dyDescent="0.15">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1401530</v>
      </c>
      <c r="AB115" s="986"/>
      <c r="AC115" s="986"/>
      <c r="AD115" s="986"/>
      <c r="AE115" s="987"/>
      <c r="AF115" s="988">
        <v>628750</v>
      </c>
      <c r="AG115" s="986"/>
      <c r="AH115" s="986"/>
      <c r="AI115" s="986"/>
      <c r="AJ115" s="987"/>
      <c r="AK115" s="988">
        <v>540920</v>
      </c>
      <c r="AL115" s="986"/>
      <c r="AM115" s="986"/>
      <c r="AN115" s="986"/>
      <c r="AO115" s="987"/>
      <c r="AP115" s="989">
        <v>0.6</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v>604249</v>
      </c>
      <c r="BR115" s="972"/>
      <c r="BS115" s="972"/>
      <c r="BT115" s="972"/>
      <c r="BU115" s="972"/>
      <c r="BV115" s="972">
        <v>325234</v>
      </c>
      <c r="BW115" s="972"/>
      <c r="BX115" s="972"/>
      <c r="BY115" s="972"/>
      <c r="BZ115" s="972"/>
      <c r="CA115" s="972">
        <v>150358</v>
      </c>
      <c r="CB115" s="972"/>
      <c r="CC115" s="972"/>
      <c r="CD115" s="972"/>
      <c r="CE115" s="972"/>
      <c r="CF115" s="966">
        <v>0.2</v>
      </c>
      <c r="CG115" s="967"/>
      <c r="CH115" s="967"/>
      <c r="CI115" s="967"/>
      <c r="CJ115" s="967"/>
      <c r="CK115" s="997"/>
      <c r="CL115" s="998"/>
      <c r="CM115" s="1001" t="s">
        <v>458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875684</v>
      </c>
      <c r="DH115" s="1011"/>
      <c r="DI115" s="1011"/>
      <c r="DJ115" s="1011"/>
      <c r="DK115" s="1012"/>
      <c r="DL115" s="1013">
        <v>355185</v>
      </c>
      <c r="DM115" s="1011"/>
      <c r="DN115" s="1011"/>
      <c r="DO115" s="1011"/>
      <c r="DP115" s="1012"/>
      <c r="DQ115" s="1013">
        <v>251782</v>
      </c>
      <c r="DR115" s="1011"/>
      <c r="DS115" s="1011"/>
      <c r="DT115" s="1011"/>
      <c r="DU115" s="1012"/>
      <c r="DV115" s="1014">
        <v>0.3</v>
      </c>
      <c r="DW115" s="1015"/>
      <c r="DX115" s="1015"/>
      <c r="DY115" s="1015"/>
      <c r="DZ115" s="1016"/>
    </row>
    <row r="116" spans="1:130" s="246" customFormat="1" ht="26.25" customHeight="1" x14ac:dyDescent="0.15">
      <c r="A116" s="1008"/>
      <c r="B116" s="1009"/>
      <c r="C116" s="1017" t="s">
        <v>459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93</v>
      </c>
      <c r="AB116" s="1011"/>
      <c r="AC116" s="1011"/>
      <c r="AD116" s="1011"/>
      <c r="AE116" s="1012"/>
      <c r="AF116" s="1013">
        <v>98</v>
      </c>
      <c r="AG116" s="1011"/>
      <c r="AH116" s="1011"/>
      <c r="AI116" s="1011"/>
      <c r="AJ116" s="1012"/>
      <c r="AK116" s="1013">
        <v>39</v>
      </c>
      <c r="AL116" s="1011"/>
      <c r="AM116" s="1011"/>
      <c r="AN116" s="1011"/>
      <c r="AO116" s="1012"/>
      <c r="AP116" s="1014">
        <v>0</v>
      </c>
      <c r="AQ116" s="1015"/>
      <c r="AR116" s="1015"/>
      <c r="AS116" s="1015"/>
      <c r="AT116" s="1016"/>
      <c r="AU116" s="952"/>
      <c r="AV116" s="953"/>
      <c r="AW116" s="953"/>
      <c r="AX116" s="953"/>
      <c r="AY116" s="953"/>
      <c r="AZ116" s="1019" t="s">
        <v>460</v>
      </c>
      <c r="BA116" s="1020"/>
      <c r="BB116" s="1020"/>
      <c r="BC116" s="1020"/>
      <c r="BD116" s="1020"/>
      <c r="BE116" s="1020"/>
      <c r="BF116" s="1020"/>
      <c r="BG116" s="1020"/>
      <c r="BH116" s="1020"/>
      <c r="BI116" s="1020"/>
      <c r="BJ116" s="1020"/>
      <c r="BK116" s="1020"/>
      <c r="BL116" s="1020"/>
      <c r="BM116" s="1020"/>
      <c r="BN116" s="1020"/>
      <c r="BO116" s="1020"/>
      <c r="BP116" s="1021"/>
      <c r="BQ116" s="971" t="s">
        <v>138</v>
      </c>
      <c r="BR116" s="972"/>
      <c r="BS116" s="972"/>
      <c r="BT116" s="972"/>
      <c r="BU116" s="972"/>
      <c r="BV116" s="972" t="s">
        <v>138</v>
      </c>
      <c r="BW116" s="972"/>
      <c r="BX116" s="972"/>
      <c r="BY116" s="972"/>
      <c r="BZ116" s="972"/>
      <c r="CA116" s="972" t="s">
        <v>138</v>
      </c>
      <c r="CB116" s="972"/>
      <c r="CC116" s="972"/>
      <c r="CD116" s="972"/>
      <c r="CE116" s="972"/>
      <c r="CF116" s="966" t="s">
        <v>138</v>
      </c>
      <c r="CG116" s="967"/>
      <c r="CH116" s="967"/>
      <c r="CI116" s="967"/>
      <c r="CJ116" s="967"/>
      <c r="CK116" s="997"/>
      <c r="CL116" s="998"/>
      <c r="CM116" s="968" t="s">
        <v>461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138</v>
      </c>
      <c r="DH116" s="1011"/>
      <c r="DI116" s="1011"/>
      <c r="DJ116" s="1011"/>
      <c r="DK116" s="1012"/>
      <c r="DL116" s="1013" t="s">
        <v>138</v>
      </c>
      <c r="DM116" s="1011"/>
      <c r="DN116" s="1011"/>
      <c r="DO116" s="1011"/>
      <c r="DP116" s="1012"/>
      <c r="DQ116" s="1013" t="s">
        <v>138</v>
      </c>
      <c r="DR116" s="1011"/>
      <c r="DS116" s="1011"/>
      <c r="DT116" s="1011"/>
      <c r="DU116" s="1012"/>
      <c r="DV116" s="1014" t="s">
        <v>443</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462</v>
      </c>
      <c r="Z117" s="938"/>
      <c r="AA117" s="1028">
        <v>26633720</v>
      </c>
      <c r="AB117" s="1029"/>
      <c r="AC117" s="1029"/>
      <c r="AD117" s="1029"/>
      <c r="AE117" s="1030"/>
      <c r="AF117" s="1031">
        <v>27319384</v>
      </c>
      <c r="AG117" s="1029"/>
      <c r="AH117" s="1029"/>
      <c r="AI117" s="1029"/>
      <c r="AJ117" s="1030"/>
      <c r="AK117" s="1031">
        <v>27690500</v>
      </c>
      <c r="AL117" s="1029"/>
      <c r="AM117" s="1029"/>
      <c r="AN117" s="1029"/>
      <c r="AO117" s="1030"/>
      <c r="AP117" s="1032"/>
      <c r="AQ117" s="1033"/>
      <c r="AR117" s="1033"/>
      <c r="AS117" s="1033"/>
      <c r="AT117" s="1034"/>
      <c r="AU117" s="952"/>
      <c r="AV117" s="953"/>
      <c r="AW117" s="953"/>
      <c r="AX117" s="953"/>
      <c r="AY117" s="953"/>
      <c r="AZ117" s="1019" t="s">
        <v>463</v>
      </c>
      <c r="BA117" s="1020"/>
      <c r="BB117" s="1020"/>
      <c r="BC117" s="1020"/>
      <c r="BD117" s="1020"/>
      <c r="BE117" s="1020"/>
      <c r="BF117" s="1020"/>
      <c r="BG117" s="1020"/>
      <c r="BH117" s="1020"/>
      <c r="BI117" s="1020"/>
      <c r="BJ117" s="1020"/>
      <c r="BK117" s="1020"/>
      <c r="BL117" s="1020"/>
      <c r="BM117" s="1020"/>
      <c r="BN117" s="1020"/>
      <c r="BO117" s="1020"/>
      <c r="BP117" s="1021"/>
      <c r="BQ117" s="971" t="s">
        <v>138</v>
      </c>
      <c r="BR117" s="972"/>
      <c r="BS117" s="972"/>
      <c r="BT117" s="972"/>
      <c r="BU117" s="972"/>
      <c r="BV117" s="972" t="s">
        <v>138</v>
      </c>
      <c r="BW117" s="972"/>
      <c r="BX117" s="972"/>
      <c r="BY117" s="972"/>
      <c r="BZ117" s="972"/>
      <c r="CA117" s="972" t="s">
        <v>138</v>
      </c>
      <c r="CB117" s="972"/>
      <c r="CC117" s="972"/>
      <c r="CD117" s="972"/>
      <c r="CE117" s="972"/>
      <c r="CF117" s="966" t="s">
        <v>443</v>
      </c>
      <c r="CG117" s="967"/>
      <c r="CH117" s="967"/>
      <c r="CI117" s="967"/>
      <c r="CJ117" s="967"/>
      <c r="CK117" s="997"/>
      <c r="CL117" s="998"/>
      <c r="CM117" s="968" t="s">
        <v>464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138</v>
      </c>
      <c r="DH117" s="1011"/>
      <c r="DI117" s="1011"/>
      <c r="DJ117" s="1011"/>
      <c r="DK117" s="1012"/>
      <c r="DL117" s="1013" t="s">
        <v>138</v>
      </c>
      <c r="DM117" s="1011"/>
      <c r="DN117" s="1011"/>
      <c r="DO117" s="1011"/>
      <c r="DP117" s="1012"/>
      <c r="DQ117" s="1013" t="s">
        <v>138</v>
      </c>
      <c r="DR117" s="1011"/>
      <c r="DS117" s="1011"/>
      <c r="DT117" s="1011"/>
      <c r="DU117" s="1012"/>
      <c r="DV117" s="1014" t="s">
        <v>138</v>
      </c>
      <c r="DW117" s="1015"/>
      <c r="DX117" s="1015"/>
      <c r="DY117" s="1015"/>
      <c r="DZ117" s="1016"/>
    </row>
    <row r="118" spans="1:130" s="246" customFormat="1" ht="26.25" customHeight="1" x14ac:dyDescent="0.15">
      <c r="A118" s="95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307</v>
      </c>
      <c r="AG118" s="937"/>
      <c r="AH118" s="937"/>
      <c r="AI118" s="937"/>
      <c r="AJ118" s="938"/>
      <c r="AK118" s="936" t="s">
        <v>306</v>
      </c>
      <c r="AL118" s="937"/>
      <c r="AM118" s="937"/>
      <c r="AN118" s="937"/>
      <c r="AO118" s="938"/>
      <c r="AP118" s="1023" t="s">
        <v>436</v>
      </c>
      <c r="AQ118" s="1024"/>
      <c r="AR118" s="1024"/>
      <c r="AS118" s="1024"/>
      <c r="AT118" s="1025"/>
      <c r="AU118" s="952"/>
      <c r="AV118" s="953"/>
      <c r="AW118" s="953"/>
      <c r="AX118" s="953"/>
      <c r="AY118" s="953"/>
      <c r="AZ118" s="1026" t="s">
        <v>465</v>
      </c>
      <c r="BA118" s="1017"/>
      <c r="BB118" s="1017"/>
      <c r="BC118" s="1017"/>
      <c r="BD118" s="1017"/>
      <c r="BE118" s="1017"/>
      <c r="BF118" s="1017"/>
      <c r="BG118" s="1017"/>
      <c r="BH118" s="1017"/>
      <c r="BI118" s="1017"/>
      <c r="BJ118" s="1017"/>
      <c r="BK118" s="1017"/>
      <c r="BL118" s="1017"/>
      <c r="BM118" s="1017"/>
      <c r="BN118" s="1017"/>
      <c r="BO118" s="1017"/>
      <c r="BP118" s="1018"/>
      <c r="BQ118" s="1049" t="s">
        <v>138</v>
      </c>
      <c r="BR118" s="1050"/>
      <c r="BS118" s="1050"/>
      <c r="BT118" s="1050"/>
      <c r="BU118" s="1050"/>
      <c r="BV118" s="1050" t="s">
        <v>443</v>
      </c>
      <c r="BW118" s="1050"/>
      <c r="BX118" s="1050"/>
      <c r="BY118" s="1050"/>
      <c r="BZ118" s="1050"/>
      <c r="CA118" s="1050" t="s">
        <v>443</v>
      </c>
      <c r="CB118" s="1050"/>
      <c r="CC118" s="1050"/>
      <c r="CD118" s="1050"/>
      <c r="CE118" s="1050"/>
      <c r="CF118" s="966" t="s">
        <v>138</v>
      </c>
      <c r="CG118" s="967"/>
      <c r="CH118" s="967"/>
      <c r="CI118" s="967"/>
      <c r="CJ118" s="967"/>
      <c r="CK118" s="997"/>
      <c r="CL118" s="998"/>
      <c r="CM118" s="968" t="s">
        <v>466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138</v>
      </c>
      <c r="DH118" s="1011"/>
      <c r="DI118" s="1011"/>
      <c r="DJ118" s="1011"/>
      <c r="DK118" s="1012"/>
      <c r="DL118" s="1013" t="s">
        <v>138</v>
      </c>
      <c r="DM118" s="1011"/>
      <c r="DN118" s="1011"/>
      <c r="DO118" s="1011"/>
      <c r="DP118" s="1012"/>
      <c r="DQ118" s="1013" t="s">
        <v>443</v>
      </c>
      <c r="DR118" s="1011"/>
      <c r="DS118" s="1011"/>
      <c r="DT118" s="1011"/>
      <c r="DU118" s="1012"/>
      <c r="DV118" s="1014" t="s">
        <v>138</v>
      </c>
      <c r="DW118" s="1015"/>
      <c r="DX118" s="1015"/>
      <c r="DY118" s="1015"/>
      <c r="DZ118" s="1016"/>
    </row>
    <row r="119" spans="1:130" s="246" customFormat="1" ht="26.25" customHeight="1" x14ac:dyDescent="0.15">
      <c r="A119" s="1110" t="s">
        <v>440</v>
      </c>
      <c r="B119" s="996"/>
      <c r="C119" s="975" t="s">
        <v>441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290459</v>
      </c>
      <c r="AB119" s="944"/>
      <c r="AC119" s="944"/>
      <c r="AD119" s="944"/>
      <c r="AE119" s="945"/>
      <c r="AF119" s="946">
        <v>280486</v>
      </c>
      <c r="AG119" s="944"/>
      <c r="AH119" s="944"/>
      <c r="AI119" s="944"/>
      <c r="AJ119" s="945"/>
      <c r="AK119" s="946">
        <v>279906</v>
      </c>
      <c r="AL119" s="944"/>
      <c r="AM119" s="944"/>
      <c r="AN119" s="944"/>
      <c r="AO119" s="945"/>
      <c r="AP119" s="947">
        <v>0.3</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467</v>
      </c>
      <c r="BP119" s="1058"/>
      <c r="BQ119" s="1049">
        <v>306480866</v>
      </c>
      <c r="BR119" s="1050"/>
      <c r="BS119" s="1050"/>
      <c r="BT119" s="1050"/>
      <c r="BU119" s="1050"/>
      <c r="BV119" s="1050">
        <v>306351030</v>
      </c>
      <c r="BW119" s="1050"/>
      <c r="BX119" s="1050"/>
      <c r="BY119" s="1050"/>
      <c r="BZ119" s="1050"/>
      <c r="CA119" s="1050">
        <v>312944299</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677634</v>
      </c>
      <c r="DH119" s="1036"/>
      <c r="DI119" s="1036"/>
      <c r="DJ119" s="1036"/>
      <c r="DK119" s="1037"/>
      <c r="DL119" s="1035">
        <v>654296</v>
      </c>
      <c r="DM119" s="1036"/>
      <c r="DN119" s="1036"/>
      <c r="DO119" s="1036"/>
      <c r="DP119" s="1037"/>
      <c r="DQ119" s="1035">
        <v>716453</v>
      </c>
      <c r="DR119" s="1036"/>
      <c r="DS119" s="1036"/>
      <c r="DT119" s="1036"/>
      <c r="DU119" s="1037"/>
      <c r="DV119" s="1038">
        <v>0.8</v>
      </c>
      <c r="DW119" s="1039"/>
      <c r="DX119" s="1039"/>
      <c r="DY119" s="1039"/>
      <c r="DZ119" s="1040"/>
    </row>
    <row r="120" spans="1:130" s="246" customFormat="1" ht="26.25" customHeight="1" x14ac:dyDescent="0.15">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138</v>
      </c>
      <c r="AB120" s="1011"/>
      <c r="AC120" s="1011"/>
      <c r="AD120" s="1011"/>
      <c r="AE120" s="1012"/>
      <c r="AF120" s="1013" t="s">
        <v>138</v>
      </c>
      <c r="AG120" s="1011"/>
      <c r="AH120" s="1011"/>
      <c r="AI120" s="1011"/>
      <c r="AJ120" s="1012"/>
      <c r="AK120" s="1013" t="s">
        <v>138</v>
      </c>
      <c r="AL120" s="1011"/>
      <c r="AM120" s="1011"/>
      <c r="AN120" s="1011"/>
      <c r="AO120" s="1012"/>
      <c r="AP120" s="1014" t="s">
        <v>138</v>
      </c>
      <c r="AQ120" s="1015"/>
      <c r="AR120" s="1015"/>
      <c r="AS120" s="1015"/>
      <c r="AT120" s="1016"/>
      <c r="AU120" s="1041" t="s">
        <v>469</v>
      </c>
      <c r="AV120" s="1042"/>
      <c r="AW120" s="1042"/>
      <c r="AX120" s="1042"/>
      <c r="AY120" s="1043"/>
      <c r="AZ120" s="992" t="s">
        <v>470</v>
      </c>
      <c r="BA120" s="941"/>
      <c r="BB120" s="941"/>
      <c r="BC120" s="941"/>
      <c r="BD120" s="941"/>
      <c r="BE120" s="941"/>
      <c r="BF120" s="941"/>
      <c r="BG120" s="941"/>
      <c r="BH120" s="941"/>
      <c r="BI120" s="941"/>
      <c r="BJ120" s="941"/>
      <c r="BK120" s="941"/>
      <c r="BL120" s="941"/>
      <c r="BM120" s="941"/>
      <c r="BN120" s="941"/>
      <c r="BO120" s="941"/>
      <c r="BP120" s="942"/>
      <c r="BQ120" s="978">
        <v>31570713</v>
      </c>
      <c r="BR120" s="979"/>
      <c r="BS120" s="979"/>
      <c r="BT120" s="979"/>
      <c r="BU120" s="979"/>
      <c r="BV120" s="979">
        <v>33844638</v>
      </c>
      <c r="BW120" s="979"/>
      <c r="BX120" s="979"/>
      <c r="BY120" s="979"/>
      <c r="BZ120" s="979"/>
      <c r="CA120" s="979">
        <v>34352053</v>
      </c>
      <c r="CB120" s="979"/>
      <c r="CC120" s="979"/>
      <c r="CD120" s="979"/>
      <c r="CE120" s="979"/>
      <c r="CF120" s="993">
        <v>38.200000000000003</v>
      </c>
      <c r="CG120" s="994"/>
      <c r="CH120" s="994"/>
      <c r="CI120" s="994"/>
      <c r="CJ120" s="994"/>
      <c r="CK120" s="1059" t="s">
        <v>471</v>
      </c>
      <c r="CL120" s="1060"/>
      <c r="CM120" s="1060"/>
      <c r="CN120" s="1060"/>
      <c r="CO120" s="1061"/>
      <c r="CP120" s="1067" t="s">
        <v>472</v>
      </c>
      <c r="CQ120" s="1068"/>
      <c r="CR120" s="1068"/>
      <c r="CS120" s="1068"/>
      <c r="CT120" s="1068"/>
      <c r="CU120" s="1068"/>
      <c r="CV120" s="1068"/>
      <c r="CW120" s="1068"/>
      <c r="CX120" s="1068"/>
      <c r="CY120" s="1068"/>
      <c r="CZ120" s="1068"/>
      <c r="DA120" s="1068"/>
      <c r="DB120" s="1068"/>
      <c r="DC120" s="1068"/>
      <c r="DD120" s="1068"/>
      <c r="DE120" s="1068"/>
      <c r="DF120" s="1069"/>
      <c r="DG120" s="978">
        <v>106425220</v>
      </c>
      <c r="DH120" s="979"/>
      <c r="DI120" s="979"/>
      <c r="DJ120" s="979"/>
      <c r="DK120" s="979"/>
      <c r="DL120" s="979">
        <v>104415325</v>
      </c>
      <c r="DM120" s="979"/>
      <c r="DN120" s="979"/>
      <c r="DO120" s="979"/>
      <c r="DP120" s="979"/>
      <c r="DQ120" s="979">
        <v>102541425</v>
      </c>
      <c r="DR120" s="979"/>
      <c r="DS120" s="979"/>
      <c r="DT120" s="979"/>
      <c r="DU120" s="979"/>
      <c r="DV120" s="980">
        <v>114</v>
      </c>
      <c r="DW120" s="980"/>
      <c r="DX120" s="980"/>
      <c r="DY120" s="980"/>
      <c r="DZ120" s="981"/>
    </row>
    <row r="121" spans="1:130" s="246" customFormat="1" ht="26.25" customHeight="1" x14ac:dyDescent="0.15">
      <c r="A121" s="1111"/>
      <c r="B121" s="998"/>
      <c r="C121" s="1019" t="s">
        <v>473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443</v>
      </c>
      <c r="AB121" s="1011"/>
      <c r="AC121" s="1011"/>
      <c r="AD121" s="1011"/>
      <c r="AE121" s="1012"/>
      <c r="AF121" s="1013" t="s">
        <v>138</v>
      </c>
      <c r="AG121" s="1011"/>
      <c r="AH121" s="1011"/>
      <c r="AI121" s="1011"/>
      <c r="AJ121" s="1012"/>
      <c r="AK121" s="1013" t="s">
        <v>138</v>
      </c>
      <c r="AL121" s="1011"/>
      <c r="AM121" s="1011"/>
      <c r="AN121" s="1011"/>
      <c r="AO121" s="1012"/>
      <c r="AP121" s="1014" t="s">
        <v>443</v>
      </c>
      <c r="AQ121" s="1015"/>
      <c r="AR121" s="1015"/>
      <c r="AS121" s="1015"/>
      <c r="AT121" s="1016"/>
      <c r="AU121" s="1044"/>
      <c r="AV121" s="1045"/>
      <c r="AW121" s="1045"/>
      <c r="AX121" s="1045"/>
      <c r="AY121" s="1046"/>
      <c r="AZ121" s="1001" t="s">
        <v>474</v>
      </c>
      <c r="BA121" s="1002"/>
      <c r="BB121" s="1002"/>
      <c r="BC121" s="1002"/>
      <c r="BD121" s="1002"/>
      <c r="BE121" s="1002"/>
      <c r="BF121" s="1002"/>
      <c r="BG121" s="1002"/>
      <c r="BH121" s="1002"/>
      <c r="BI121" s="1002"/>
      <c r="BJ121" s="1002"/>
      <c r="BK121" s="1002"/>
      <c r="BL121" s="1002"/>
      <c r="BM121" s="1002"/>
      <c r="BN121" s="1002"/>
      <c r="BO121" s="1002"/>
      <c r="BP121" s="1003"/>
      <c r="BQ121" s="971">
        <v>39779930</v>
      </c>
      <c r="BR121" s="972"/>
      <c r="BS121" s="972"/>
      <c r="BT121" s="972"/>
      <c r="BU121" s="972"/>
      <c r="BV121" s="972">
        <v>40647413</v>
      </c>
      <c r="BW121" s="972"/>
      <c r="BX121" s="972"/>
      <c r="BY121" s="972"/>
      <c r="BZ121" s="972"/>
      <c r="CA121" s="972">
        <v>44029503</v>
      </c>
      <c r="CB121" s="972"/>
      <c r="CC121" s="972"/>
      <c r="CD121" s="972"/>
      <c r="CE121" s="972"/>
      <c r="CF121" s="966">
        <v>48.9</v>
      </c>
      <c r="CG121" s="967"/>
      <c r="CH121" s="967"/>
      <c r="CI121" s="967"/>
      <c r="CJ121" s="967"/>
      <c r="CK121" s="1062"/>
      <c r="CL121" s="1063"/>
      <c r="CM121" s="1063"/>
      <c r="CN121" s="1063"/>
      <c r="CO121" s="1064"/>
      <c r="CP121" s="1072" t="s">
        <v>475</v>
      </c>
      <c r="CQ121" s="1073"/>
      <c r="CR121" s="1073"/>
      <c r="CS121" s="1073"/>
      <c r="CT121" s="1073"/>
      <c r="CU121" s="1073"/>
      <c r="CV121" s="1073"/>
      <c r="CW121" s="1073"/>
      <c r="CX121" s="1073"/>
      <c r="CY121" s="1073"/>
      <c r="CZ121" s="1073"/>
      <c r="DA121" s="1073"/>
      <c r="DB121" s="1073"/>
      <c r="DC121" s="1073"/>
      <c r="DD121" s="1073"/>
      <c r="DE121" s="1073"/>
      <c r="DF121" s="1074"/>
      <c r="DG121" s="971">
        <v>1706091</v>
      </c>
      <c r="DH121" s="972"/>
      <c r="DI121" s="972"/>
      <c r="DJ121" s="972"/>
      <c r="DK121" s="972"/>
      <c r="DL121" s="972">
        <v>4790985</v>
      </c>
      <c r="DM121" s="972"/>
      <c r="DN121" s="972"/>
      <c r="DO121" s="972"/>
      <c r="DP121" s="972"/>
      <c r="DQ121" s="972">
        <v>4633203</v>
      </c>
      <c r="DR121" s="972"/>
      <c r="DS121" s="972"/>
      <c r="DT121" s="972"/>
      <c r="DU121" s="972"/>
      <c r="DV121" s="973">
        <v>5.2</v>
      </c>
      <c r="DW121" s="973"/>
      <c r="DX121" s="973"/>
      <c r="DY121" s="973"/>
      <c r="DZ121" s="974"/>
    </row>
    <row r="122" spans="1:130" s="246" customFormat="1" ht="26.25" customHeight="1" x14ac:dyDescent="0.15">
      <c r="A122" s="1111"/>
      <c r="B122" s="998"/>
      <c r="C122" s="968" t="s">
        <v>455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443</v>
      </c>
      <c r="AB122" s="1011"/>
      <c r="AC122" s="1011"/>
      <c r="AD122" s="1011"/>
      <c r="AE122" s="1012"/>
      <c r="AF122" s="1013" t="s">
        <v>138</v>
      </c>
      <c r="AG122" s="1011"/>
      <c r="AH122" s="1011"/>
      <c r="AI122" s="1011"/>
      <c r="AJ122" s="1012"/>
      <c r="AK122" s="1013" t="s">
        <v>138</v>
      </c>
      <c r="AL122" s="1011"/>
      <c r="AM122" s="1011"/>
      <c r="AN122" s="1011"/>
      <c r="AO122" s="1012"/>
      <c r="AP122" s="1014" t="s">
        <v>138</v>
      </c>
      <c r="AQ122" s="1015"/>
      <c r="AR122" s="1015"/>
      <c r="AS122" s="1015"/>
      <c r="AT122" s="1016"/>
      <c r="AU122" s="1044"/>
      <c r="AV122" s="1045"/>
      <c r="AW122" s="1045"/>
      <c r="AX122" s="1045"/>
      <c r="AY122" s="1046"/>
      <c r="AZ122" s="1026" t="s">
        <v>476</v>
      </c>
      <c r="BA122" s="1017"/>
      <c r="BB122" s="1017"/>
      <c r="BC122" s="1017"/>
      <c r="BD122" s="1017"/>
      <c r="BE122" s="1017"/>
      <c r="BF122" s="1017"/>
      <c r="BG122" s="1017"/>
      <c r="BH122" s="1017"/>
      <c r="BI122" s="1017"/>
      <c r="BJ122" s="1017"/>
      <c r="BK122" s="1017"/>
      <c r="BL122" s="1017"/>
      <c r="BM122" s="1017"/>
      <c r="BN122" s="1017"/>
      <c r="BO122" s="1017"/>
      <c r="BP122" s="1018"/>
      <c r="BQ122" s="1049">
        <v>196934470</v>
      </c>
      <c r="BR122" s="1050"/>
      <c r="BS122" s="1050"/>
      <c r="BT122" s="1050"/>
      <c r="BU122" s="1050"/>
      <c r="BV122" s="1050">
        <v>193639636</v>
      </c>
      <c r="BW122" s="1050"/>
      <c r="BX122" s="1050"/>
      <c r="BY122" s="1050"/>
      <c r="BZ122" s="1050"/>
      <c r="CA122" s="1050">
        <v>191437681</v>
      </c>
      <c r="CB122" s="1050"/>
      <c r="CC122" s="1050"/>
      <c r="CD122" s="1050"/>
      <c r="CE122" s="1050"/>
      <c r="CF122" s="1070">
        <v>212.8</v>
      </c>
      <c r="CG122" s="1071"/>
      <c r="CH122" s="1071"/>
      <c r="CI122" s="1071"/>
      <c r="CJ122" s="1071"/>
      <c r="CK122" s="1062"/>
      <c r="CL122" s="1063"/>
      <c r="CM122" s="1063"/>
      <c r="CN122" s="1063"/>
      <c r="CO122" s="1064"/>
      <c r="CP122" s="1072" t="s">
        <v>414</v>
      </c>
      <c r="CQ122" s="1073"/>
      <c r="CR122" s="1073"/>
      <c r="CS122" s="1073"/>
      <c r="CT122" s="1073"/>
      <c r="CU122" s="1073"/>
      <c r="CV122" s="1073"/>
      <c r="CW122" s="1073"/>
      <c r="CX122" s="1073"/>
      <c r="CY122" s="1073"/>
      <c r="CZ122" s="1073"/>
      <c r="DA122" s="1073"/>
      <c r="DB122" s="1073"/>
      <c r="DC122" s="1073"/>
      <c r="DD122" s="1073"/>
      <c r="DE122" s="1073"/>
      <c r="DF122" s="1074"/>
      <c r="DG122" s="971">
        <v>577810</v>
      </c>
      <c r="DH122" s="972"/>
      <c r="DI122" s="972"/>
      <c r="DJ122" s="972"/>
      <c r="DK122" s="972"/>
      <c r="DL122" s="972">
        <v>540831</v>
      </c>
      <c r="DM122" s="972"/>
      <c r="DN122" s="972"/>
      <c r="DO122" s="972"/>
      <c r="DP122" s="972"/>
      <c r="DQ122" s="972">
        <v>548376</v>
      </c>
      <c r="DR122" s="972"/>
      <c r="DS122" s="972"/>
      <c r="DT122" s="972"/>
      <c r="DU122" s="972"/>
      <c r="DV122" s="973">
        <v>0.6</v>
      </c>
      <c r="DW122" s="973"/>
      <c r="DX122" s="973"/>
      <c r="DY122" s="973"/>
      <c r="DZ122" s="974"/>
    </row>
    <row r="123" spans="1:130" s="246" customFormat="1" ht="26.25" customHeight="1" x14ac:dyDescent="0.15">
      <c r="A123" s="1111"/>
      <c r="B123" s="998"/>
      <c r="C123" s="968" t="s">
        <v>461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138</v>
      </c>
      <c r="AB123" s="1011"/>
      <c r="AC123" s="1011"/>
      <c r="AD123" s="1011"/>
      <c r="AE123" s="1012"/>
      <c r="AF123" s="1013" t="s">
        <v>443</v>
      </c>
      <c r="AG123" s="1011"/>
      <c r="AH123" s="1011"/>
      <c r="AI123" s="1011"/>
      <c r="AJ123" s="1012"/>
      <c r="AK123" s="1013" t="s">
        <v>443</v>
      </c>
      <c r="AL123" s="1011"/>
      <c r="AM123" s="1011"/>
      <c r="AN123" s="1011"/>
      <c r="AO123" s="1012"/>
      <c r="AP123" s="1014" t="s">
        <v>443</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477</v>
      </c>
      <c r="BP123" s="1058"/>
      <c r="BQ123" s="1117">
        <v>268285113</v>
      </c>
      <c r="BR123" s="1118"/>
      <c r="BS123" s="1118"/>
      <c r="BT123" s="1118"/>
      <c r="BU123" s="1118"/>
      <c r="BV123" s="1118">
        <v>268131687</v>
      </c>
      <c r="BW123" s="1118"/>
      <c r="BX123" s="1118"/>
      <c r="BY123" s="1118"/>
      <c r="BZ123" s="1118"/>
      <c r="CA123" s="1118">
        <v>269819237</v>
      </c>
      <c r="CB123" s="1118"/>
      <c r="CC123" s="1118"/>
      <c r="CD123" s="1118"/>
      <c r="CE123" s="1118"/>
      <c r="CF123" s="1051"/>
      <c r="CG123" s="1052"/>
      <c r="CH123" s="1052"/>
      <c r="CI123" s="1052"/>
      <c r="CJ123" s="1053"/>
      <c r="CK123" s="1062"/>
      <c r="CL123" s="1063"/>
      <c r="CM123" s="1063"/>
      <c r="CN123" s="1063"/>
      <c r="CO123" s="1064"/>
      <c r="CP123" s="1072" t="s">
        <v>478</v>
      </c>
      <c r="CQ123" s="1073"/>
      <c r="CR123" s="1073"/>
      <c r="CS123" s="1073"/>
      <c r="CT123" s="1073"/>
      <c r="CU123" s="1073"/>
      <c r="CV123" s="1073"/>
      <c r="CW123" s="1073"/>
      <c r="CX123" s="1073"/>
      <c r="CY123" s="1073"/>
      <c r="CZ123" s="1073"/>
      <c r="DA123" s="1073"/>
      <c r="DB123" s="1073"/>
      <c r="DC123" s="1073"/>
      <c r="DD123" s="1073"/>
      <c r="DE123" s="1073"/>
      <c r="DF123" s="1074"/>
      <c r="DG123" s="1010">
        <v>49243</v>
      </c>
      <c r="DH123" s="1011"/>
      <c r="DI123" s="1011"/>
      <c r="DJ123" s="1011"/>
      <c r="DK123" s="1012"/>
      <c r="DL123" s="1013">
        <v>64851</v>
      </c>
      <c r="DM123" s="1011"/>
      <c r="DN123" s="1011"/>
      <c r="DO123" s="1011"/>
      <c r="DP123" s="1012"/>
      <c r="DQ123" s="1013">
        <v>79573</v>
      </c>
      <c r="DR123" s="1011"/>
      <c r="DS123" s="1011"/>
      <c r="DT123" s="1011"/>
      <c r="DU123" s="1012"/>
      <c r="DV123" s="1014">
        <v>0.1</v>
      </c>
      <c r="DW123" s="1015"/>
      <c r="DX123" s="1015"/>
      <c r="DY123" s="1015"/>
      <c r="DZ123" s="1016"/>
    </row>
    <row r="124" spans="1:130" s="246" customFormat="1" ht="26.25" customHeight="1" thickBot="1" x14ac:dyDescent="0.2">
      <c r="A124" s="1111"/>
      <c r="B124" s="998"/>
      <c r="C124" s="968" t="s">
        <v>464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138</v>
      </c>
      <c r="AB124" s="1011"/>
      <c r="AC124" s="1011"/>
      <c r="AD124" s="1011"/>
      <c r="AE124" s="1012"/>
      <c r="AF124" s="1013" t="s">
        <v>138</v>
      </c>
      <c r="AG124" s="1011"/>
      <c r="AH124" s="1011"/>
      <c r="AI124" s="1011"/>
      <c r="AJ124" s="1012"/>
      <c r="AK124" s="1013" t="s">
        <v>138</v>
      </c>
      <c r="AL124" s="1011"/>
      <c r="AM124" s="1011"/>
      <c r="AN124" s="1011"/>
      <c r="AO124" s="1012"/>
      <c r="AP124" s="1014" t="s">
        <v>138</v>
      </c>
      <c r="AQ124" s="1015"/>
      <c r="AR124" s="1015"/>
      <c r="AS124" s="1015"/>
      <c r="AT124" s="1016"/>
      <c r="AU124" s="1113" t="s">
        <v>479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42.6</v>
      </c>
      <c r="BR124" s="1080"/>
      <c r="BS124" s="1080"/>
      <c r="BT124" s="1080"/>
      <c r="BU124" s="1080"/>
      <c r="BV124" s="1080">
        <v>42.7</v>
      </c>
      <c r="BW124" s="1080"/>
      <c r="BX124" s="1080"/>
      <c r="BY124" s="1080"/>
      <c r="BZ124" s="1080"/>
      <c r="CA124" s="1080">
        <v>47.9</v>
      </c>
      <c r="CB124" s="1080"/>
      <c r="CC124" s="1080"/>
      <c r="CD124" s="1080"/>
      <c r="CE124" s="1080"/>
      <c r="CF124" s="1081"/>
      <c r="CG124" s="1082"/>
      <c r="CH124" s="1082"/>
      <c r="CI124" s="1082"/>
      <c r="CJ124" s="1083"/>
      <c r="CK124" s="1065"/>
      <c r="CL124" s="1065"/>
      <c r="CM124" s="1065"/>
      <c r="CN124" s="1065"/>
      <c r="CO124" s="1066"/>
      <c r="CP124" s="1072" t="s">
        <v>480</v>
      </c>
      <c r="CQ124" s="1073"/>
      <c r="CR124" s="1073"/>
      <c r="CS124" s="1073"/>
      <c r="CT124" s="1073"/>
      <c r="CU124" s="1073"/>
      <c r="CV124" s="1073"/>
      <c r="CW124" s="1073"/>
      <c r="CX124" s="1073"/>
      <c r="CY124" s="1073"/>
      <c r="CZ124" s="1073"/>
      <c r="DA124" s="1073"/>
      <c r="DB124" s="1073"/>
      <c r="DC124" s="1073"/>
      <c r="DD124" s="1073"/>
      <c r="DE124" s="1073"/>
      <c r="DF124" s="1074"/>
      <c r="DG124" s="1057" t="s">
        <v>138</v>
      </c>
      <c r="DH124" s="1036"/>
      <c r="DI124" s="1036"/>
      <c r="DJ124" s="1036"/>
      <c r="DK124" s="1037"/>
      <c r="DL124" s="1035" t="s">
        <v>138</v>
      </c>
      <c r="DM124" s="1036"/>
      <c r="DN124" s="1036"/>
      <c r="DO124" s="1036"/>
      <c r="DP124" s="1037"/>
      <c r="DQ124" s="1035" t="s">
        <v>138</v>
      </c>
      <c r="DR124" s="1036"/>
      <c r="DS124" s="1036"/>
      <c r="DT124" s="1036"/>
      <c r="DU124" s="1037"/>
      <c r="DV124" s="1038" t="s">
        <v>138</v>
      </c>
      <c r="DW124" s="1039"/>
      <c r="DX124" s="1039"/>
      <c r="DY124" s="1039"/>
      <c r="DZ124" s="1040"/>
    </row>
    <row r="125" spans="1:130" s="246" customFormat="1" ht="26.25" customHeight="1" x14ac:dyDescent="0.15">
      <c r="A125" s="1111"/>
      <c r="B125" s="998"/>
      <c r="C125" s="968" t="s">
        <v>466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138</v>
      </c>
      <c r="AB125" s="1011"/>
      <c r="AC125" s="1011"/>
      <c r="AD125" s="1011"/>
      <c r="AE125" s="1012"/>
      <c r="AF125" s="1013" t="s">
        <v>138</v>
      </c>
      <c r="AG125" s="1011"/>
      <c r="AH125" s="1011"/>
      <c r="AI125" s="1011"/>
      <c r="AJ125" s="1012"/>
      <c r="AK125" s="1013" t="s">
        <v>443</v>
      </c>
      <c r="AL125" s="1011"/>
      <c r="AM125" s="1011"/>
      <c r="AN125" s="1011"/>
      <c r="AO125" s="1012"/>
      <c r="AP125" s="1014" t="s">
        <v>138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481</v>
      </c>
      <c r="CL125" s="1060"/>
      <c r="CM125" s="1060"/>
      <c r="CN125" s="1060"/>
      <c r="CO125" s="1061"/>
      <c r="CP125" s="992" t="s">
        <v>482</v>
      </c>
      <c r="CQ125" s="941"/>
      <c r="CR125" s="941"/>
      <c r="CS125" s="941"/>
      <c r="CT125" s="941"/>
      <c r="CU125" s="941"/>
      <c r="CV125" s="941"/>
      <c r="CW125" s="941"/>
      <c r="CX125" s="941"/>
      <c r="CY125" s="941"/>
      <c r="CZ125" s="941"/>
      <c r="DA125" s="941"/>
      <c r="DB125" s="941"/>
      <c r="DC125" s="941"/>
      <c r="DD125" s="941"/>
      <c r="DE125" s="941"/>
      <c r="DF125" s="942"/>
      <c r="DG125" s="978" t="s">
        <v>138</v>
      </c>
      <c r="DH125" s="979"/>
      <c r="DI125" s="979"/>
      <c r="DJ125" s="979"/>
      <c r="DK125" s="979"/>
      <c r="DL125" s="979" t="s">
        <v>138</v>
      </c>
      <c r="DM125" s="979"/>
      <c r="DN125" s="979"/>
      <c r="DO125" s="979"/>
      <c r="DP125" s="979"/>
      <c r="DQ125" s="979" t="s">
        <v>138</v>
      </c>
      <c r="DR125" s="979"/>
      <c r="DS125" s="979"/>
      <c r="DT125" s="979"/>
      <c r="DU125" s="979"/>
      <c r="DV125" s="980" t="s">
        <v>138</v>
      </c>
      <c r="DW125" s="980"/>
      <c r="DX125" s="980"/>
      <c r="DY125" s="980"/>
      <c r="DZ125" s="981"/>
    </row>
    <row r="126" spans="1:130" s="246" customFormat="1" ht="26.25" customHeight="1" thickBot="1" x14ac:dyDescent="0.2">
      <c r="A126" s="1111"/>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1087000</v>
      </c>
      <c r="AB126" s="1011"/>
      <c r="AC126" s="1011"/>
      <c r="AD126" s="1011"/>
      <c r="AE126" s="1012"/>
      <c r="AF126" s="1013">
        <v>334745</v>
      </c>
      <c r="AG126" s="1011"/>
      <c r="AH126" s="1011"/>
      <c r="AI126" s="1011"/>
      <c r="AJ126" s="1012"/>
      <c r="AK126" s="1013">
        <v>240720</v>
      </c>
      <c r="AL126" s="1011"/>
      <c r="AM126" s="1011"/>
      <c r="AN126" s="1011"/>
      <c r="AO126" s="1012"/>
      <c r="AP126" s="1014">
        <v>0.3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483</v>
      </c>
      <c r="CQ126" s="1002"/>
      <c r="CR126" s="1002"/>
      <c r="CS126" s="1002"/>
      <c r="CT126" s="1002"/>
      <c r="CU126" s="1002"/>
      <c r="CV126" s="1002"/>
      <c r="CW126" s="1002"/>
      <c r="CX126" s="1002"/>
      <c r="CY126" s="1002"/>
      <c r="CZ126" s="1002"/>
      <c r="DA126" s="1002"/>
      <c r="DB126" s="1002"/>
      <c r="DC126" s="1002"/>
      <c r="DD126" s="1002"/>
      <c r="DE126" s="1002"/>
      <c r="DF126" s="1003"/>
      <c r="DG126" s="971" t="s">
        <v>443</v>
      </c>
      <c r="DH126" s="972"/>
      <c r="DI126" s="972"/>
      <c r="DJ126" s="972"/>
      <c r="DK126" s="972"/>
      <c r="DL126" s="972" t="s">
        <v>443</v>
      </c>
      <c r="DM126" s="972"/>
      <c r="DN126" s="972"/>
      <c r="DO126" s="972"/>
      <c r="DP126" s="972"/>
      <c r="DQ126" s="972" t="s">
        <v>138</v>
      </c>
      <c r="DR126" s="972"/>
      <c r="DS126" s="972"/>
      <c r="DT126" s="972"/>
      <c r="DU126" s="972"/>
      <c r="DV126" s="973" t="s">
        <v>443</v>
      </c>
      <c r="DW126" s="973"/>
      <c r="DX126" s="973"/>
      <c r="DY126" s="973"/>
      <c r="DZ126" s="974"/>
    </row>
    <row r="127" spans="1:130" s="246" customFormat="1" ht="26.25" customHeight="1" x14ac:dyDescent="0.15">
      <c r="A127" s="1112"/>
      <c r="B127" s="1000"/>
      <c r="C127" s="1054" t="s">
        <v>484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24071</v>
      </c>
      <c r="AB127" s="1011"/>
      <c r="AC127" s="1011"/>
      <c r="AD127" s="1011"/>
      <c r="AE127" s="1012"/>
      <c r="AF127" s="1013">
        <v>13519</v>
      </c>
      <c r="AG127" s="1011"/>
      <c r="AH127" s="1011"/>
      <c r="AI127" s="1011"/>
      <c r="AJ127" s="1012"/>
      <c r="AK127" s="1013">
        <v>20294</v>
      </c>
      <c r="AL127" s="1011"/>
      <c r="AM127" s="1011"/>
      <c r="AN127" s="1011"/>
      <c r="AO127" s="1012"/>
      <c r="AP127" s="1014">
        <v>0</v>
      </c>
      <c r="AQ127" s="1015"/>
      <c r="AR127" s="1015"/>
      <c r="AS127" s="1015"/>
      <c r="AT127" s="1016"/>
      <c r="AU127" s="282"/>
      <c r="AV127" s="282"/>
      <c r="AW127" s="282"/>
      <c r="AX127" s="1084" t="s">
        <v>485</v>
      </c>
      <c r="AY127" s="1085"/>
      <c r="AZ127" s="1085"/>
      <c r="BA127" s="1085"/>
      <c r="BB127" s="1085"/>
      <c r="BC127" s="1085"/>
      <c r="BD127" s="1085"/>
      <c r="BE127" s="1086"/>
      <c r="BF127" s="1087" t="s">
        <v>486</v>
      </c>
      <c r="BG127" s="1085"/>
      <c r="BH127" s="1085"/>
      <c r="BI127" s="1085"/>
      <c r="BJ127" s="1085"/>
      <c r="BK127" s="1085"/>
      <c r="BL127" s="1086"/>
      <c r="BM127" s="1087" t="s">
        <v>487</v>
      </c>
      <c r="BN127" s="1085"/>
      <c r="BO127" s="1085"/>
      <c r="BP127" s="1085"/>
      <c r="BQ127" s="1085"/>
      <c r="BR127" s="1085"/>
      <c r="BS127" s="1086"/>
      <c r="BT127" s="1087" t="s">
        <v>488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489</v>
      </c>
      <c r="CQ127" s="1002"/>
      <c r="CR127" s="1002"/>
      <c r="CS127" s="1002"/>
      <c r="CT127" s="1002"/>
      <c r="CU127" s="1002"/>
      <c r="CV127" s="1002"/>
      <c r="CW127" s="1002"/>
      <c r="CX127" s="1002"/>
      <c r="CY127" s="1002"/>
      <c r="CZ127" s="1002"/>
      <c r="DA127" s="1002"/>
      <c r="DB127" s="1002"/>
      <c r="DC127" s="1002"/>
      <c r="DD127" s="1002"/>
      <c r="DE127" s="1002"/>
      <c r="DF127" s="1003"/>
      <c r="DG127" s="971" t="s">
        <v>138</v>
      </c>
      <c r="DH127" s="972"/>
      <c r="DI127" s="972"/>
      <c r="DJ127" s="972"/>
      <c r="DK127" s="972"/>
      <c r="DL127" s="972" t="s">
        <v>138</v>
      </c>
      <c r="DM127" s="972"/>
      <c r="DN127" s="972"/>
      <c r="DO127" s="972"/>
      <c r="DP127" s="972"/>
      <c r="DQ127" s="972" t="s">
        <v>443</v>
      </c>
      <c r="DR127" s="972"/>
      <c r="DS127" s="972"/>
      <c r="DT127" s="972"/>
      <c r="DU127" s="972"/>
      <c r="DV127" s="973" t="s">
        <v>138</v>
      </c>
      <c r="DW127" s="973"/>
      <c r="DX127" s="973"/>
      <c r="DY127" s="973"/>
      <c r="DZ127" s="974"/>
    </row>
    <row r="128" spans="1:130" s="246" customFormat="1" ht="26.25" customHeight="1" thickBot="1" x14ac:dyDescent="0.2">
      <c r="A128" s="1095" t="s">
        <v>490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491</v>
      </c>
      <c r="X128" s="1097"/>
      <c r="Y128" s="1097"/>
      <c r="Z128" s="1098"/>
      <c r="AA128" s="1099">
        <v>4375861</v>
      </c>
      <c r="AB128" s="1100"/>
      <c r="AC128" s="1100"/>
      <c r="AD128" s="1100"/>
      <c r="AE128" s="1101"/>
      <c r="AF128" s="1102">
        <v>5175851</v>
      </c>
      <c r="AG128" s="1100"/>
      <c r="AH128" s="1100"/>
      <c r="AI128" s="1100"/>
      <c r="AJ128" s="1101"/>
      <c r="AK128" s="1102">
        <v>5085479</v>
      </c>
      <c r="AL128" s="1100"/>
      <c r="AM128" s="1100"/>
      <c r="AN128" s="1100"/>
      <c r="AO128" s="1101"/>
      <c r="AP128" s="1103"/>
      <c r="AQ128" s="1104"/>
      <c r="AR128" s="1104"/>
      <c r="AS128" s="1104"/>
      <c r="AT128" s="1105"/>
      <c r="AU128" s="282"/>
      <c r="AV128" s="282"/>
      <c r="AW128" s="282"/>
      <c r="AX128" s="940" t="s">
        <v>492</v>
      </c>
      <c r="AY128" s="941"/>
      <c r="AZ128" s="941"/>
      <c r="BA128" s="941"/>
      <c r="BB128" s="941"/>
      <c r="BC128" s="941"/>
      <c r="BD128" s="941"/>
      <c r="BE128" s="942"/>
      <c r="BF128" s="1106" t="s">
        <v>138</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493</v>
      </c>
      <c r="CQ128" s="1089"/>
      <c r="CR128" s="1089"/>
      <c r="CS128" s="1089"/>
      <c r="CT128" s="1089"/>
      <c r="CU128" s="1089"/>
      <c r="CV128" s="1089"/>
      <c r="CW128" s="1089"/>
      <c r="CX128" s="1089"/>
      <c r="CY128" s="1089"/>
      <c r="CZ128" s="1089"/>
      <c r="DA128" s="1089"/>
      <c r="DB128" s="1089"/>
      <c r="DC128" s="1089"/>
      <c r="DD128" s="1089"/>
      <c r="DE128" s="1089"/>
      <c r="DF128" s="1090"/>
      <c r="DG128" s="1091">
        <v>604249</v>
      </c>
      <c r="DH128" s="1092"/>
      <c r="DI128" s="1092"/>
      <c r="DJ128" s="1092"/>
      <c r="DK128" s="1092"/>
      <c r="DL128" s="1092">
        <v>325234</v>
      </c>
      <c r="DM128" s="1092"/>
      <c r="DN128" s="1092"/>
      <c r="DO128" s="1092"/>
      <c r="DP128" s="1092"/>
      <c r="DQ128" s="1092">
        <v>150358</v>
      </c>
      <c r="DR128" s="1092"/>
      <c r="DS128" s="1092"/>
      <c r="DT128" s="1092"/>
      <c r="DU128" s="1092"/>
      <c r="DV128" s="1093">
        <v>0.2</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494</v>
      </c>
      <c r="X129" s="1126"/>
      <c r="Y129" s="1126"/>
      <c r="Z129" s="1127"/>
      <c r="AA129" s="1010">
        <v>106502796</v>
      </c>
      <c r="AB129" s="1011"/>
      <c r="AC129" s="1011"/>
      <c r="AD129" s="1011"/>
      <c r="AE129" s="1012"/>
      <c r="AF129" s="1013">
        <v>107167476</v>
      </c>
      <c r="AG129" s="1011"/>
      <c r="AH129" s="1011"/>
      <c r="AI129" s="1011"/>
      <c r="AJ129" s="1012"/>
      <c r="AK129" s="1013">
        <v>107810088</v>
      </c>
      <c r="AL129" s="1011"/>
      <c r="AM129" s="1011"/>
      <c r="AN129" s="1011"/>
      <c r="AO129" s="1012"/>
      <c r="AP129" s="1128"/>
      <c r="AQ129" s="1129"/>
      <c r="AR129" s="1129"/>
      <c r="AS129" s="1129"/>
      <c r="AT129" s="1130"/>
      <c r="AU129" s="284"/>
      <c r="AV129" s="284"/>
      <c r="AW129" s="284"/>
      <c r="AX129" s="1119" t="s">
        <v>495</v>
      </c>
      <c r="AY129" s="1002"/>
      <c r="AZ129" s="1002"/>
      <c r="BA129" s="1002"/>
      <c r="BB129" s="1002"/>
      <c r="BC129" s="1002"/>
      <c r="BD129" s="1002"/>
      <c r="BE129" s="1003"/>
      <c r="BF129" s="1120" t="s">
        <v>138</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497</v>
      </c>
      <c r="X130" s="1126"/>
      <c r="Y130" s="1126"/>
      <c r="Z130" s="1127"/>
      <c r="AA130" s="1010">
        <v>16895640</v>
      </c>
      <c r="AB130" s="1011"/>
      <c r="AC130" s="1011"/>
      <c r="AD130" s="1011"/>
      <c r="AE130" s="1012"/>
      <c r="AF130" s="1013">
        <v>17810016</v>
      </c>
      <c r="AG130" s="1011"/>
      <c r="AH130" s="1011"/>
      <c r="AI130" s="1011"/>
      <c r="AJ130" s="1012"/>
      <c r="AK130" s="1013">
        <v>17861847</v>
      </c>
      <c r="AL130" s="1011"/>
      <c r="AM130" s="1011"/>
      <c r="AN130" s="1011"/>
      <c r="AO130" s="1012"/>
      <c r="AP130" s="1128"/>
      <c r="AQ130" s="1129"/>
      <c r="AR130" s="1129"/>
      <c r="AS130" s="1129"/>
      <c r="AT130" s="1130"/>
      <c r="AU130" s="284"/>
      <c r="AV130" s="284"/>
      <c r="AW130" s="284"/>
      <c r="AX130" s="1119" t="s">
        <v>498</v>
      </c>
      <c r="AY130" s="1002"/>
      <c r="AZ130" s="1002"/>
      <c r="BA130" s="1002"/>
      <c r="BB130" s="1002"/>
      <c r="BC130" s="1002"/>
      <c r="BD130" s="1002"/>
      <c r="BE130" s="1003"/>
      <c r="BF130" s="1156">
        <v>5.3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499</v>
      </c>
      <c r="X131" s="1164"/>
      <c r="Y131" s="1164"/>
      <c r="Z131" s="1165"/>
      <c r="AA131" s="1057">
        <v>89607156</v>
      </c>
      <c r="AB131" s="1036"/>
      <c r="AC131" s="1036"/>
      <c r="AD131" s="1036"/>
      <c r="AE131" s="1037"/>
      <c r="AF131" s="1035">
        <v>89357460</v>
      </c>
      <c r="AG131" s="1036"/>
      <c r="AH131" s="1036"/>
      <c r="AI131" s="1036"/>
      <c r="AJ131" s="1037"/>
      <c r="AK131" s="1035">
        <v>89948241</v>
      </c>
      <c r="AL131" s="1036"/>
      <c r="AM131" s="1036"/>
      <c r="AN131" s="1036"/>
      <c r="AO131" s="1037"/>
      <c r="AP131" s="1166"/>
      <c r="AQ131" s="1167"/>
      <c r="AR131" s="1167"/>
      <c r="AS131" s="1167"/>
      <c r="AT131" s="1168"/>
      <c r="AU131" s="284"/>
      <c r="AV131" s="284"/>
      <c r="AW131" s="284"/>
      <c r="AX131" s="1138" t="s">
        <v>500</v>
      </c>
      <c r="AY131" s="1089"/>
      <c r="AZ131" s="1089"/>
      <c r="BA131" s="1089"/>
      <c r="BB131" s="1089"/>
      <c r="BC131" s="1089"/>
      <c r="BD131" s="1089"/>
      <c r="BE131" s="1090"/>
      <c r="BF131" s="1139">
        <v>47.9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5.9841414899999998</v>
      </c>
      <c r="AB132" s="1152"/>
      <c r="AC132" s="1152"/>
      <c r="AD132" s="1152"/>
      <c r="AE132" s="1153"/>
      <c r="AF132" s="1154">
        <v>4.8496420999999996</v>
      </c>
      <c r="AG132" s="1152"/>
      <c r="AH132" s="1152"/>
      <c r="AI132" s="1152"/>
      <c r="AJ132" s="1153"/>
      <c r="AK132" s="1154">
        <v>5.273225966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6.3</v>
      </c>
      <c r="AB133" s="1135"/>
      <c r="AC133" s="1135"/>
      <c r="AD133" s="1135"/>
      <c r="AE133" s="1136"/>
      <c r="AF133" s="1134">
        <v>5.8</v>
      </c>
      <c r="AG133" s="1135"/>
      <c r="AH133" s="1135"/>
      <c r="AI133" s="1135"/>
      <c r="AJ133" s="1136"/>
      <c r="AK133" s="1134">
        <v>5.3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PobOu6vA6BSzjG42PrdRO7gASmn719xwAjLdCoucf6BaY5OUGXF7S3sWw4WNkCuaWgnyMgpxalDxhfTLwbacA==" saltValue="IC59e/7w21lkc+q/cOSy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3" zoomScaleNormal="85" zoomScaleSheetLayoutView="100" workbookViewId="0">
      <selection activeCell="AO74" sqref="AO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0F8lGcEkJ7RPaLCd6+3ciraB3G0D+S8fvkNn3WQo5bwv907gvhD3YCz1comxEcK1miDpybebZWJGqxpHEZ/ZQ==" saltValue="1WJ1AkQ8UgzIfg6DY00a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O89" sqref="AO8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zS+S4x3qYCYuIfgonTale8uE6DozzegaFB8G4bNInu4Rv1qnkEtDWkZkKCykeySABJGhWffva32QZPd4iwujg==" saltValue="T98CUX1XPdgwQk07w+oD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I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27626528</v>
      </c>
      <c r="AP9" s="312">
        <v>57252</v>
      </c>
      <c r="AQ9" s="313">
        <v>57923</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585783</v>
      </c>
      <c r="AP10" s="315">
        <v>1214</v>
      </c>
      <c r="AQ10" s="316">
        <v>2689</v>
      </c>
      <c r="AR10" s="317">
        <v>-54.9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78556</v>
      </c>
      <c r="AP11" s="315">
        <v>163</v>
      </c>
      <c r="AQ11" s="316">
        <v>1561</v>
      </c>
      <c r="AR11" s="317">
        <v>-89.6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v>141862</v>
      </c>
      <c r="AP12" s="315">
        <v>294</v>
      </c>
      <c r="AQ12" s="316">
        <v>539</v>
      </c>
      <c r="AR12" s="317">
        <v>-45.5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516</v>
      </c>
      <c r="AL13" s="1175"/>
      <c r="AM13" s="1175"/>
      <c r="AN13" s="1176"/>
      <c r="AO13" s="315" t="s">
        <v>517</v>
      </c>
      <c r="AP13" s="315" t="s">
        <v>517</v>
      </c>
      <c r="AQ13" s="316">
        <v>13</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689961</v>
      </c>
      <c r="AP14" s="315">
        <v>1430</v>
      </c>
      <c r="AQ14" s="316">
        <v>1886</v>
      </c>
      <c r="AR14" s="317">
        <v>-24.2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v>619346</v>
      </c>
      <c r="AP15" s="315">
        <v>1284</v>
      </c>
      <c r="AQ15" s="316">
        <v>1251</v>
      </c>
      <c r="AR15" s="317">
        <v>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-1350661</v>
      </c>
      <c r="AP16" s="315">
        <v>-2799</v>
      </c>
      <c r="AQ16" s="316">
        <v>-4255</v>
      </c>
      <c r="AR16" s="317">
        <v>-34.200000000000003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28391375</v>
      </c>
      <c r="AP17" s="315">
        <v>58837</v>
      </c>
      <c r="AQ17" s="316">
        <v>61607</v>
      </c>
      <c r="AR17" s="317">
        <v>-4.5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6.05</v>
      </c>
      <c r="AP21" s="328">
        <v>6.25</v>
      </c>
      <c r="AQ21" s="329">
        <v>-0.2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102.5</v>
      </c>
      <c r="AP22" s="333">
        <v>100</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15669782</v>
      </c>
      <c r="AP32" s="342">
        <v>32473</v>
      </c>
      <c r="AQ32" s="343">
        <v>37305</v>
      </c>
      <c r="AR32" s="344">
        <v>-13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t="s">
        <v>517</v>
      </c>
      <c r="AP33" s="342" t="s">
        <v>517</v>
      </c>
      <c r="AQ33" s="343">
        <v>4</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v>483333</v>
      </c>
      <c r="AP34" s="342">
        <v>1002</v>
      </c>
      <c r="AQ34" s="343">
        <v>89</v>
      </c>
      <c r="AR34" s="344">
        <v>1025.8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10951556</v>
      </c>
      <c r="AP35" s="342">
        <v>22696</v>
      </c>
      <c r="AQ35" s="343">
        <v>9317</v>
      </c>
      <c r="AR35" s="344">
        <v>143.6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44870</v>
      </c>
      <c r="AP36" s="342">
        <v>93</v>
      </c>
      <c r="AQ36" s="343">
        <v>337</v>
      </c>
      <c r="AR36" s="344">
        <v>-72.400000000000006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v>540920</v>
      </c>
      <c r="AP37" s="342">
        <v>1121</v>
      </c>
      <c r="AQ37" s="343">
        <v>969</v>
      </c>
      <c r="AR37" s="344">
        <v>15.7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v>39</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v>-5085479</v>
      </c>
      <c r="AP39" s="342">
        <v>-10539</v>
      </c>
      <c r="AQ39" s="343">
        <v>-8362</v>
      </c>
      <c r="AR39" s="344">
        <v>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-17861847</v>
      </c>
      <c r="AP40" s="342">
        <v>-37016</v>
      </c>
      <c r="AQ40" s="343">
        <v>-29125</v>
      </c>
      <c r="AR40" s="344">
        <v>27.1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4743174</v>
      </c>
      <c r="AP41" s="342">
        <v>9830</v>
      </c>
      <c r="AQ41" s="343">
        <v>10534</v>
      </c>
      <c r="AR41" s="344">
        <v>-6.7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21678212</v>
      </c>
      <c r="AN51" s="364">
        <v>44815</v>
      </c>
      <c r="AO51" s="365">
        <v>26.4</v>
      </c>
      <c r="AP51" s="366">
        <v>51613</v>
      </c>
      <c r="AQ51" s="367">
        <v>8.3000000000000007</v>
      </c>
      <c r="AR51" s="368">
        <v>18.100000000000001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11368087</v>
      </c>
      <c r="AN52" s="372">
        <v>23501</v>
      </c>
      <c r="AO52" s="373">
        <v>14.2</v>
      </c>
      <c r="AP52" s="374">
        <v>25872</v>
      </c>
      <c r="AQ52" s="375">
        <v>10.8</v>
      </c>
      <c r="AR52" s="376">
        <v>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22781947</v>
      </c>
      <c r="AN53" s="364">
        <v>47073</v>
      </c>
      <c r="AO53" s="365">
        <v>5</v>
      </c>
      <c r="AP53" s="366">
        <v>50880</v>
      </c>
      <c r="AQ53" s="367">
        <v>-1.4</v>
      </c>
      <c r="AR53" s="368">
        <v>6.4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13341807</v>
      </c>
      <c r="AN54" s="372">
        <v>27567</v>
      </c>
      <c r="AO54" s="373">
        <v>17.3</v>
      </c>
      <c r="AP54" s="374">
        <v>27819</v>
      </c>
      <c r="AQ54" s="375">
        <v>7.5</v>
      </c>
      <c r="AR54" s="376">
        <v>9.8000000000000007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16815118</v>
      </c>
      <c r="AN55" s="364">
        <v>34729</v>
      </c>
      <c r="AO55" s="365">
        <v>-26.2</v>
      </c>
      <c r="AP55" s="366">
        <v>46395</v>
      </c>
      <c r="AQ55" s="367">
        <v>-8.8000000000000007</v>
      </c>
      <c r="AR55" s="368">
        <v>-17.399999999999999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10571072</v>
      </c>
      <c r="AN56" s="372">
        <v>21833</v>
      </c>
      <c r="AO56" s="373">
        <v>-20.8</v>
      </c>
      <c r="AP56" s="374">
        <v>26304</v>
      </c>
      <c r="AQ56" s="375">
        <v>-5.4</v>
      </c>
      <c r="AR56" s="376">
        <v>-15.4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14814154</v>
      </c>
      <c r="AN57" s="364">
        <v>30614</v>
      </c>
      <c r="AO57" s="365">
        <v>-11.8</v>
      </c>
      <c r="AP57" s="366">
        <v>48088</v>
      </c>
      <c r="AQ57" s="367">
        <v>3.6</v>
      </c>
      <c r="AR57" s="368">
        <v>-15.4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8675543</v>
      </c>
      <c r="AN58" s="372">
        <v>17928</v>
      </c>
      <c r="AO58" s="373">
        <v>-17.899999999999999</v>
      </c>
      <c r="AP58" s="374">
        <v>25183</v>
      </c>
      <c r="AQ58" s="375">
        <v>-4.3</v>
      </c>
      <c r="AR58" s="376">
        <v>-13.6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24771305</v>
      </c>
      <c r="AN59" s="364">
        <v>51335</v>
      </c>
      <c r="AO59" s="365">
        <v>67.7</v>
      </c>
      <c r="AP59" s="366">
        <v>46457</v>
      </c>
      <c r="AQ59" s="367">
        <v>-3.4</v>
      </c>
      <c r="AR59" s="368">
        <v>71.099999999999994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11505471</v>
      </c>
      <c r="AN60" s="372">
        <v>23844</v>
      </c>
      <c r="AO60" s="373">
        <v>33</v>
      </c>
      <c r="AP60" s="374">
        <v>24020</v>
      </c>
      <c r="AQ60" s="375">
        <v>-4.5999999999999996</v>
      </c>
      <c r="AR60" s="376">
        <v>37.6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20172147</v>
      </c>
      <c r="AN61" s="379">
        <v>41713</v>
      </c>
      <c r="AO61" s="380">
        <v>12.2</v>
      </c>
      <c r="AP61" s="381">
        <v>48687</v>
      </c>
      <c r="AQ61" s="382">
        <v>-0.3</v>
      </c>
      <c r="AR61" s="368">
        <v>12.5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11092396</v>
      </c>
      <c r="AN62" s="372">
        <v>22935</v>
      </c>
      <c r="AO62" s="373">
        <v>5.2</v>
      </c>
      <c r="AP62" s="374">
        <v>25840</v>
      </c>
      <c r="AQ62" s="375">
        <v>0.8</v>
      </c>
      <c r="AR62" s="376">
        <v>4.4000000000000004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pQUu4L/0S/gxmo3c8JV/Fsn1oRcmi+ha7tTq9lgf1rjE+xNGL9vDwh24UB4gZ//SVah7PE4Yx/c7Do/hp4VGQ==" saltValue="F1Z7eoGybAe5y1I0ECKR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8" zoomScale="70" zoomScaleNormal="70" zoomScaleSheetLayoutView="55" workbookViewId="0">
      <selection activeCell="BI101" sqref="BI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QR9zU7jL5DNXnPoF+RHFOxWrr5kw2h8yJgpwfopvtLsUJco4PTyKkvBAwAXXVfU0IX8WvclYl5brOgzQe5Hmg==" saltValue="wMEt6SPRnUJKCoUlH1tE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87" sqref="AF87"/>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XhGy90VCbD1kOm9WEBa1pNNIyCLzuFv1Zd0PsFxybNNbXsd+/hprz/3xA4E7UpOUUcZ2HKL8EAXPhZyo6cCvQ==" saltValue="s4eedwYVoUoP7z5cSZ+w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F45" sqref="F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9.1</v>
      </c>
      <c r="G47" s="12">
        <v>9.65</v>
      </c>
      <c r="H47" s="12">
        <v>10.25</v>
      </c>
      <c r="I47" s="12">
        <v>10.33</v>
      </c>
      <c r="J47" s="13">
        <v>8.58</v>
      </c>
    </row>
    <row r="48" spans="2:10" ht="57.75" customHeight="1" x14ac:dyDescent="0.15">
      <c r="B48" s="14"/>
      <c r="C48" s="1196" t="s">
        <v>4</v>
      </c>
      <c r="D48" s="1196"/>
      <c r="E48" s="1197"/>
      <c r="F48" s="15">
        <v>2.54</v>
      </c>
      <c r="G48" s="16">
        <v>5.13</v>
      </c>
      <c r="H48" s="16">
        <v>3.62</v>
      </c>
      <c r="I48" s="16">
        <v>3.93</v>
      </c>
      <c r="J48" s="17">
        <v>5.18</v>
      </c>
    </row>
    <row r="49" spans="2:10" ht="57.75" customHeight="1" thickBot="1" x14ac:dyDescent="0.2">
      <c r="B49" s="18"/>
      <c r="C49" s="1198" t="s">
        <v>5</v>
      </c>
      <c r="D49" s="1198"/>
      <c r="E49" s="1199"/>
      <c r="F49" s="19">
        <v>0.14000000000000001</v>
      </c>
      <c r="G49" s="20">
        <v>4.42</v>
      </c>
      <c r="H49" s="20">
        <v>0.06</v>
      </c>
      <c r="I49" s="20">
        <v>1.54</v>
      </c>
      <c r="J49" s="21">
        <v>0.28000000000000003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JjS31gCfi1ew4JxzQ3+bw0hjHCAxzR8DZcnTsqHG+Jc7NogOJYTnAm5sP+Jdh/6evHsQhQ1H2Xf8gFBMqvXKA==" saltValue="IPU9oIb5yE1braCmqRjI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563</v>
      </c>
      <c r="D34" s="1206"/>
      <c r="E34" s="1207"/>
      <c r="F34" s="32" t="s">
        <v>564</v>
      </c>
      <c r="G34" s="33" t="s">
        <v>565</v>
      </c>
      <c r="H34" s="33" t="s">
        <v>565</v>
      </c>
      <c r="I34" s="33" t="s">
        <v>566</v>
      </c>
      <c r="J34" s="34" t="s">
        <v>567</v>
      </c>
      <c r="K34" s="22"/>
      <c r="L34" s="22"/>
      <c r="M34" s="22"/>
      <c r="N34" s="22"/>
      <c r="O34" s="22"/>
      <c r="P34" s="22"/>
    </row>
    <row r="35" spans="1:16" ht="39" customHeight="1" x14ac:dyDescent="0.15">
      <c r="A35" s="22"/>
      <c r="B35" s="35"/>
      <c r="C35" s="1200" t="s">
        <v>568</v>
      </c>
      <c r="D35" s="1201"/>
      <c r="E35" s="1202"/>
      <c r="F35" s="36">
        <v>11.5</v>
      </c>
      <c r="G35" s="37">
        <v>11.08</v>
      </c>
      <c r="H35" s="37">
        <v>11.92</v>
      </c>
      <c r="I35" s="37">
        <v>12.8</v>
      </c>
      <c r="J35" s="38">
        <v>13.28</v>
      </c>
      <c r="K35" s="22"/>
      <c r="L35" s="22"/>
      <c r="M35" s="22"/>
      <c r="N35" s="22"/>
      <c r="O35" s="22"/>
      <c r="P35" s="22"/>
    </row>
    <row r="36" spans="1:16" ht="39" customHeight="1" x14ac:dyDescent="0.15">
      <c r="A36" s="22"/>
      <c r="B36" s="35"/>
      <c r="C36" s="1200" t="s">
        <v>569</v>
      </c>
      <c r="D36" s="1201"/>
      <c r="E36" s="1202"/>
      <c r="F36" s="36">
        <v>3.57</v>
      </c>
      <c r="G36" s="37">
        <v>6.13</v>
      </c>
      <c r="H36" s="37">
        <v>4.62</v>
      </c>
      <c r="I36" s="37">
        <v>4.92</v>
      </c>
      <c r="J36" s="38">
        <v>6.15</v>
      </c>
      <c r="K36" s="22"/>
      <c r="L36" s="22"/>
      <c r="M36" s="22"/>
      <c r="N36" s="22"/>
      <c r="O36" s="22"/>
      <c r="P36" s="22"/>
    </row>
    <row r="37" spans="1:16" ht="39" customHeight="1" x14ac:dyDescent="0.15">
      <c r="A37" s="22"/>
      <c r="B37" s="35"/>
      <c r="C37" s="1200" t="s">
        <v>570</v>
      </c>
      <c r="D37" s="1201"/>
      <c r="E37" s="1202"/>
      <c r="F37" s="36">
        <v>4.38</v>
      </c>
      <c r="G37" s="37">
        <v>4.46</v>
      </c>
      <c r="H37" s="37">
        <v>4.95</v>
      </c>
      <c r="I37" s="37">
        <v>4.91</v>
      </c>
      <c r="J37" s="38">
        <v>4.8</v>
      </c>
      <c r="K37" s="22"/>
      <c r="L37" s="22"/>
      <c r="M37" s="22"/>
      <c r="N37" s="22"/>
      <c r="O37" s="22"/>
      <c r="P37" s="22"/>
    </row>
    <row r="38" spans="1:16" ht="39" customHeight="1" x14ac:dyDescent="0.15">
      <c r="A38" s="22"/>
      <c r="B38" s="35"/>
      <c r="C38" s="1200" t="s">
        <v>571</v>
      </c>
      <c r="D38" s="1201"/>
      <c r="E38" s="1202"/>
      <c r="F38" s="36">
        <v>1.68</v>
      </c>
      <c r="G38" s="37">
        <v>0.76</v>
      </c>
      <c r="H38" s="37">
        <v>1.59</v>
      </c>
      <c r="I38" s="37">
        <v>1.89</v>
      </c>
      <c r="J38" s="38">
        <v>0.6</v>
      </c>
      <c r="K38" s="22"/>
      <c r="L38" s="22"/>
      <c r="M38" s="22"/>
      <c r="N38" s="22"/>
      <c r="O38" s="22"/>
      <c r="P38" s="22"/>
    </row>
    <row r="39" spans="1:16" ht="39" customHeight="1" x14ac:dyDescent="0.15">
      <c r="A39" s="22"/>
      <c r="B39" s="35"/>
      <c r="C39" s="1200" t="s">
        <v>572</v>
      </c>
      <c r="D39" s="1201"/>
      <c r="E39" s="1202"/>
      <c r="F39" s="36">
        <v>0.42</v>
      </c>
      <c r="G39" s="37">
        <v>0.14000000000000001</v>
      </c>
      <c r="H39" s="37">
        <v>0.59</v>
      </c>
      <c r="I39" s="37">
        <v>0.44</v>
      </c>
      <c r="J39" s="38">
        <v>0.44</v>
      </c>
      <c r="K39" s="22"/>
      <c r="L39" s="22"/>
      <c r="M39" s="22"/>
      <c r="N39" s="22"/>
      <c r="O39" s="22"/>
      <c r="P39" s="22"/>
    </row>
    <row r="40" spans="1:16" ht="39" customHeight="1" x14ac:dyDescent="0.15">
      <c r="A40" s="22"/>
      <c r="B40" s="35"/>
      <c r="C40" s="1200" t="s">
        <v>573</v>
      </c>
      <c r="D40" s="1201"/>
      <c r="E40" s="1202"/>
      <c r="F40" s="36" t="s">
        <v>517</v>
      </c>
      <c r="G40" s="37" t="s">
        <v>517</v>
      </c>
      <c r="H40" s="37" t="s">
        <v>517</v>
      </c>
      <c r="I40" s="37" t="s">
        <v>517</v>
      </c>
      <c r="J40" s="38">
        <v>0.3</v>
      </c>
      <c r="K40" s="22"/>
      <c r="L40" s="22"/>
      <c r="M40" s="22"/>
      <c r="N40" s="22"/>
      <c r="O40" s="22"/>
      <c r="P40" s="22"/>
    </row>
    <row r="41" spans="1:16" ht="39" customHeight="1" x14ac:dyDescent="0.15">
      <c r="A41" s="22"/>
      <c r="B41" s="35"/>
      <c r="C41" s="1200" t="s">
        <v>574</v>
      </c>
      <c r="D41" s="1201"/>
      <c r="E41" s="1202"/>
      <c r="F41" s="36">
        <v>0</v>
      </c>
      <c r="G41" s="37">
        <v>0</v>
      </c>
      <c r="H41" s="37">
        <v>0.01</v>
      </c>
      <c r="I41" s="37">
        <v>0.17</v>
      </c>
      <c r="J41" s="38">
        <v>0.16</v>
      </c>
      <c r="K41" s="22"/>
      <c r="L41" s="22"/>
      <c r="M41" s="22"/>
      <c r="N41" s="22"/>
      <c r="O41" s="22"/>
      <c r="P41" s="22"/>
    </row>
    <row r="42" spans="1:16" ht="39" customHeight="1" x14ac:dyDescent="0.15">
      <c r="A42" s="22"/>
      <c r="B42" s="39"/>
      <c r="C42" s="1200" t="s">
        <v>575</v>
      </c>
      <c r="D42" s="1201"/>
      <c r="E42" s="1202"/>
      <c r="F42" s="36" t="s">
        <v>517</v>
      </c>
      <c r="G42" s="37" t="s">
        <v>517</v>
      </c>
      <c r="H42" s="37" t="s">
        <v>517</v>
      </c>
      <c r="I42" s="37" t="s">
        <v>517</v>
      </c>
      <c r="J42" s="38" t="s">
        <v>517</v>
      </c>
      <c r="K42" s="22"/>
      <c r="L42" s="22"/>
      <c r="M42" s="22"/>
      <c r="N42" s="22"/>
      <c r="O42" s="22"/>
      <c r="P42" s="22"/>
    </row>
    <row r="43" spans="1:16" ht="39" customHeight="1" thickBot="1" x14ac:dyDescent="0.2">
      <c r="A43" s="22"/>
      <c r="B43" s="40"/>
      <c r="C43" s="1203" t="s">
        <v>576</v>
      </c>
      <c r="D43" s="1204"/>
      <c r="E43" s="1205"/>
      <c r="F43" s="41">
        <v>0.8</v>
      </c>
      <c r="G43" s="42">
        <v>0.78</v>
      </c>
      <c r="H43" s="42">
        <v>0.72</v>
      </c>
      <c r="I43" s="42">
        <v>0.45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MCD3vgNAFlJ7W3RWHCMRTJCNWVuAiPw6EZD4GA2XjNO0+25IIzWDkEPyZQRh/aK9suURD7s++3ZArEZWDhTgA==" saltValue="tOGvP+MZlXWkIvAglHtF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15237</v>
      </c>
      <c r="L45" s="60">
        <v>14521</v>
      </c>
      <c r="M45" s="60">
        <v>14763</v>
      </c>
      <c r="N45" s="60">
        <v>15320</v>
      </c>
      <c r="O45" s="61">
        <v>15670</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10"/>
      <c r="C47" s="1211"/>
      <c r="D47" s="62"/>
      <c r="E47" s="1216" t="s">
        <v>14</v>
      </c>
      <c r="F47" s="1216"/>
      <c r="G47" s="1216"/>
      <c r="H47" s="1216"/>
      <c r="I47" s="1216"/>
      <c r="J47" s="1217"/>
      <c r="K47" s="63">
        <v>350</v>
      </c>
      <c r="L47" s="64">
        <v>383</v>
      </c>
      <c r="M47" s="64">
        <v>417</v>
      </c>
      <c r="N47" s="64">
        <v>450</v>
      </c>
      <c r="O47" s="65">
        <v>483</v>
      </c>
      <c r="P47" s="48"/>
      <c r="Q47" s="48"/>
      <c r="R47" s="48"/>
      <c r="S47" s="48"/>
      <c r="T47" s="48"/>
      <c r="U47" s="48"/>
    </row>
    <row r="48" spans="1:21" ht="30.75" customHeight="1" x14ac:dyDescent="0.15">
      <c r="A48" s="48"/>
      <c r="B48" s="1210"/>
      <c r="C48" s="1211"/>
      <c r="D48" s="62"/>
      <c r="E48" s="1216" t="s">
        <v>15</v>
      </c>
      <c r="F48" s="1216"/>
      <c r="G48" s="1216"/>
      <c r="H48" s="1216"/>
      <c r="I48" s="1216"/>
      <c r="J48" s="1217"/>
      <c r="K48" s="63">
        <v>9795</v>
      </c>
      <c r="L48" s="64">
        <v>10268</v>
      </c>
      <c r="M48" s="64">
        <v>9943</v>
      </c>
      <c r="N48" s="64">
        <v>10859</v>
      </c>
      <c r="O48" s="65">
        <v>10952</v>
      </c>
      <c r="P48" s="48"/>
      <c r="Q48" s="48"/>
      <c r="R48" s="48"/>
      <c r="S48" s="48"/>
      <c r="T48" s="48"/>
      <c r="U48" s="48"/>
    </row>
    <row r="49" spans="1:21" ht="30.75" customHeight="1" x14ac:dyDescent="0.15">
      <c r="A49" s="48"/>
      <c r="B49" s="1210"/>
      <c r="C49" s="1211"/>
      <c r="D49" s="62"/>
      <c r="E49" s="1216" t="s">
        <v>16</v>
      </c>
      <c r="F49" s="1216"/>
      <c r="G49" s="1216"/>
      <c r="H49" s="1216"/>
      <c r="I49" s="1216"/>
      <c r="J49" s="1217"/>
      <c r="K49" s="63">
        <v>147</v>
      </c>
      <c r="L49" s="64">
        <v>147</v>
      </c>
      <c r="M49" s="64">
        <v>109</v>
      </c>
      <c r="N49" s="64">
        <v>61</v>
      </c>
      <c r="O49" s="65">
        <v>45</v>
      </c>
      <c r="P49" s="48"/>
      <c r="Q49" s="48"/>
      <c r="R49" s="48"/>
      <c r="S49" s="48"/>
      <c r="T49" s="48"/>
      <c r="U49" s="48"/>
    </row>
    <row r="50" spans="1:21" ht="30.75" customHeight="1" x14ac:dyDescent="0.15">
      <c r="A50" s="48"/>
      <c r="B50" s="1210"/>
      <c r="C50" s="1211"/>
      <c r="D50" s="62"/>
      <c r="E50" s="1216" t="s">
        <v>17</v>
      </c>
      <c r="F50" s="1216"/>
      <c r="G50" s="1216"/>
      <c r="H50" s="1216"/>
      <c r="I50" s="1216"/>
      <c r="J50" s="1217"/>
      <c r="K50" s="63">
        <v>1560</v>
      </c>
      <c r="L50" s="64">
        <v>1938</v>
      </c>
      <c r="M50" s="64">
        <v>1402</v>
      </c>
      <c r="N50" s="64">
        <v>629</v>
      </c>
      <c r="O50" s="65">
        <v>541</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21588</v>
      </c>
      <c r="L52" s="64">
        <v>21108</v>
      </c>
      <c r="M52" s="64">
        <v>21272</v>
      </c>
      <c r="N52" s="64">
        <v>22986</v>
      </c>
      <c r="O52" s="65">
        <v>22947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5501</v>
      </c>
      <c r="L53" s="69">
        <v>6149</v>
      </c>
      <c r="M53" s="69">
        <v>5362</v>
      </c>
      <c r="N53" s="69">
        <v>4333</v>
      </c>
      <c r="O53" s="70">
        <v>4744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24" t="s">
        <v>25</v>
      </c>
      <c r="C57" s="1225"/>
      <c r="D57" s="1228" t="s">
        <v>26</v>
      </c>
      <c r="E57" s="1229"/>
      <c r="F57" s="1229"/>
      <c r="G57" s="1229"/>
      <c r="H57" s="1229"/>
      <c r="I57" s="1229"/>
      <c r="J57" s="1230"/>
      <c r="K57" s="82">
        <v>3312</v>
      </c>
      <c r="L57" s="83">
        <v>3665</v>
      </c>
      <c r="M57" s="83">
        <v>3993</v>
      </c>
      <c r="N57" s="83">
        <v>4297</v>
      </c>
      <c r="O57" s="84">
        <v>2875</v>
      </c>
    </row>
    <row r="58" spans="1:21" ht="31.5" customHeight="1" thickBot="1" x14ac:dyDescent="0.2">
      <c r="B58" s="1226"/>
      <c r="C58" s="1227"/>
      <c r="D58" s="1231" t="s">
        <v>27</v>
      </c>
      <c r="E58" s="1232"/>
      <c r="F58" s="1232"/>
      <c r="G58" s="1232"/>
      <c r="H58" s="1232"/>
      <c r="I58" s="1232"/>
      <c r="J58" s="1233"/>
      <c r="K58" s="85">
        <v>1183</v>
      </c>
      <c r="L58" s="86">
        <v>1533</v>
      </c>
      <c r="M58" s="86">
        <v>1917</v>
      </c>
      <c r="N58" s="86">
        <v>2333</v>
      </c>
      <c r="O58" s="87">
        <v>2783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6cEzUpKave2Ul0RXOBY6DPV0mpJr2d6FPZg3KCo+ubP9iCHCrm9qSBCC8m7pQXq1rqkuFdH2Zx4vtokKfq2aw==" saltValue="nMYNHi0636U1hWeRGG8X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9"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34" t="s">
        <v>30</v>
      </c>
      <c r="C41" s="1235"/>
      <c r="D41" s="101"/>
      <c r="E41" s="1240" t="s">
        <v>31</v>
      </c>
      <c r="F41" s="1240"/>
      <c r="G41" s="1240"/>
      <c r="H41" s="1241"/>
      <c r="I41" s="102">
        <v>168454</v>
      </c>
      <c r="J41" s="103">
        <v>173312</v>
      </c>
      <c r="K41" s="103">
        <v>173414</v>
      </c>
      <c r="L41" s="103">
        <v>172857</v>
      </c>
      <c r="M41" s="104">
        <v>182094</v>
      </c>
    </row>
    <row r="42" spans="2:13" ht="27.75" customHeight="1" x14ac:dyDescent="0.15">
      <c r="B42" s="1236"/>
      <c r="C42" s="1237"/>
      <c r="D42" s="105"/>
      <c r="E42" s="1242" t="s">
        <v>32</v>
      </c>
      <c r="F42" s="1242"/>
      <c r="G42" s="1242"/>
      <c r="H42" s="1243"/>
      <c r="I42" s="106">
        <v>7088</v>
      </c>
      <c r="J42" s="107">
        <v>5687</v>
      </c>
      <c r="K42" s="107">
        <v>3555</v>
      </c>
      <c r="L42" s="107">
        <v>2733</v>
      </c>
      <c r="M42" s="108">
        <v>2654</v>
      </c>
    </row>
    <row r="43" spans="2:13" ht="27.75" customHeight="1" x14ac:dyDescent="0.15">
      <c r="B43" s="1236"/>
      <c r="C43" s="1237"/>
      <c r="D43" s="105"/>
      <c r="E43" s="1242" t="s">
        <v>33</v>
      </c>
      <c r="F43" s="1242"/>
      <c r="G43" s="1242"/>
      <c r="H43" s="1243"/>
      <c r="I43" s="106">
        <v>118208</v>
      </c>
      <c r="J43" s="107">
        <v>114069</v>
      </c>
      <c r="K43" s="107">
        <v>108758</v>
      </c>
      <c r="L43" s="107">
        <v>109812</v>
      </c>
      <c r="M43" s="108">
        <v>107803</v>
      </c>
    </row>
    <row r="44" spans="2:13" ht="27.75" customHeight="1" x14ac:dyDescent="0.15">
      <c r="B44" s="1236"/>
      <c r="C44" s="1237"/>
      <c r="D44" s="105"/>
      <c r="E44" s="1242" t="s">
        <v>34</v>
      </c>
      <c r="F44" s="1242"/>
      <c r="G44" s="1242"/>
      <c r="H44" s="1243"/>
      <c r="I44" s="106">
        <v>692</v>
      </c>
      <c r="J44" s="107">
        <v>543</v>
      </c>
      <c r="K44" s="107">
        <v>422</v>
      </c>
      <c r="L44" s="107">
        <v>280</v>
      </c>
      <c r="M44" s="108">
        <v>159</v>
      </c>
    </row>
    <row r="45" spans="2:13" ht="27.75" customHeight="1" x14ac:dyDescent="0.15">
      <c r="B45" s="1236"/>
      <c r="C45" s="1237"/>
      <c r="D45" s="105"/>
      <c r="E45" s="1242" t="s">
        <v>35</v>
      </c>
      <c r="F45" s="1242"/>
      <c r="G45" s="1242"/>
      <c r="H45" s="1243"/>
      <c r="I45" s="106">
        <v>21122</v>
      </c>
      <c r="J45" s="107">
        <v>19498</v>
      </c>
      <c r="K45" s="107">
        <v>19727</v>
      </c>
      <c r="L45" s="107">
        <v>20344</v>
      </c>
      <c r="M45" s="108">
        <v>20085</v>
      </c>
    </row>
    <row r="46" spans="2:13" ht="27.75" customHeight="1" x14ac:dyDescent="0.15">
      <c r="B46" s="1236"/>
      <c r="C46" s="1237"/>
      <c r="D46" s="109"/>
      <c r="E46" s="1242" t="s">
        <v>36</v>
      </c>
      <c r="F46" s="1242"/>
      <c r="G46" s="1242"/>
      <c r="H46" s="1243"/>
      <c r="I46" s="106">
        <v>616</v>
      </c>
      <c r="J46" s="107">
        <v>506</v>
      </c>
      <c r="K46" s="107">
        <v>604</v>
      </c>
      <c r="L46" s="107">
        <v>325</v>
      </c>
      <c r="M46" s="108">
        <v>150</v>
      </c>
    </row>
    <row r="47" spans="2:13" ht="27.75" customHeight="1" x14ac:dyDescent="0.15">
      <c r="B47" s="1236"/>
      <c r="C47" s="1237"/>
      <c r="D47" s="110"/>
      <c r="E47" s="1244" t="s">
        <v>37</v>
      </c>
      <c r="F47" s="1245"/>
      <c r="G47" s="1245"/>
      <c r="H47" s="1246"/>
      <c r="I47" s="106" t="s">
        <v>517</v>
      </c>
      <c r="J47" s="107" t="s">
        <v>517</v>
      </c>
      <c r="K47" s="107" t="s">
        <v>517</v>
      </c>
      <c r="L47" s="107" t="s">
        <v>517</v>
      </c>
      <c r="M47" s="108" t="s">
        <v>517</v>
      </c>
    </row>
    <row r="48" spans="2:13" ht="27.75" customHeight="1" x14ac:dyDescent="0.15">
      <c r="B48" s="1236"/>
      <c r="C48" s="1237"/>
      <c r="D48" s="105"/>
      <c r="E48" s="1242" t="s">
        <v>38</v>
      </c>
      <c r="F48" s="1242"/>
      <c r="G48" s="1242"/>
      <c r="H48" s="1243"/>
      <c r="I48" s="106" t="s">
        <v>517</v>
      </c>
      <c r="J48" s="107" t="s">
        <v>517</v>
      </c>
      <c r="K48" s="107" t="s">
        <v>517</v>
      </c>
      <c r="L48" s="107" t="s">
        <v>517</v>
      </c>
      <c r="M48" s="108" t="s">
        <v>517</v>
      </c>
    </row>
    <row r="49" spans="2:13" ht="27.75" customHeight="1" x14ac:dyDescent="0.15">
      <c r="B49" s="1238"/>
      <c r="C49" s="1239"/>
      <c r="D49" s="105"/>
      <c r="E49" s="1242" t="s">
        <v>39</v>
      </c>
      <c r="F49" s="1242"/>
      <c r="G49" s="1242"/>
      <c r="H49" s="1243"/>
      <c r="I49" s="106" t="s">
        <v>517</v>
      </c>
      <c r="J49" s="107" t="s">
        <v>517</v>
      </c>
      <c r="K49" s="107" t="s">
        <v>517</v>
      </c>
      <c r="L49" s="107" t="s">
        <v>517</v>
      </c>
      <c r="M49" s="108" t="s">
        <v>517</v>
      </c>
    </row>
    <row r="50" spans="2:13" ht="27.75" customHeight="1" x14ac:dyDescent="0.15">
      <c r="B50" s="1247" t="s">
        <v>40</v>
      </c>
      <c r="C50" s="1248"/>
      <c r="D50" s="111"/>
      <c r="E50" s="1242" t="s">
        <v>41</v>
      </c>
      <c r="F50" s="1242"/>
      <c r="G50" s="1242"/>
      <c r="H50" s="1243"/>
      <c r="I50" s="106">
        <v>24363</v>
      </c>
      <c r="J50" s="107">
        <v>28561</v>
      </c>
      <c r="K50" s="107">
        <v>31571</v>
      </c>
      <c r="L50" s="107">
        <v>33845</v>
      </c>
      <c r="M50" s="108">
        <v>34352</v>
      </c>
    </row>
    <row r="51" spans="2:13" ht="27.75" customHeight="1" x14ac:dyDescent="0.15">
      <c r="B51" s="1236"/>
      <c r="C51" s="1237"/>
      <c r="D51" s="105"/>
      <c r="E51" s="1242" t="s">
        <v>42</v>
      </c>
      <c r="F51" s="1242"/>
      <c r="G51" s="1242"/>
      <c r="H51" s="1243"/>
      <c r="I51" s="106">
        <v>44717</v>
      </c>
      <c r="J51" s="107">
        <v>41203</v>
      </c>
      <c r="K51" s="107">
        <v>39780</v>
      </c>
      <c r="L51" s="107">
        <v>40647</v>
      </c>
      <c r="M51" s="108">
        <v>44030</v>
      </c>
    </row>
    <row r="52" spans="2:13" ht="27.75" customHeight="1" x14ac:dyDescent="0.15">
      <c r="B52" s="1238"/>
      <c r="C52" s="1239"/>
      <c r="D52" s="105"/>
      <c r="E52" s="1242" t="s">
        <v>43</v>
      </c>
      <c r="F52" s="1242"/>
      <c r="G52" s="1242"/>
      <c r="H52" s="1243"/>
      <c r="I52" s="106">
        <v>196985</v>
      </c>
      <c r="J52" s="107">
        <v>199124</v>
      </c>
      <c r="K52" s="107">
        <v>196934</v>
      </c>
      <c r="L52" s="107">
        <v>193640</v>
      </c>
      <c r="M52" s="108">
        <v>191438</v>
      </c>
    </row>
    <row r="53" spans="2:13" ht="27.75" customHeight="1" thickBot="1" x14ac:dyDescent="0.2">
      <c r="B53" s="1249" t="s">
        <v>44</v>
      </c>
      <c r="C53" s="1250"/>
      <c r="D53" s="112"/>
      <c r="E53" s="1251" t="s">
        <v>45</v>
      </c>
      <c r="F53" s="1251"/>
      <c r="G53" s="1251"/>
      <c r="H53" s="1252"/>
      <c r="I53" s="113">
        <v>50116</v>
      </c>
      <c r="J53" s="114">
        <v>44729</v>
      </c>
      <c r="K53" s="114">
        <v>38196</v>
      </c>
      <c r="L53" s="114">
        <v>38219</v>
      </c>
      <c r="M53" s="115">
        <v>43125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5SkFRteJS+Kps6L+tDpovgEzMJGWfAhWxCTESRJAPxnFJhlbDYx8ugEKVSoTQIXMA/M0NHOIt3r+2/5gLbQfw==" saltValue="fCrqGKgG/Ydo6hLOElvU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10911</v>
      </c>
      <c r="G55" s="127">
        <v>11070</v>
      </c>
      <c r="H55" s="128">
        <v>9254</v>
      </c>
    </row>
    <row r="56" spans="2:8" ht="52.5" customHeight="1" x14ac:dyDescent="0.15">
      <c r="B56" s="129"/>
      <c r="C56" s="1263" t="s">
        <v>49</v>
      </c>
      <c r="D56" s="1263"/>
      <c r="E56" s="1264"/>
      <c r="F56" s="130">
        <v>3697</v>
      </c>
      <c r="G56" s="130">
        <v>4074</v>
      </c>
      <c r="H56" s="131">
        <v>4326</v>
      </c>
    </row>
    <row r="57" spans="2:8" ht="53.25" customHeight="1" x14ac:dyDescent="0.15">
      <c r="B57" s="129"/>
      <c r="C57" s="1265" t="s">
        <v>50</v>
      </c>
      <c r="D57" s="1265"/>
      <c r="E57" s="1266"/>
      <c r="F57" s="132">
        <v>16011</v>
      </c>
      <c r="G57" s="132">
        <v>17116</v>
      </c>
      <c r="H57" s="133">
        <v>18097</v>
      </c>
    </row>
    <row r="58" spans="2:8" ht="45.75" customHeight="1" x14ac:dyDescent="0.15">
      <c r="B58" s="134"/>
      <c r="C58" s="1253" t="s">
        <v>626</v>
      </c>
      <c r="D58" s="1254"/>
      <c r="E58" s="1255"/>
      <c r="F58" s="135">
        <v>4000</v>
      </c>
      <c r="G58" s="135">
        <v>4000</v>
      </c>
      <c r="H58" s="136">
        <v>4000</v>
      </c>
    </row>
    <row r="59" spans="2:8" ht="45.75" customHeight="1" x14ac:dyDescent="0.15">
      <c r="B59" s="134"/>
      <c r="C59" s="1253" t="s">
        <v>627</v>
      </c>
      <c r="D59" s="1254"/>
      <c r="E59" s="1255"/>
      <c r="F59" s="135">
        <v>2852</v>
      </c>
      <c r="G59" s="135">
        <v>3452</v>
      </c>
      <c r="H59" s="136">
        <v>3136</v>
      </c>
    </row>
    <row r="60" spans="2:8" ht="45.75" customHeight="1" x14ac:dyDescent="0.15">
      <c r="B60" s="134"/>
      <c r="C60" s="1253" t="s">
        <v>628</v>
      </c>
      <c r="D60" s="1254"/>
      <c r="E60" s="1255"/>
      <c r="F60" s="135">
        <v>2016</v>
      </c>
      <c r="G60" s="135">
        <v>2217</v>
      </c>
      <c r="H60" s="136">
        <v>2118</v>
      </c>
    </row>
    <row r="61" spans="2:8" ht="45.75" customHeight="1" x14ac:dyDescent="0.15">
      <c r="B61" s="134"/>
      <c r="C61" s="1253" t="s">
        <v>629</v>
      </c>
      <c r="D61" s="1254"/>
      <c r="E61" s="1255"/>
      <c r="F61" s="135">
        <v>1764</v>
      </c>
      <c r="G61" s="135">
        <v>2066</v>
      </c>
      <c r="H61" s="136">
        <v>1897</v>
      </c>
    </row>
    <row r="62" spans="2:8" ht="45.75" customHeight="1" thickBot="1" x14ac:dyDescent="0.2">
      <c r="B62" s="137"/>
      <c r="C62" s="1256" t="s">
        <v>630</v>
      </c>
      <c r="D62" s="1257"/>
      <c r="E62" s="1258"/>
      <c r="F62" s="138">
        <v>0</v>
      </c>
      <c r="G62" s="138">
        <v>0</v>
      </c>
      <c r="H62" s="139">
        <v>1482</v>
      </c>
    </row>
    <row r="63" spans="2:8" ht="52.5" customHeight="1" thickBot="1" x14ac:dyDescent="0.2">
      <c r="B63" s="140"/>
      <c r="C63" s="1259" t="s">
        <v>51</v>
      </c>
      <c r="D63" s="1259"/>
      <c r="E63" s="1260"/>
      <c r="F63" s="141">
        <v>30619</v>
      </c>
      <c r="G63" s="141">
        <v>32260</v>
      </c>
      <c r="H63" s="142">
        <v>31676</v>
      </c>
    </row>
    <row r="64" spans="2:8" ht="15" customHeight="1" x14ac:dyDescent="0.15"/>
    <row r="65" ht="0" hidden="1" customHeight="1" x14ac:dyDescent="0.15"/>
    <row r="66" ht="0" hidden="1" customHeight="1" x14ac:dyDescent="0.15"/>
  </sheetData>
  <sheetProtection algorithmName="SHA-512" hashValue="jr1D3p4QS6MEJAXoXf3mwvkadB4yo/C35AbAxjxDXBKNt0tZdtZR4K0A9qENeUlCdhKSrF8/48r47f97RcxD2g==" saltValue="91byIXEAmnl1hyzJ491o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election activeCell="C63" sqref="C63"/>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638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638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639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640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641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642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558</v>
      </c>
      <c r="BQ50" s="1301"/>
      <c r="BR50" s="1301"/>
      <c r="BS50" s="1301"/>
      <c r="BT50" s="1301"/>
      <c r="BU50" s="1301"/>
      <c r="BV50" s="1301"/>
      <c r="BW50" s="1301"/>
      <c r="BX50" s="1301" t="s">
        <v>559</v>
      </c>
      <c r="BY50" s="1301"/>
      <c r="BZ50" s="1301"/>
      <c r="CA50" s="1301"/>
      <c r="CB50" s="1301"/>
      <c r="CC50" s="1301"/>
      <c r="CD50" s="1301"/>
      <c r="CE50" s="1301"/>
      <c r="CF50" s="1301" t="s">
        <v>560</v>
      </c>
      <c r="CG50" s="1301"/>
      <c r="CH50" s="1301"/>
      <c r="CI50" s="1301"/>
      <c r="CJ50" s="1301"/>
      <c r="CK50" s="1301"/>
      <c r="CL50" s="1301"/>
      <c r="CM50" s="1301"/>
      <c r="CN50" s="1301" t="s">
        <v>561</v>
      </c>
      <c r="CO50" s="1301"/>
      <c r="CP50" s="1301"/>
      <c r="CQ50" s="1301"/>
      <c r="CR50" s="1301"/>
      <c r="CS50" s="1301"/>
      <c r="CT50" s="1301"/>
      <c r="CU50" s="1301"/>
      <c r="CV50" s="1301" t="s">
        <v>562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643</v>
      </c>
      <c r="AO51" s="1305"/>
      <c r="AP51" s="1305"/>
      <c r="AQ51" s="1305"/>
      <c r="AR51" s="1305"/>
      <c r="AS51" s="1305"/>
      <c r="AT51" s="1305"/>
      <c r="AU51" s="1305"/>
      <c r="AV51" s="1305"/>
      <c r="AW51" s="1305"/>
      <c r="AX51" s="1305"/>
      <c r="AY51" s="1305"/>
      <c r="AZ51" s="1305"/>
      <c r="BA51" s="1305"/>
      <c r="BB51" s="1305" t="s">
        <v>644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49.5</v>
      </c>
      <c r="BY51" s="1307"/>
      <c r="BZ51" s="1307"/>
      <c r="CA51" s="1307"/>
      <c r="CB51" s="1307"/>
      <c r="CC51" s="1307"/>
      <c r="CD51" s="1307"/>
      <c r="CE51" s="1307"/>
      <c r="CF51" s="1307">
        <v>42.6</v>
      </c>
      <c r="CG51" s="1307"/>
      <c r="CH51" s="1307"/>
      <c r="CI51" s="1307"/>
      <c r="CJ51" s="1307"/>
      <c r="CK51" s="1307"/>
      <c r="CL51" s="1307"/>
      <c r="CM51" s="1307"/>
      <c r="CN51" s="1307">
        <v>42.7</v>
      </c>
      <c r="CO51" s="1307"/>
      <c r="CP51" s="1307"/>
      <c r="CQ51" s="1307"/>
      <c r="CR51" s="1307"/>
      <c r="CS51" s="1307"/>
      <c r="CT51" s="1307"/>
      <c r="CU51" s="1307"/>
      <c r="CV51" s="1307">
        <v>47.9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645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73</v>
      </c>
      <c r="BY53" s="1307"/>
      <c r="BZ53" s="1307"/>
      <c r="CA53" s="1307"/>
      <c r="CB53" s="1307"/>
      <c r="CC53" s="1307"/>
      <c r="CD53" s="1307"/>
      <c r="CE53" s="1307"/>
      <c r="CF53" s="1307">
        <v>74</v>
      </c>
      <c r="CG53" s="1307"/>
      <c r="CH53" s="1307"/>
      <c r="CI53" s="1307"/>
      <c r="CJ53" s="1307"/>
      <c r="CK53" s="1307"/>
      <c r="CL53" s="1307"/>
      <c r="CM53" s="1307"/>
      <c r="CN53" s="1307">
        <v>75.599999999999994</v>
      </c>
      <c r="CO53" s="1307"/>
      <c r="CP53" s="1307"/>
      <c r="CQ53" s="1307"/>
      <c r="CR53" s="1307"/>
      <c r="CS53" s="1307"/>
      <c r="CT53" s="1307"/>
      <c r="CU53" s="1307"/>
      <c r="CV53" s="1307">
        <v>76.5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646</v>
      </c>
      <c r="AO55" s="1301"/>
      <c r="AP55" s="1301"/>
      <c r="AQ55" s="1301"/>
      <c r="AR55" s="1301"/>
      <c r="AS55" s="1301"/>
      <c r="AT55" s="1301"/>
      <c r="AU55" s="1301"/>
      <c r="AV55" s="1301"/>
      <c r="AW55" s="1301"/>
      <c r="AX55" s="1301"/>
      <c r="AY55" s="1301"/>
      <c r="AZ55" s="1301"/>
      <c r="BA55" s="1301"/>
      <c r="BB55" s="1305" t="s">
        <v>644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645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647</v>
      </c>
    </row>
    <row r="64" spans="1:109" x14ac:dyDescent="0.15">
      <c r="B64" s="1276"/>
      <c r="G64" s="1283"/>
      <c r="I64" s="1317"/>
      <c r="J64" s="1317"/>
      <c r="K64" s="1317"/>
      <c r="L64" s="1317"/>
      <c r="M64" s="1317"/>
      <c r="N64" s="1318"/>
      <c r="AM64" s="1283"/>
      <c r="AN64" s="1283" t="s">
        <v>640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648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642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558</v>
      </c>
      <c r="BQ72" s="1301"/>
      <c r="BR72" s="1301"/>
      <c r="BS72" s="1301"/>
      <c r="BT72" s="1301"/>
      <c r="BU72" s="1301"/>
      <c r="BV72" s="1301"/>
      <c r="BW72" s="1301"/>
      <c r="BX72" s="1301" t="s">
        <v>559</v>
      </c>
      <c r="BY72" s="1301"/>
      <c r="BZ72" s="1301"/>
      <c r="CA72" s="1301"/>
      <c r="CB72" s="1301"/>
      <c r="CC72" s="1301"/>
      <c r="CD72" s="1301"/>
      <c r="CE72" s="1301"/>
      <c r="CF72" s="1301" t="s">
        <v>560</v>
      </c>
      <c r="CG72" s="1301"/>
      <c r="CH72" s="1301"/>
      <c r="CI72" s="1301"/>
      <c r="CJ72" s="1301"/>
      <c r="CK72" s="1301"/>
      <c r="CL72" s="1301"/>
      <c r="CM72" s="1301"/>
      <c r="CN72" s="1301" t="s">
        <v>561</v>
      </c>
      <c r="CO72" s="1301"/>
      <c r="CP72" s="1301"/>
      <c r="CQ72" s="1301"/>
      <c r="CR72" s="1301"/>
      <c r="CS72" s="1301"/>
      <c r="CT72" s="1301"/>
      <c r="CU72" s="1301"/>
      <c r="CV72" s="1301" t="s">
        <v>562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643</v>
      </c>
      <c r="AO73" s="1305"/>
      <c r="AP73" s="1305"/>
      <c r="AQ73" s="1305"/>
      <c r="AR73" s="1305"/>
      <c r="AS73" s="1305"/>
      <c r="AT73" s="1305"/>
      <c r="AU73" s="1305"/>
      <c r="AV73" s="1305"/>
      <c r="AW73" s="1305"/>
      <c r="AX73" s="1305"/>
      <c r="AY73" s="1305"/>
      <c r="AZ73" s="1305"/>
      <c r="BA73" s="1305"/>
      <c r="BB73" s="1305" t="s">
        <v>644</v>
      </c>
      <c r="BC73" s="1305"/>
      <c r="BD73" s="1305"/>
      <c r="BE73" s="1305"/>
      <c r="BF73" s="1305"/>
      <c r="BG73" s="1305"/>
      <c r="BH73" s="1305"/>
      <c r="BI73" s="1305"/>
      <c r="BJ73" s="1305"/>
      <c r="BK73" s="1305"/>
      <c r="BL73" s="1305"/>
      <c r="BM73" s="1305"/>
      <c r="BN73" s="1305"/>
      <c r="BO73" s="1305"/>
      <c r="BP73" s="1307">
        <v>57</v>
      </c>
      <c r="BQ73" s="1307"/>
      <c r="BR73" s="1307"/>
      <c r="BS73" s="1307"/>
      <c r="BT73" s="1307"/>
      <c r="BU73" s="1307"/>
      <c r="BV73" s="1307"/>
      <c r="BW73" s="1307"/>
      <c r="BX73" s="1307">
        <v>49.5</v>
      </c>
      <c r="BY73" s="1307"/>
      <c r="BZ73" s="1307"/>
      <c r="CA73" s="1307"/>
      <c r="CB73" s="1307"/>
      <c r="CC73" s="1307"/>
      <c r="CD73" s="1307"/>
      <c r="CE73" s="1307"/>
      <c r="CF73" s="1307">
        <v>42.6</v>
      </c>
      <c r="CG73" s="1307"/>
      <c r="CH73" s="1307"/>
      <c r="CI73" s="1307"/>
      <c r="CJ73" s="1307"/>
      <c r="CK73" s="1307"/>
      <c r="CL73" s="1307"/>
      <c r="CM73" s="1307"/>
      <c r="CN73" s="1307">
        <v>42.7</v>
      </c>
      <c r="CO73" s="1307"/>
      <c r="CP73" s="1307"/>
      <c r="CQ73" s="1307"/>
      <c r="CR73" s="1307"/>
      <c r="CS73" s="1307"/>
      <c r="CT73" s="1307"/>
      <c r="CU73" s="1307"/>
      <c r="CV73" s="1307">
        <v>47.9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649</v>
      </c>
      <c r="BC75" s="1305"/>
      <c r="BD75" s="1305"/>
      <c r="BE75" s="1305"/>
      <c r="BF75" s="1305"/>
      <c r="BG75" s="1305"/>
      <c r="BH75" s="1305"/>
      <c r="BI75" s="1305"/>
      <c r="BJ75" s="1305"/>
      <c r="BK75" s="1305"/>
      <c r="BL75" s="1305"/>
      <c r="BM75" s="1305"/>
      <c r="BN75" s="1305"/>
      <c r="BO75" s="1305"/>
      <c r="BP75" s="1307">
        <v>7.2</v>
      </c>
      <c r="BQ75" s="1307"/>
      <c r="BR75" s="1307"/>
      <c r="BS75" s="1307"/>
      <c r="BT75" s="1307"/>
      <c r="BU75" s="1307"/>
      <c r="BV75" s="1307"/>
      <c r="BW75" s="1307"/>
      <c r="BX75" s="1307">
        <v>6.9</v>
      </c>
      <c r="BY75" s="1307"/>
      <c r="BZ75" s="1307"/>
      <c r="CA75" s="1307"/>
      <c r="CB75" s="1307"/>
      <c r="CC75" s="1307"/>
      <c r="CD75" s="1307"/>
      <c r="CE75" s="1307"/>
      <c r="CF75" s="1307">
        <v>6.3</v>
      </c>
      <c r="CG75" s="1307"/>
      <c r="CH75" s="1307"/>
      <c r="CI75" s="1307"/>
      <c r="CJ75" s="1307"/>
      <c r="CK75" s="1307"/>
      <c r="CL75" s="1307"/>
      <c r="CM75" s="1307"/>
      <c r="CN75" s="1307">
        <v>5.8</v>
      </c>
      <c r="CO75" s="1307"/>
      <c r="CP75" s="1307"/>
      <c r="CQ75" s="1307"/>
      <c r="CR75" s="1307"/>
      <c r="CS75" s="1307"/>
      <c r="CT75" s="1307"/>
      <c r="CU75" s="1307"/>
      <c r="CV75" s="1307">
        <v>5.3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646</v>
      </c>
      <c r="AO77" s="1301"/>
      <c r="AP77" s="1301"/>
      <c r="AQ77" s="1301"/>
      <c r="AR77" s="1301"/>
      <c r="AS77" s="1301"/>
      <c r="AT77" s="1301"/>
      <c r="AU77" s="1301"/>
      <c r="AV77" s="1301"/>
      <c r="AW77" s="1301"/>
      <c r="AX77" s="1301"/>
      <c r="AY77" s="1301"/>
      <c r="AZ77" s="1301"/>
      <c r="BA77" s="1301"/>
      <c r="BB77" s="1305" t="s">
        <v>644</v>
      </c>
      <c r="BC77" s="1305"/>
      <c r="BD77" s="1305"/>
      <c r="BE77" s="1305"/>
      <c r="BF77" s="1305"/>
      <c r="BG77" s="1305"/>
      <c r="BH77" s="1305"/>
      <c r="BI77" s="1305"/>
      <c r="BJ77" s="1305"/>
      <c r="BK77" s="1305"/>
      <c r="BL77" s="1305"/>
      <c r="BM77" s="1305"/>
      <c r="BN77" s="1305"/>
      <c r="BO77" s="1305"/>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649</v>
      </c>
      <c r="BC79" s="1305"/>
      <c r="BD79" s="1305"/>
      <c r="BE79" s="1305"/>
      <c r="BF79" s="1305"/>
      <c r="BG79" s="1305"/>
      <c r="BH79" s="1305"/>
      <c r="BI79" s="1305"/>
      <c r="BJ79" s="1305"/>
      <c r="BK79" s="1305"/>
      <c r="BL79" s="1305"/>
      <c r="BM79" s="1305"/>
      <c r="BN79" s="1305"/>
      <c r="BO79" s="1305"/>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nwIzk9Lx/o7X7GB2Uimhj3O1CyQNS18ThPnj1jCeQ8NnjinL+FtSMAktKcWCBXloNz+Sx/XiuFWAv8YTH+aEg==" saltValue="5siZrr7j5cxwwRZMrXeK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CgYvFnCl96ivpMPvSirb9gLBCLLjxt5bB4XtaUocmeom/Q5+Nb1eK8rlNzGLI9eOPF4yDTMkMWDVfFar6BhDA==" saltValue="jgeFiYec48G2gVX+TO5r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zzgbMzQzPSZmHGG09rl/JTTWvhmxD6loXIj+S/dE8Ly+rW91gv4ukdn0tM2KpknEx3mlD+zuZIUBS3+WubdHA==" saltValue="TtdZmowxgJ6E6NSvNghq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44815</v>
      </c>
      <c r="E3" s="161"/>
      <c r="F3" s="162">
        <v>51613</v>
      </c>
      <c r="G3" s="163"/>
      <c r="H3" s="164"/>
    </row>
    <row r="4" spans="1:8" x14ac:dyDescent="0.15">
      <c r="A4" s="165"/>
      <c r="B4" s="166"/>
      <c r="C4" s="167"/>
      <c r="D4" s="168">
        <v>23501</v>
      </c>
      <c r="E4" s="169"/>
      <c r="F4" s="170">
        <v>25872</v>
      </c>
      <c r="G4" s="171"/>
      <c r="H4" s="172"/>
    </row>
    <row r="5" spans="1:8" x14ac:dyDescent="0.15">
      <c r="A5" s="153" t="s">
        <v>550</v>
      </c>
      <c r="B5" s="158"/>
      <c r="C5" s="159"/>
      <c r="D5" s="160">
        <v>47073</v>
      </c>
      <c r="E5" s="161"/>
      <c r="F5" s="162">
        <v>50880</v>
      </c>
      <c r="G5" s="163"/>
      <c r="H5" s="164"/>
    </row>
    <row r="6" spans="1:8" x14ac:dyDescent="0.15">
      <c r="A6" s="165"/>
      <c r="B6" s="166"/>
      <c r="C6" s="167"/>
      <c r="D6" s="168">
        <v>27567</v>
      </c>
      <c r="E6" s="169"/>
      <c r="F6" s="170">
        <v>27819</v>
      </c>
      <c r="G6" s="171"/>
      <c r="H6" s="172"/>
    </row>
    <row r="7" spans="1:8" x14ac:dyDescent="0.15">
      <c r="A7" s="153" t="s">
        <v>551</v>
      </c>
      <c r="B7" s="158"/>
      <c r="C7" s="159"/>
      <c r="D7" s="160">
        <v>34729</v>
      </c>
      <c r="E7" s="161"/>
      <c r="F7" s="162">
        <v>46395</v>
      </c>
      <c r="G7" s="163"/>
      <c r="H7" s="164"/>
    </row>
    <row r="8" spans="1:8" x14ac:dyDescent="0.15">
      <c r="A8" s="165"/>
      <c r="B8" s="166"/>
      <c r="C8" s="167"/>
      <c r="D8" s="168">
        <v>21833</v>
      </c>
      <c r="E8" s="169"/>
      <c r="F8" s="170">
        <v>26304</v>
      </c>
      <c r="G8" s="171"/>
      <c r="H8" s="172"/>
    </row>
    <row r="9" spans="1:8" x14ac:dyDescent="0.15">
      <c r="A9" s="153" t="s">
        <v>552</v>
      </c>
      <c r="B9" s="158"/>
      <c r="C9" s="159"/>
      <c r="D9" s="160">
        <v>30614</v>
      </c>
      <c r="E9" s="161"/>
      <c r="F9" s="162">
        <v>48088</v>
      </c>
      <c r="G9" s="163"/>
      <c r="H9" s="164"/>
    </row>
    <row r="10" spans="1:8" x14ac:dyDescent="0.15">
      <c r="A10" s="165"/>
      <c r="B10" s="166"/>
      <c r="C10" s="167"/>
      <c r="D10" s="168">
        <v>17928</v>
      </c>
      <c r="E10" s="169"/>
      <c r="F10" s="170">
        <v>25183</v>
      </c>
      <c r="G10" s="171"/>
      <c r="H10" s="172"/>
    </row>
    <row r="11" spans="1:8" x14ac:dyDescent="0.15">
      <c r="A11" s="153" t="s">
        <v>553</v>
      </c>
      <c r="B11" s="158"/>
      <c r="C11" s="159"/>
      <c r="D11" s="160">
        <v>51335</v>
      </c>
      <c r="E11" s="161"/>
      <c r="F11" s="162">
        <v>46457</v>
      </c>
      <c r="G11" s="163"/>
      <c r="H11" s="164"/>
    </row>
    <row r="12" spans="1:8" x14ac:dyDescent="0.15">
      <c r="A12" s="165"/>
      <c r="B12" s="166"/>
      <c r="C12" s="173"/>
      <c r="D12" s="168">
        <v>23844</v>
      </c>
      <c r="E12" s="169"/>
      <c r="F12" s="170">
        <v>24020</v>
      </c>
      <c r="G12" s="171"/>
      <c r="H12" s="172"/>
    </row>
    <row r="13" spans="1:8" x14ac:dyDescent="0.15">
      <c r="A13" s="153"/>
      <c r="B13" s="158"/>
      <c r="C13" s="174"/>
      <c r="D13" s="175">
        <v>41713</v>
      </c>
      <c r="E13" s="176"/>
      <c r="F13" s="177">
        <v>48687</v>
      </c>
      <c r="G13" s="178"/>
      <c r="H13" s="164"/>
    </row>
    <row r="14" spans="1:8" x14ac:dyDescent="0.15">
      <c r="A14" s="165"/>
      <c r="B14" s="166"/>
      <c r="C14" s="167"/>
      <c r="D14" s="168">
        <v>22935</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2.54</v>
      </c>
      <c r="C19" s="179">
        <f>ROUND(VALUE(SUBSTITUTE(実質収支比率等に係る経年分析!G$48,"▲","-")),2)</f>
        <v>5.13</v>
      </c>
      <c r="D19" s="179">
        <f>ROUND(VALUE(SUBSTITUTE(実質収支比率等に係る経年分析!H$48,"▲","-")),2)</f>
        <v>3.62</v>
      </c>
      <c r="E19" s="179">
        <f>ROUND(VALUE(SUBSTITUTE(実質収支比率等に係る経年分析!I$48,"▲","-")),2)</f>
        <v>3.93</v>
      </c>
      <c r="F19" s="179">
        <f>ROUND(VALUE(SUBSTITUTE(実質収支比率等に係る経年分析!J$48,"▲","-")),2)</f>
        <v>5.18</v>
      </c>
    </row>
    <row r="20" spans="1:11" x14ac:dyDescent="0.15">
      <c r="A20" s="179" t="s">
        <v>55</v>
      </c>
      <c r="B20" s="179">
        <f>ROUND(VALUE(SUBSTITUTE(実質収支比率等に係る経年分析!F$47,"▲","-")),2)</f>
        <v>9.1</v>
      </c>
      <c r="C20" s="179">
        <f>ROUND(VALUE(SUBSTITUTE(実質収支比率等に係る経年分析!G$47,"▲","-")),2)</f>
        <v>9.65</v>
      </c>
      <c r="D20" s="179">
        <f>ROUND(VALUE(SUBSTITUTE(実質収支比率等に係る経年分析!H$47,"▲","-")),2)</f>
        <v>10.25</v>
      </c>
      <c r="E20" s="179">
        <f>ROUND(VALUE(SUBSTITUTE(実質収支比率等に係る経年分析!I$47,"▲","-")),2)</f>
        <v>10.33</v>
      </c>
      <c r="F20" s="179">
        <f>ROUND(VALUE(SUBSTITUTE(実質収支比率等に係る経年分析!J$47,"▲","-")),2)</f>
        <v>8.58</v>
      </c>
    </row>
    <row r="21" spans="1:11" x14ac:dyDescent="0.15">
      <c r="A21" s="179" t="s">
        <v>56</v>
      </c>
      <c r="B21" s="179">
        <f>IF(ISNUMBER(VALUE(SUBSTITUTE(実質収支比率等に係る経年分析!F$49,"▲","-"))),ROUND(VALUE(SUBSTITUTE(実質収支比率等に係る経年分析!F$49,"▲","-")),2),NA())</f>
        <v>0.14000000000000001</v>
      </c>
      <c r="C21" s="179">
        <f>IF(ISNUMBER(VALUE(SUBSTITUTE(実質収支比率等に係る経年分析!G$49,"▲","-"))),ROUND(VALUE(SUBSTITUTE(実質収支比率等に係る経年分析!G$49,"▲","-")),2),NA())</f>
        <v>4.42</v>
      </c>
      <c r="D21" s="179">
        <f>IF(ISNUMBER(VALUE(SUBSTITUTE(実質収支比率等に係る経年分析!H$49,"▲","-"))),ROUND(VALUE(SUBSTITUTE(実質収支比率等に係る経年分析!H$49,"▲","-")),2),NA())</f>
        <v>0.06</v>
      </c>
      <c r="E21" s="179">
        <f>IF(ISNUMBER(VALUE(SUBSTITUTE(実質収支比率等に係る経年分析!I$49,"▲","-"))),ROUND(VALUE(SUBSTITUTE(実質収支比率等に係る経年分析!I$49,"▲","-")),2),NA())</f>
        <v>1.54</v>
      </c>
      <c r="F21" s="179">
        <f>IF(ISNUMBER(VALUE(SUBSTITUTE(実質収支比率等に係る経年分析!J$49,"▲","-"))),ROUND(VALUE(SUBSTITUTE(実質収支比率等に係る経年分析!J$49,"▲","-")),2),NA())</f>
        <v>0.28000000000000003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0.78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倉敷市後期高齢者医療事業特別会計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0.16</v>
      </c>
    </row>
    <row r="30" spans="1:11" x14ac:dyDescent="0.15">
      <c r="A30" s="180" t="str">
        <f>IF(連結実質赤字比率に係る赤字・黒字の構成分析!C$40="",NA(),連結実質赤字比率に係る赤字・黒字の構成分析!C$40)</f>
        <v>倉敷市立市民病院事業会計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x14ac:dyDescent="0.15">
      <c r="A31" s="180" t="str">
        <f>IF(連結実質赤字比率に係る赤字・黒字の構成分析!C$39="",NA(),連結実質赤字比率に係る赤字・黒字の構成分析!C$39)</f>
        <v>倉敷市介護保険事業特別会計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0.44</v>
      </c>
    </row>
    <row r="32" spans="1:11" x14ac:dyDescent="0.15">
      <c r="A32" s="180" t="str">
        <f>IF(連結実質赤字比率に係る赤字・黒字の構成分析!C$38="",NA(),連結実質赤字比率に係る赤字・黒字の構成分析!C$38)</f>
        <v>倉敷市国民健康保険事業特別会計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v>
      </c>
    </row>
    <row r="33" spans="1:16" x14ac:dyDescent="0.15">
      <c r="A33" s="180" t="str">
        <f>IF(連結実質赤字比率に係る赤字・黒字の構成分析!C$37="",NA(),連結実質赤字比率に係る赤字・黒字の構成分析!C$37)</f>
        <v>倉敷市水道事業会計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6.15</v>
      </c>
    </row>
    <row r="35" spans="1:16" x14ac:dyDescent="0.15">
      <c r="A35" s="180" t="str">
        <f>IF(連結実質赤字比率に係る赤字・黒字の構成分析!C$35="",NA(),連結実質赤字比率に係る赤字・黒字の構成分析!C$35)</f>
        <v>倉敷市児島モーターボート競走事業会計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13.28</v>
      </c>
    </row>
    <row r="36" spans="1:16" x14ac:dyDescent="0.15">
      <c r="A36" s="180" t="str">
        <f>IF(連結実質赤字比率に係る赤字・黒字の構成分析!C$34="",NA(),連結実質赤字比率に係る赤字・黒字の構成分析!C$34)</f>
        <v>倉敷市住宅新築資金等貸付特別会計</v>
      </c>
      <c r="B36" s="180">
        <f>IF(ROUND(VALUE(SUBSTITUTE(連結実質赤字比率に係る赤字・黒字の構成分析!F$34,"▲", "-")), 2) &lt; 0, ABS(ROUND(VALUE(SUBSTITUTE(連結実質赤字比率に係る赤字・黒字の構成分析!F$34,"▲", "-")), 2)), NA())</f>
        <v>1.04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0.99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0.98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21588</v>
      </c>
      <c r="E42" s="181"/>
      <c r="F42" s="181"/>
      <c r="G42" s="181">
        <f>'実質公債費比率（分子）の構造'!L$52</f>
        <v>21108</v>
      </c>
      <c r="H42" s="181"/>
      <c r="I42" s="181"/>
      <c r="J42" s="181">
        <f>'実質公債費比率（分子）の構造'!M$52</f>
        <v>21272</v>
      </c>
      <c r="K42" s="181"/>
      <c r="L42" s="181"/>
      <c r="M42" s="181">
        <f>'実質公債費比率（分子）の構造'!N$52</f>
        <v>22986</v>
      </c>
      <c r="N42" s="181"/>
      <c r="O42" s="181"/>
      <c r="P42" s="181">
        <f>'実質公債費比率（分子）の構造'!O$52</f>
        <v>22947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1560</v>
      </c>
      <c r="C44" s="181"/>
      <c r="D44" s="181"/>
      <c r="E44" s="181">
        <f>'実質公債費比率（分子）の構造'!L$50</f>
        <v>1938</v>
      </c>
      <c r="F44" s="181"/>
      <c r="G44" s="181"/>
      <c r="H44" s="181">
        <f>'実質公債費比率（分子）の構造'!M$50</f>
        <v>1402</v>
      </c>
      <c r="I44" s="181"/>
      <c r="J44" s="181"/>
      <c r="K44" s="181">
        <f>'実質公債費比率（分子）の構造'!N$50</f>
        <v>629</v>
      </c>
      <c r="L44" s="181"/>
      <c r="M44" s="181"/>
      <c r="N44" s="181">
        <f>'実質公債費比率（分子）の構造'!O$50</f>
        <v>541</v>
      </c>
      <c r="O44" s="181"/>
      <c r="P44" s="181"/>
    </row>
    <row r="45" spans="1:16" x14ac:dyDescent="0.15">
      <c r="A45" s="181" t="s">
        <v>66</v>
      </c>
      <c r="B45" s="181">
        <f>'実質公債費比率（分子）の構造'!K$49</f>
        <v>147</v>
      </c>
      <c r="C45" s="181"/>
      <c r="D45" s="181"/>
      <c r="E45" s="181">
        <f>'実質公債費比率（分子）の構造'!L$49</f>
        <v>147</v>
      </c>
      <c r="F45" s="181"/>
      <c r="G45" s="181"/>
      <c r="H45" s="181">
        <f>'実質公債費比率（分子）の構造'!M$49</f>
        <v>109</v>
      </c>
      <c r="I45" s="181"/>
      <c r="J45" s="181"/>
      <c r="K45" s="181">
        <f>'実質公債費比率（分子）の構造'!N$49</f>
        <v>61</v>
      </c>
      <c r="L45" s="181"/>
      <c r="M45" s="181"/>
      <c r="N45" s="181">
        <f>'実質公債費比率（分子）の構造'!O$49</f>
        <v>45</v>
      </c>
      <c r="O45" s="181"/>
      <c r="P45" s="181"/>
    </row>
    <row r="46" spans="1:16" x14ac:dyDescent="0.15">
      <c r="A46" s="181" t="s">
        <v>67</v>
      </c>
      <c r="B46" s="181">
        <f>'実質公債費比率（分子）の構造'!K$48</f>
        <v>9795</v>
      </c>
      <c r="C46" s="181"/>
      <c r="D46" s="181"/>
      <c r="E46" s="181">
        <f>'実質公債費比率（分子）の構造'!L$48</f>
        <v>10268</v>
      </c>
      <c r="F46" s="181"/>
      <c r="G46" s="181"/>
      <c r="H46" s="181">
        <f>'実質公債費比率（分子）の構造'!M$48</f>
        <v>9943</v>
      </c>
      <c r="I46" s="181"/>
      <c r="J46" s="181"/>
      <c r="K46" s="181">
        <f>'実質公債費比率（分子）の構造'!N$48</f>
        <v>10859</v>
      </c>
      <c r="L46" s="181"/>
      <c r="M46" s="181"/>
      <c r="N46" s="181">
        <f>'実質公債費比率（分子）の構造'!O$48</f>
        <v>10952</v>
      </c>
      <c r="O46" s="181"/>
      <c r="P46" s="181"/>
    </row>
    <row r="47" spans="1:16" x14ac:dyDescent="0.15">
      <c r="A47" s="181" t="s">
        <v>68</v>
      </c>
      <c r="B47" s="181">
        <f>'実質公債費比率（分子）の構造'!K$47</f>
        <v>350</v>
      </c>
      <c r="C47" s="181"/>
      <c r="D47" s="181"/>
      <c r="E47" s="181">
        <f>'実質公債費比率（分子）の構造'!L$47</f>
        <v>383</v>
      </c>
      <c r="F47" s="181"/>
      <c r="G47" s="181"/>
      <c r="H47" s="181">
        <f>'実質公債費比率（分子）の構造'!M$47</f>
        <v>417</v>
      </c>
      <c r="I47" s="181"/>
      <c r="J47" s="181"/>
      <c r="K47" s="181">
        <f>'実質公債費比率（分子）の構造'!N$47</f>
        <v>450</v>
      </c>
      <c r="L47" s="181"/>
      <c r="M47" s="181"/>
      <c r="N47" s="181">
        <f>'実質公債費比率（分子）の構造'!O$47</f>
        <v>483</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15237</v>
      </c>
      <c r="C49" s="181"/>
      <c r="D49" s="181"/>
      <c r="E49" s="181">
        <f>'実質公債費比率（分子）の構造'!L$45</f>
        <v>14521</v>
      </c>
      <c r="F49" s="181"/>
      <c r="G49" s="181"/>
      <c r="H49" s="181">
        <f>'実質公債費比率（分子）の構造'!M$45</f>
        <v>14763</v>
      </c>
      <c r="I49" s="181"/>
      <c r="J49" s="181"/>
      <c r="K49" s="181">
        <f>'実質公債費比率（分子）の構造'!N$45</f>
        <v>15320</v>
      </c>
      <c r="L49" s="181"/>
      <c r="M49" s="181"/>
      <c r="N49" s="181">
        <f>'実質公債費比率（分子）の構造'!O$45</f>
        <v>15670</v>
      </c>
      <c r="O49" s="181"/>
      <c r="P49" s="181"/>
    </row>
    <row r="50" spans="1:16" x14ac:dyDescent="0.15">
      <c r="A50" s="181" t="s">
        <v>71</v>
      </c>
      <c r="B50" s="181" t="e">
        <f>NA()</f>
        <v>#N/A</v>
      </c>
      <c r="C50" s="181">
        <f>IF(ISNUMBER('実質公債費比率（分子）の構造'!K$53),'実質公債費比率（分子）の構造'!K$53,NA())</f>
        <v>5501</v>
      </c>
      <c r="D50" s="181" t="e">
        <f>NA()</f>
        <v>#N/A</v>
      </c>
      <c r="E50" s="181" t="e">
        <f>NA()</f>
        <v>#N/A</v>
      </c>
      <c r="F50" s="181">
        <f>IF(ISNUMBER('実質公債費比率（分子）の構造'!L$53),'実質公債費比率（分子）の構造'!L$53,NA())</f>
        <v>6149</v>
      </c>
      <c r="G50" s="181" t="e">
        <f>NA()</f>
        <v>#N/A</v>
      </c>
      <c r="H50" s="181" t="e">
        <f>NA()</f>
        <v>#N/A</v>
      </c>
      <c r="I50" s="181">
        <f>IF(ISNUMBER('実質公債費比率（分子）の構造'!M$53),'実質公債費比率（分子）の構造'!M$53,NA())</f>
        <v>5362</v>
      </c>
      <c r="J50" s="181" t="e">
        <f>NA()</f>
        <v>#N/A</v>
      </c>
      <c r="K50" s="181" t="e">
        <f>NA()</f>
        <v>#N/A</v>
      </c>
      <c r="L50" s="181">
        <f>IF(ISNUMBER('実質公債費比率（分子）の構造'!N$53),'実質公債費比率（分子）の構造'!N$53,NA())</f>
        <v>4333</v>
      </c>
      <c r="M50" s="181" t="e">
        <f>NA()</f>
        <v>#N/A</v>
      </c>
      <c r="N50" s="181" t="e">
        <f>NA()</f>
        <v>#N/A</v>
      </c>
      <c r="O50" s="181">
        <f>IF(ISNUMBER('実質公債費比率（分子）の構造'!O$53),'実質公債費比率（分子）の構造'!O$53,NA())</f>
        <v>4744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196985</v>
      </c>
      <c r="E56" s="180"/>
      <c r="F56" s="180"/>
      <c r="G56" s="180">
        <f>'将来負担比率（分子）の構造'!J$52</f>
        <v>199124</v>
      </c>
      <c r="H56" s="180"/>
      <c r="I56" s="180"/>
      <c r="J56" s="180">
        <f>'将来負担比率（分子）の構造'!K$52</f>
        <v>196934</v>
      </c>
      <c r="K56" s="180"/>
      <c r="L56" s="180"/>
      <c r="M56" s="180">
        <f>'将来負担比率（分子）の構造'!L$52</f>
        <v>193640</v>
      </c>
      <c r="N56" s="180"/>
      <c r="O56" s="180"/>
      <c r="P56" s="180">
        <f>'将来負担比率（分子）の構造'!M$52</f>
        <v>191438</v>
      </c>
    </row>
    <row r="57" spans="1:16" x14ac:dyDescent="0.15">
      <c r="A57" s="180" t="s">
        <v>42</v>
      </c>
      <c r="B57" s="180"/>
      <c r="C57" s="180"/>
      <c r="D57" s="180">
        <f>'将来負担比率（分子）の構造'!I$51</f>
        <v>44717</v>
      </c>
      <c r="E57" s="180"/>
      <c r="F57" s="180"/>
      <c r="G57" s="180">
        <f>'将来負担比率（分子）の構造'!J$51</f>
        <v>41203</v>
      </c>
      <c r="H57" s="180"/>
      <c r="I57" s="180"/>
      <c r="J57" s="180">
        <f>'将来負担比率（分子）の構造'!K$51</f>
        <v>39780</v>
      </c>
      <c r="K57" s="180"/>
      <c r="L57" s="180"/>
      <c r="M57" s="180">
        <f>'将来負担比率（分子）の構造'!L$51</f>
        <v>40647</v>
      </c>
      <c r="N57" s="180"/>
      <c r="O57" s="180"/>
      <c r="P57" s="180">
        <f>'将来負担比率（分子）の構造'!M$51</f>
        <v>44030</v>
      </c>
    </row>
    <row r="58" spans="1:16" x14ac:dyDescent="0.15">
      <c r="A58" s="180" t="s">
        <v>41</v>
      </c>
      <c r="B58" s="180"/>
      <c r="C58" s="180"/>
      <c r="D58" s="180">
        <f>'将来負担比率（分子）の構造'!I$50</f>
        <v>24363</v>
      </c>
      <c r="E58" s="180"/>
      <c r="F58" s="180"/>
      <c r="G58" s="180">
        <f>'将来負担比率（分子）の構造'!J$50</f>
        <v>28561</v>
      </c>
      <c r="H58" s="180"/>
      <c r="I58" s="180"/>
      <c r="J58" s="180">
        <f>'将来負担比率（分子）の構造'!K$50</f>
        <v>31571</v>
      </c>
      <c r="K58" s="180"/>
      <c r="L58" s="180"/>
      <c r="M58" s="180">
        <f>'将来負担比率（分子）の構造'!L$50</f>
        <v>33845</v>
      </c>
      <c r="N58" s="180"/>
      <c r="O58" s="180"/>
      <c r="P58" s="180">
        <f>'将来負担比率（分子）の構造'!M$50</f>
        <v>34352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616</v>
      </c>
      <c r="C61" s="180"/>
      <c r="D61" s="180"/>
      <c r="E61" s="180">
        <f>'将来負担比率（分子）の構造'!J$46</f>
        <v>506</v>
      </c>
      <c r="F61" s="180"/>
      <c r="G61" s="180"/>
      <c r="H61" s="180">
        <f>'将来負担比率（分子）の構造'!K$46</f>
        <v>604</v>
      </c>
      <c r="I61" s="180"/>
      <c r="J61" s="180"/>
      <c r="K61" s="180">
        <f>'将来負担比率（分子）の構造'!L$46</f>
        <v>325</v>
      </c>
      <c r="L61" s="180"/>
      <c r="M61" s="180"/>
      <c r="N61" s="180">
        <f>'将来負担比率（分子）の構造'!M$46</f>
        <v>150</v>
      </c>
      <c r="O61" s="180"/>
      <c r="P61" s="180"/>
    </row>
    <row r="62" spans="1:16" x14ac:dyDescent="0.15">
      <c r="A62" s="180" t="s">
        <v>35</v>
      </c>
      <c r="B62" s="180">
        <f>'将来負担比率（分子）の構造'!I$45</f>
        <v>21122</v>
      </c>
      <c r="C62" s="180"/>
      <c r="D62" s="180"/>
      <c r="E62" s="180">
        <f>'将来負担比率（分子）の構造'!J$45</f>
        <v>19498</v>
      </c>
      <c r="F62" s="180"/>
      <c r="G62" s="180"/>
      <c r="H62" s="180">
        <f>'将来負担比率（分子）の構造'!K$45</f>
        <v>19727</v>
      </c>
      <c r="I62" s="180"/>
      <c r="J62" s="180"/>
      <c r="K62" s="180">
        <f>'将来負担比率（分子）の構造'!L$45</f>
        <v>20344</v>
      </c>
      <c r="L62" s="180"/>
      <c r="M62" s="180"/>
      <c r="N62" s="180">
        <f>'将来負担比率（分子）の構造'!M$45</f>
        <v>20085</v>
      </c>
      <c r="O62" s="180"/>
      <c r="P62" s="180"/>
    </row>
    <row r="63" spans="1:16" x14ac:dyDescent="0.15">
      <c r="A63" s="180" t="s">
        <v>34</v>
      </c>
      <c r="B63" s="180">
        <f>'将来負担比率（分子）の構造'!I$44</f>
        <v>692</v>
      </c>
      <c r="C63" s="180"/>
      <c r="D63" s="180"/>
      <c r="E63" s="180">
        <f>'将来負担比率（分子）の構造'!J$44</f>
        <v>543</v>
      </c>
      <c r="F63" s="180"/>
      <c r="G63" s="180"/>
      <c r="H63" s="180">
        <f>'将来負担比率（分子）の構造'!K$44</f>
        <v>422</v>
      </c>
      <c r="I63" s="180"/>
      <c r="J63" s="180"/>
      <c r="K63" s="180">
        <f>'将来負担比率（分子）の構造'!L$44</f>
        <v>280</v>
      </c>
      <c r="L63" s="180"/>
      <c r="M63" s="180"/>
      <c r="N63" s="180">
        <f>'将来負担比率（分子）の構造'!M$44</f>
        <v>159</v>
      </c>
      <c r="O63" s="180"/>
      <c r="P63" s="180"/>
    </row>
    <row r="64" spans="1:16" x14ac:dyDescent="0.15">
      <c r="A64" s="180" t="s">
        <v>33</v>
      </c>
      <c r="B64" s="180">
        <f>'将来負担比率（分子）の構造'!I$43</f>
        <v>118208</v>
      </c>
      <c r="C64" s="180"/>
      <c r="D64" s="180"/>
      <c r="E64" s="180">
        <f>'将来負担比率（分子）の構造'!J$43</f>
        <v>114069</v>
      </c>
      <c r="F64" s="180"/>
      <c r="G64" s="180"/>
      <c r="H64" s="180">
        <f>'将来負担比率（分子）の構造'!K$43</f>
        <v>108758</v>
      </c>
      <c r="I64" s="180"/>
      <c r="J64" s="180"/>
      <c r="K64" s="180">
        <f>'将来負担比率（分子）の構造'!L$43</f>
        <v>109812</v>
      </c>
      <c r="L64" s="180"/>
      <c r="M64" s="180"/>
      <c r="N64" s="180">
        <f>'将来負担比率（分子）の構造'!M$43</f>
        <v>107803</v>
      </c>
      <c r="O64" s="180"/>
      <c r="P64" s="180"/>
    </row>
    <row r="65" spans="1:16" x14ac:dyDescent="0.15">
      <c r="A65" s="180" t="s">
        <v>32</v>
      </c>
      <c r="B65" s="180">
        <f>'将来負担比率（分子）の構造'!I$42</f>
        <v>7088</v>
      </c>
      <c r="C65" s="180"/>
      <c r="D65" s="180"/>
      <c r="E65" s="180">
        <f>'将来負担比率（分子）の構造'!J$42</f>
        <v>5687</v>
      </c>
      <c r="F65" s="180"/>
      <c r="G65" s="180"/>
      <c r="H65" s="180">
        <f>'将来負担比率（分子）の構造'!K$42</f>
        <v>3555</v>
      </c>
      <c r="I65" s="180"/>
      <c r="J65" s="180"/>
      <c r="K65" s="180">
        <f>'将来負担比率（分子）の構造'!L$42</f>
        <v>2733</v>
      </c>
      <c r="L65" s="180"/>
      <c r="M65" s="180"/>
      <c r="N65" s="180">
        <f>'将来負担比率（分子）の構造'!M$42</f>
        <v>2654</v>
      </c>
      <c r="O65" s="180"/>
      <c r="P65" s="180"/>
    </row>
    <row r="66" spans="1:16" x14ac:dyDescent="0.15">
      <c r="A66" s="180" t="s">
        <v>31</v>
      </c>
      <c r="B66" s="180">
        <f>'将来負担比率（分子）の構造'!I$41</f>
        <v>168454</v>
      </c>
      <c r="C66" s="180"/>
      <c r="D66" s="180"/>
      <c r="E66" s="180">
        <f>'将来負担比率（分子）の構造'!J$41</f>
        <v>173312</v>
      </c>
      <c r="F66" s="180"/>
      <c r="G66" s="180"/>
      <c r="H66" s="180">
        <f>'将来負担比率（分子）の構造'!K$41</f>
        <v>173414</v>
      </c>
      <c r="I66" s="180"/>
      <c r="J66" s="180"/>
      <c r="K66" s="180">
        <f>'将来負担比率（分子）の構造'!L$41</f>
        <v>172857</v>
      </c>
      <c r="L66" s="180"/>
      <c r="M66" s="180"/>
      <c r="N66" s="180">
        <f>'将来負担比率（分子）の構造'!M$41</f>
        <v>182094</v>
      </c>
      <c r="O66" s="180"/>
      <c r="P66" s="180"/>
    </row>
    <row r="67" spans="1:16" x14ac:dyDescent="0.15">
      <c r="A67" s="180" t="s">
        <v>75</v>
      </c>
      <c r="B67" s="180" t="e">
        <f>NA()</f>
        <v>#N/A</v>
      </c>
      <c r="C67" s="180">
        <f>IF(ISNUMBER('将来負担比率（分子）の構造'!I$53), IF('将来負担比率（分子）の構造'!I$53 &lt; 0, 0, '将来負担比率（分子）の構造'!I$53), NA())</f>
        <v>50116</v>
      </c>
      <c r="D67" s="180" t="e">
        <f>NA()</f>
        <v>#N/A</v>
      </c>
      <c r="E67" s="180" t="e">
        <f>NA()</f>
        <v>#N/A</v>
      </c>
      <c r="F67" s="180">
        <f>IF(ISNUMBER('将来負担比率（分子）の構造'!J$53), IF('将来負担比率（分子）の構造'!J$53 &lt; 0, 0, '将来負担比率（分子）の構造'!J$53), NA())</f>
        <v>44729</v>
      </c>
      <c r="G67" s="180" t="e">
        <f>NA()</f>
        <v>#N/A</v>
      </c>
      <c r="H67" s="180" t="e">
        <f>NA()</f>
        <v>#N/A</v>
      </c>
      <c r="I67" s="180">
        <f>IF(ISNUMBER('将来負担比率（分子）の構造'!K$53), IF('将来負担比率（分子）の構造'!K$53 &lt; 0, 0, '将来負担比率（分子）の構造'!K$53), NA())</f>
        <v>38196</v>
      </c>
      <c r="J67" s="180" t="e">
        <f>NA()</f>
        <v>#N/A</v>
      </c>
      <c r="K67" s="180" t="e">
        <f>NA()</f>
        <v>#N/A</v>
      </c>
      <c r="L67" s="180">
        <f>IF(ISNUMBER('将来負担比率（分子）の構造'!L$53), IF('将来負担比率（分子）の構造'!L$53 &lt; 0, 0, '将来負担比率（分子）の構造'!L$53), NA())</f>
        <v>38219</v>
      </c>
      <c r="M67" s="180" t="e">
        <f>NA()</f>
        <v>#N/A</v>
      </c>
      <c r="N67" s="180" t="e">
        <f>NA()</f>
        <v>#N/A</v>
      </c>
      <c r="O67" s="180">
        <f>IF(ISNUMBER('将来負担比率（分子）の構造'!M$53), IF('将来負担比率（分子）の構造'!M$53 &lt; 0, 0, '将来負担比率（分子）の構造'!M$53), NA())</f>
        <v>43125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10911</v>
      </c>
      <c r="C72" s="184">
        <f>基金残高に係る経年分析!G55</f>
        <v>11070</v>
      </c>
      <c r="D72" s="184">
        <f>基金残高に係る経年分析!H55</f>
        <v>9254</v>
      </c>
    </row>
    <row r="73" spans="1:16" x14ac:dyDescent="0.15">
      <c r="A73" s="183" t="s">
        <v>78</v>
      </c>
      <c r="B73" s="184">
        <f>基金残高に係る経年分析!F56</f>
        <v>3697</v>
      </c>
      <c r="C73" s="184">
        <f>基金残高に係る経年分析!G56</f>
        <v>4074</v>
      </c>
      <c r="D73" s="184">
        <f>基金残高に係る経年分析!H56</f>
        <v>4326</v>
      </c>
    </row>
    <row r="74" spans="1:16" x14ac:dyDescent="0.15">
      <c r="A74" s="183" t="s">
        <v>79</v>
      </c>
      <c r="B74" s="184">
        <f>基金残高に係る経年分析!F57</f>
        <v>16011</v>
      </c>
      <c r="C74" s="184">
        <f>基金残高に係る経年分析!G57</f>
        <v>17116</v>
      </c>
      <c r="D74" s="184">
        <f>基金残高に係る経年分析!H57</f>
        <v>18097</v>
      </c>
    </row>
  </sheetData>
  <sheetProtection algorithmName="SHA-512" hashValue="4UrPAreaVEK9rDTnQpxk/xN3Xf1WcSzYduQmzxDymCFjGUiTlPxOZv15Bl49JpvmtCNtFkbaePz4sMWmim8KLA==" saltValue="N91udb6rfcLiNDXvnbqR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管理者</cp:lastModifiedBy>
  <cp:lastPrinted>2020-03-10T06:13:40Z</cp:lastPrinted>
  <dcterms:created xsi:type="dcterms:W3CDTF">2020-02-10T05:16:24Z</dcterms:created>
  <dcterms:modified xsi:type="dcterms:W3CDTF">2020-09-25T05:48:26Z</dcterms:modified>
  <cp:category/>
</cp:coreProperties>
</file>