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izen-fs\財政課\財政係\02-01-D　決算\08　新市統計（類団比較等）\財政状況資料集\H28決算分\301026（11.9〆）財政状況資料集の再分析\"/>
    </mc:Choice>
  </mc:AlternateContent>
  <bookViews>
    <workbookView xWindow="240" yWindow="60" windowWidth="14940" windowHeight="7875" tabRatio="816"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4" i="9"/>
  <c r="C35" i="9" s="1"/>
  <c r="C36" i="9" s="1"/>
  <c r="C37"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l="1"/>
  <c r="AM35" i="9" l="1"/>
  <c r="AM36" i="9" s="1"/>
  <c r="BE34" i="9" l="1"/>
  <c r="BE35" i="9" l="1"/>
  <c r="BE36" i="9" s="1"/>
  <c r="BW34" i="9"/>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<sst xmlns="http://schemas.openxmlformats.org/spreadsheetml/2006/main" count="993" uniqueCount="571">
  <si>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</si>
  <si>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</si>
  <si>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</si>
  <si>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</si>
  <si>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</si>
  <si>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</si>
  <si>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</si>
  <si>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</si>
  <si>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</si>
  <si>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</si>
  <si>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</si>
  <si>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</si>
  <si>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</si>
  <si>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</si>
  <si>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</si>
  <si>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</si>
  <si>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</si>
  <si>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</si>
  <si>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</si>
  <si>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</si>
  <si>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</si>
  <si>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</si>
  <si>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</si>
  <si>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</si>
  <si>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</si>
  <si>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</si>
  <si>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</si>
  <si>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</si>
  <si>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</si>
  <si>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</si>
  <si>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</si>
  <si>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</si>
  <si>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</si>
  <si>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</si>
  <si>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</si>
  <si>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</si>
  <si>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</si>
  <si>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</si>
  <si>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</si>
  <si>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</si>
  <si>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</si>
  <si>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</si>
  <si>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</si>
  <si>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</si>
  <si>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</si>
  <si>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</si>
  <si>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</si>
  <si>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</si>
  <si>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</si>
  <si>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</si>
  <si>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</si>
  <si>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</si>
  <si>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</si>
  <si>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</si>
  <si>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</si>
  <si>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</si>
  <si>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</si>
  <si>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</si>
  <si>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</si>
  <si>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</si>
  <si>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</si>
  <si>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</si>
  <si>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</si>
  <si>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</si>
  <si>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</si>
  <si>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</si>
  <si>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</si>
  <si>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</si>
  <si>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</si>
  <si>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</si>
  <si>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</si>
  <si>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</si>
  <si>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</si>
  <si>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</si>
  <si>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</si>
  <si>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</si>
  <si>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</si>
  <si>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</si>
  <si>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</si>
  <si>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</si>
  <si>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</si>
  <si>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</si>
  <si>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</si>
  <si>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</si>
  <si>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</si>
  <si>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</si>
  <si>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</si>
  <si>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</si>
  <si>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</si>
  <si>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</si>
  <si>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</si>
  <si>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</si>
  <si>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</si>
  <si>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</si>
  <si>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</si>
  <si>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</si>
  <si>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</si>
  <si>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</si>
  <si>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</si>
  <si>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</si>
  <si>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</si>
  <si>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</si>
  <si>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</si>
  <si>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</si>
  <si>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</si>
  <si>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</si>
  <si>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</si>
  <si>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</si>
  <si>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</si>
  <si>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</si>
  <si>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</si>
  <si>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</si>
  <si>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</si>
  <si>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</si>
  <si>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</si>
  <si>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</si>
  <si>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</si>
  <si>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</si>
  <si>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</si>
  <si>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</si>
  <si>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</si>
  <si>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</si>
  <si>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</si>
  <si>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</si>
  <si>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</si>
  <si>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</si>
  <si>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</si>
  <si>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</si>
  <si>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</si>
  <si>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</si>
  <si>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</si>
  <si>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</si>
  <si>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</si>
  <si>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</si>
  <si>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</si>
  <si>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</si>
  <si>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</si>
  <si>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</si>
  <si>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</si>
  <si>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</si>
  <si>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</si>
  <si>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</si>
  <si>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</si>
  <si>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</si>
  <si>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</si>
  <si>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</si>
  <si>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</si>
  <si>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</si>
  <si>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</si>
  <si>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</si>
  <si>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</si>
  <si>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</si>
  <si>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</si>
  <si>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</si>
  <si>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</si>
  <si>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</si>
  <si>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</si>
  <si>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</si>
  <si>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</si>
  <si>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</si>
  <si>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</si>
  <si>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</si>
  <si>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</si>
  <si>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</si>
  <si>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</si>
  <si>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</si>
  <si>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</si>
  <si>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</si>
  <si>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</si>
  <si>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</si>
  <si>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</si>
  <si>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</si>
  <si>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</si>
  <si>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</si>
  <si>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</si>
  <si>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</si>
  <si>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</si>
  <si>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</si>
  <si>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</si>
  <si>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</si>
  <si>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</si>
  <si>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</si>
  <si>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</si>
  <si>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</si>
  <si>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</si>
  <si>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</si>
  <si>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</si>
  <si>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</si>
  <si>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</si>
  <si>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</si>
  <si>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</si>
  <si>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</si>
  <si>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</si>
  <si>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</si>
  <si>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</si>
  <si>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</si>
  <si>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</si>
  <si>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</si>
  <si>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岡山県備前市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</si>
  <si>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</si>
  <si>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</si>
  <si>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</si>
  <si>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</si>
  <si>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</si>
  <si>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</si>
  <si>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</si>
  <si>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</si>
  <si>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</si>
  <si>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</si>
  <si>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</si>
  <si>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</si>
  <si>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</si>
  <si>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</si>
  <si>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</si>
  <si>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</si>
  <si>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</si>
  <si>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</si>
  <si>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</si>
  <si>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</si>
  <si>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</si>
  <si>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</si>
  <si>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</si>
  <si>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</si>
  <si>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</si>
  <si>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</si>
  <si>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</si>
  <si>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</si>
  <si>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</si>
  <si>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</si>
  <si>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</si>
  <si>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</si>
  <si>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</si>
  <si>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</si>
  <si>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</si>
  <si>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</si>
  <si>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</si>
  <si>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</si>
  <si>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</si>
  <si>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</si>
  <si>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</si>
  <si>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</si>
  <si>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</si>
  <si>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</si>
  <si>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</si>
  <si>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</si>
  <si>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</si>
  <si>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</si>
  <si>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</si>
  <si>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</si>
  <si>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</si>
  <si>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</si>
  <si>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</si>
  <si>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</si>
  <si>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</si>
  <si>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</si>
  <si>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</si>
  <si>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</si>
  <si>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</si>
  <si>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</si>
  <si>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</si>
  <si>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</si>
  <si>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</si>
  <si>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</si>
  <si>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</si>
  <si>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</si>
  <si>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</si>
  <si>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</si>
  <si>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</si>
  <si>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</si>
  <si>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</si>
  <si>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</si>
  <si>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</si>
  <si>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</si>
  <si>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</si>
  <si>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</si>
  <si>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</si>
  <si>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</si>
  <si>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</si>
  <si>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</si>
  <si>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</si>
  <si>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</si>
  <si>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</si>
  <si>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</si>
  <si>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</si>
  <si>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</si>
  <si>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</si>
  <si>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</si>
  <si>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</si>
  <si>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</si>
  <si>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</si>
  <si>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</si>
  <si>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</si>
  <si>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</si>
  <si>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</si>
  <si>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</si>
  <si>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</si>
  <si>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</si>
  <si>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</si>
  <si>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</si>
  <si>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</si>
  <si>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</si>
  <si>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</si>
  <si>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</si>
  <si>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</si>
  <si>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</si>
  <si>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</si>
  <si>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</si>
  <si>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</si>
  <si>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</si>
  <si>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</si>
  <si>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</si>
  <si>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</si>
  <si>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</si>
  <si>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</si>
  <si>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</si>
  <si>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</si>
  <si>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</si>
  <si>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</si>
  <si>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</si>
  <si>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</si>
  <si>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</si>
  <si>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</si>
  <si>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</si>
  <si>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</si>
  <si>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</si>
  <si>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</si>
  <si>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</si>
  <si>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</si>
  <si>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</si>
  <si>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</si>
  <si>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</si>
  <si>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</si>
  <si>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</si>
  <si>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</si>
  <si>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</si>
  <si>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</si>
  <si>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</si>
  <si>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</si>
  <si>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</si>
  <si>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</si>
  <si>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</si>
  <si>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</si>
  <si>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</si>
  <si>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</si>
  <si>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</si>
  <si>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</si>
  <si>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</si>
  <si>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岡山県備前市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</si>
  <si>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</si>
  <si>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</si>
  <si>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</si>
  <si>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</si>
  <si>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</si>
  <si>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</si>
  <si>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</si>
  <si>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</si>
  <si>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</si>
  <si>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</si>
  <si>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</si>
  <si>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</si>
  <si>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</si>
  <si>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</si>
  <si>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</si>
  <si>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</si>
  <si>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</si>
  <si>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</si>
  <si>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</si>
  <si>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</si>
  <si>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</si>
  <si>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</si>
  <si>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</si>
  <si>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</si>
  <si>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</si>
  <si>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</si>
  <si>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</si>
  <si>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</si>
  <si>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</si>
  <si>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</si>
  <si>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</si>
  <si>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</si>
  <si>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</si>
  <si>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</si>
  <si>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</si>
  <si>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</si>
  <si>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</si>
  <si>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</si>
  <si>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</si>
  <si>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</si>
  <si>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</si>
  <si>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</si>
  <si>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</si>
  <si>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備前市病院事業会計</t>
    <phoneticPr fontId="5"/>
  </si>
  <si>
    <t>備前市浄化槽整備事業特別会計</t>
    <phoneticPr fontId="5"/>
  </si>
  <si>
    <t>法非適用企業</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</si>
  <si>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</si>
  <si>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</si>
  <si>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</si>
  <si>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</si>
  <si>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</si>
  <si>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</si>
  <si>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</si>
  <si>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</si>
  <si>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</si>
  <si>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</si>
  <si>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</si>
  <si>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</si>
  <si>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</si>
  <si>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</si>
  <si>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</si>
  <si>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</si>
  <si>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</si>
  <si>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</si>
  <si>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</si>
  <si>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</si>
  <si>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</si>
  <si>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</si>
  <si>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</si>
  <si>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</si>
  <si>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</si>
  <si>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</si>
  <si>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</si>
  <si>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</si>
  <si>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</si>
  <si>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</si>
  <si>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</si>
  <si>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</si>
  <si>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</si>
  <si>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</si>
  <si>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</si>
  <si>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</si>
  <si>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</si>
  <si>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</si>
  <si>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</si>
  <si>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</si>
  <si>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</si>
  <si>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</si>
  <si>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</si>
  <si>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</si>
  <si>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</si>
  <si>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</si>
  <si>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</si>
  <si>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</si>
  <si>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</si>
  <si>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</si>
  <si>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</si>
  <si>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</si>
  <si>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</si>
  <si>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</si>
  <si>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</si>
  <si>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</si>
  <si>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</si>
  <si>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</si>
  <si>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</si>
  <si>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</si>
  <si>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</si>
  <si>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</si>
  <si>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</si>
  <si>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</si>
  <si>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</si>
  <si>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</si>
  <si>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</si>
  <si>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</si>
  <si>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</si>
  <si>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</si>
  <si>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</si>
  <si>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</si>
  <si>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</si>
  <si>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</si>
  <si>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</si>
  <si>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</si>
  <si>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</si>
  <si>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</si>
  <si>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</si>
  <si>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</si>
  <si>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</si>
  <si>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</si>
  <si>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</si>
  <si>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</si>
  <si>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</si>
  <si>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</si>
  <si>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</si>
  <si>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</si>
  <si>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</si>
  <si>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</si>
  <si>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</si>
  <si>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</si>
  <si>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</si>
  <si>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</si>
  <si>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</si>
  <si>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</si>
  <si>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</si>
  <si>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</si>
  <si>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</si>
  <si>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</si>
  <si>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</si>
  <si>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</si>
  <si>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</si>
  <si>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</si>
  <si>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</si>
  <si>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</si>
  <si>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</si>
  <si>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</si>
  <si>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</si>
  <si>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</si>
  <si>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</si>
  <si>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</si>
  <si>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</si>
  <si>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</si>
  <si>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</si>
  <si>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</si>
  <si>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</si>
  <si>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</si>
  <si>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</si>
  <si>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</si>
  <si>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</si>
  <si>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</si>
  <si>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</si>
  <si>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</si>
  <si>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</si>
  <si>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</si>
  <si>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</si>
  <si>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</si>
  <si>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</si>
  <si>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</si>
  <si>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</si>
  <si>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</si>
  <si>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</si>
  <si>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</si>
  <si>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</si>
  <si>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</si>
  <si>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</si>
  <si>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0.05</t>
  </si>
  <si>
    <t>備前市水道事業会計</t>
  </si>
  <si>
    <t>備前市病院事業会計</t>
  </si>
  <si>
    <t>一般会計</t>
  </si>
  <si>
    <t>備前市国民健康保険事業特別会計</t>
  </si>
  <si>
    <t>備前市下水道事業会計</t>
  </si>
  <si>
    <t>備前市介護保険事業特別会計（介護保険事業勘定）</t>
  </si>
  <si>
    <t>備前市宅地造成分譲事業特別会計</t>
  </si>
  <si>
    <t>備前市駐車場事業特別会計</t>
  </si>
  <si>
    <t>その他会計（赤字）</t>
  </si>
  <si>
    <t>その他会計（黒字）</t>
  </si>
  <si>
    <t>岡山県広域水道企業団</t>
  </si>
  <si>
    <t>岡山県後期高齢者医療広域連合特別会計</t>
  </si>
  <si>
    <t>岡山県市町村総合事務組合一般会計</t>
  </si>
  <si>
    <t>岡山県市町村税整理組合</t>
  </si>
  <si>
    <t>東備消防組合</t>
  </si>
  <si>
    <t>和気老人ホーム組合</t>
  </si>
  <si>
    <t>和気北部衛生施設組合</t>
  </si>
  <si>
    <t>東備農業共済事務組合</t>
  </si>
  <si>
    <t>旭東用排水組合</t>
  </si>
  <si>
    <t>岡山県市町村総合事務組合貸付金特別会計</t>
  </si>
  <si>
    <t>岡山県市町村総合事務組合交通災害共済特別会計</t>
  </si>
  <si>
    <t>岡山県後期高齢者医療広域連合一般会計</t>
  </si>
  <si>
    <t>（一財）備前市施設管理公社</t>
    <rPh sb="1" eb="2">
      <t>イチ</t>
    </rPh>
    <rPh sb="2" eb="3">
      <t>ザイ</t>
    </rPh>
    <rPh sb="4" eb="7">
      <t>ビゼンシ</t>
    </rPh>
    <rPh sb="7" eb="9">
      <t>シセツ</t>
    </rPh>
    <rPh sb="9" eb="11">
      <t>カンリ</t>
    </rPh>
    <rPh sb="11" eb="13">
      <t>コウシャ</t>
    </rPh>
    <phoneticPr fontId="31"/>
  </si>
  <si>
    <t>片上埠頭開発（株）</t>
    <rPh sb="0" eb="2">
      <t>カタカミ</t>
    </rPh>
    <rPh sb="2" eb="4">
      <t>フトウ</t>
    </rPh>
    <rPh sb="4" eb="6">
      <t>カイハツ</t>
    </rPh>
    <rPh sb="7" eb="8">
      <t>カブ</t>
    </rPh>
    <phoneticPr fontId="31"/>
  </si>
  <si>
    <t>（一財）岡山セラミックス技術振興財団</t>
    <rPh sb="1" eb="2">
      <t>イチ</t>
    </rPh>
    <rPh sb="2" eb="3">
      <t>ザイ</t>
    </rPh>
    <rPh sb="4" eb="6">
      <t>オカヤマ</t>
    </rPh>
    <rPh sb="12" eb="14">
      <t>ギジュツ</t>
    </rPh>
    <rPh sb="14" eb="16">
      <t>シンコウ</t>
    </rPh>
    <rPh sb="16" eb="18">
      <t>ザイダン</t>
    </rPh>
    <phoneticPr fontId="31"/>
  </si>
  <si>
    <t>日生有線テレビ（株）</t>
    <rPh sb="0" eb="2">
      <t>ヒナセ</t>
    </rPh>
    <rPh sb="2" eb="4">
      <t>ユウセン</t>
    </rPh>
    <rPh sb="8" eb="9">
      <t>カブ</t>
    </rPh>
    <phoneticPr fontId="31"/>
  </si>
  <si>
    <t>岡山県市町村総合事務組合拠出金事業特別会計</t>
    <rPh sb="12" eb="15">
      <t>キョシュツキン</t>
    </rPh>
    <rPh sb="15" eb="17">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</si>
  <si>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</si>
  <si>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</si>
  <si>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</si>
  <si>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</si>
  <si>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</si>
  <si>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</si>
  <si>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</si>
  <si>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</si>
  <si>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</si>
  <si>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</si>
  <si>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</si>
  <si>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高いものの、主に下水道事業債の残高の減少などにより将来負担比率は低くなっている。しかし、今後の新庁舎建設等大規模事業などの影響により悪化の可能性も高いため、引き続き健全な財政運営に努める。</t>
    <rPh sb="0" eb="2">
      <t>ジッシツ</t>
    </rPh>
    <rPh sb="2" eb="5">
      <t>コウサイヒ</t>
    </rPh>
    <rPh sb="5" eb="7">
      <t>ヒリツ</t>
    </rPh>
    <rPh sb="8" eb="10">
      <t>ルイジ</t>
    </rPh>
    <rPh sb="10" eb="12">
      <t>ダンタイ</t>
    </rPh>
    <rPh sb="13" eb="15">
      <t>ヒカク</t>
    </rPh>
    <rPh sb="17" eb="18">
      <t>タカ</t>
    </rPh>
    <rPh sb="23" eb="24">
      <t>オモ</t>
    </rPh>
    <rPh sb="25" eb="28">
      <t>ゲスイドウ</t>
    </rPh>
    <rPh sb="28" eb="30">
      <t>ジギョウ</t>
    </rPh>
    <rPh sb="30" eb="31">
      <t>サイ</t>
    </rPh>
    <rPh sb="32" eb="34">
      <t>ザンダカ</t>
    </rPh>
    <rPh sb="35" eb="37">
      <t>ゲンショウ</t>
    </rPh>
    <rPh sb="42" eb="44">
      <t>ショウライ</t>
    </rPh>
    <rPh sb="44" eb="46">
      <t>フタン</t>
    </rPh>
    <rPh sb="46" eb="48">
      <t>ヒリツ</t>
    </rPh>
    <rPh sb="49" eb="50">
      <t>ヒク</t>
    </rPh>
    <rPh sb="61" eb="63">
      <t>コンゴ</t>
    </rPh>
    <rPh sb="64" eb="67">
      <t>シンチョウシャ</t>
    </rPh>
    <rPh sb="67" eb="69">
      <t>ケンセツ</t>
    </rPh>
    <rPh sb="69" eb="70">
      <t>トウ</t>
    </rPh>
    <rPh sb="70" eb="73">
      <t>ダイキボ</t>
    </rPh>
    <rPh sb="73" eb="75">
      <t>ジギョウ</t>
    </rPh>
    <rPh sb="78" eb="80">
      <t>エイキョウ</t>
    </rPh>
    <rPh sb="83" eb="85">
      <t>アッカ</t>
    </rPh>
    <rPh sb="86" eb="89">
      <t>カノウセイ</t>
    </rPh>
    <rPh sb="90" eb="91">
      <t>タカ</t>
    </rPh>
    <rPh sb="95" eb="96">
      <t>ヒ</t>
    </rPh>
    <rPh sb="97" eb="98">
      <t>ツヅ</t>
    </rPh>
    <rPh sb="99" eb="101">
      <t>ケンゼン</t>
    </rPh>
    <rPh sb="102" eb="104">
      <t>ザイセイ</t>
    </rPh>
    <rPh sb="104" eb="106">
      <t>ウンエイ</t>
    </rPh>
    <rPh sb="107" eb="10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</si>
</sst>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c:ext xmlns:c16="http://schemas.microsoft.com/office/drawing/2014/chart" uri="{C3380CC4-5D6E-409C-BE32-E72D297353CC}">
              <c16:uniqueId val="{00000000-6248-435C-B519-503A718C29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80283</c:v>
                </c:pt>
                <c:pt idx="1">
                  <c:v>73433</c:v>
                </c:pt>
                <c:pt idx="2">
                  <c:v>115474</c:v>
                </c:pt>
                <c:pt idx="3">
                  <c:v>77152</c:v>
                </c:pt>
                <c:pt idx="4">
                  <c:v>84917</c:v>
                </c:pt>
              </c:numCache>
            </c:numRef>
          </c:val>
          <c:smooth val="0"/>
          <c:extLst>
            <c:ext xmlns:c16="http://schemas.microsoft.com/office/drawing/2014/chart" uri="{C3380CC4-5D6E-409C-BE32-E72D297353CC}">
              <c16:uniqueId val="{00000001-6248-435C-B519-503A718C2945}"/>
            </c:ext>
          </c:extLst>
        </c:ser>
        <c:dLbls>
          <c:showLegendKey val="0"/>
          <c:showVal val="0"/>
          <c:showCatName val="0"/>
          <c:showSerName val="0"/>
          <c:showPercent val="0"/>
          <c:showBubbleSize val="0"/>
        </c:dLbls>
        <c:marker val="1"/>
        <c:smooth val="0"/>
        <c:axId val="116470912"/>
        <c:axId val="116472832"/>
      </c:lineChart>
      <c:catAx>
        <c:axId val="11647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72832"/>
        <c:crosses val="autoZero"/>
        <c:auto val="1"/>
        <c:lblAlgn val="ctr"/>
        <c:lblOffset val="100"/>
        <c:tickLblSkip val="1"/>
        <c:tickMarkSkip val="1"/>
        <c:noMultiLvlLbl val="0"/>
      </c:catAx>
      <c:valAx>
        <c:axId val="1164728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7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4.8600000000000003</c:v>
                </c:pt>
                <c:pt idx="1">
                  <c:v>3.97</c:v>
                </c:pt>
                <c:pt idx="2">
                  <c:v>5.35</c:v>
                </c:pt>
                <c:pt idx="3">
                  <c:v>4.18</c:v>
                </c:pt>
                <c:pt idx="4">
                  <c:v>4.04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22.29</c:v>
                </c:pt>
                <c:pt idx="1">
                  <c:v>24.43</c:v>
                </c:pt>
                <c:pt idx="2">
                  <c:v>27</c:v>
                </c:pt>
                <c:pt idx="3">
                  <c:v>29.41</c:v>
                </c:pt>
                <c:pt idx="4">
                  <c:v>32.630000000000003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355200"/>
        <c:axId val="4635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0.16</c:v>
                </c:pt>
                <c:pt idx="1">
                  <c:v>-0.05</c:v>
                </c:pt>
                <c:pt idx="2">
                  <c:v>1.31</c:v>
                </c:pt>
                <c:pt idx="3">
                  <c:v>1.45</c:v>
                </c:pt>
                <c:pt idx="4">
                  <c:v>0.23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355200"/>
        <c:axId val="46357120"/>
      </c:lineChart>
      <c:catAx>
        <c:axId val="4635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57120"/>
        <c:crosses val="autoZero"/>
        <c:auto val="1"/>
        <c:lblAlgn val="ctr"/>
        <c:lblOffset val="100"/>
        <c:tickLblSkip val="1"/>
        <c:tickMarkSkip val="1"/>
        <c:noMultiLvlLbl val="0"/>
      </c:catAx>
      <c:valAx>
        <c:axId val="4635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5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0.76</c:v>
                </c:pt>
                <c:pt idx="2">
                  <c:v>#N/A</c:v>
                </c:pt>
                <c:pt idx="3">
                  <c:v>2.04</c:v>
                </c:pt>
                <c:pt idx="4">
                  <c:v>#N/A</c:v>
                </c:pt>
                <c:pt idx="5">
                  <c:v>0.17</c:v>
                </c:pt>
                <c:pt idx="6">
                  <c:v>#N/A</c:v>
                </c:pt>
                <c:pt idx="7">
                  <c:v>0.18</c:v>
                </c:pt>
                <c:pt idx="8">
                  <c:v>#N/A</c:v>
                </c:pt>
                <c:pt idx="9">
                  <c:v>0.16</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備前市駐車場事業特別会計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0.01</c:v>
                </c:pt>
                <c:pt idx="4">
                  <c:v>#N/A</c:v>
                </c:pt>
                <c:pt idx="5">
                  <c:v>0.08</c:v>
                </c:pt>
                <c:pt idx="6">
                  <c:v>#N/A</c:v>
                </c:pt>
                <c:pt idx="7">
                  <c:v>0.11</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0.59</c:v>
                </c:pt>
                <c:pt idx="2">
                  <c:v>#N/A</c:v>
                </c:pt>
                <c:pt idx="3">
                  <c:v>0.34</c:v>
                </c:pt>
                <c:pt idx="4">
                  <c:v>#N/A</c:v>
                </c:pt>
                <c:pt idx="5">
                  <c:v>0.34</c:v>
                </c:pt>
                <c:pt idx="6">
                  <c:v>#N/A</c:v>
                </c:pt>
                <c:pt idx="7">
                  <c:v>0.12</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備前市介護保険事業特別会計（介護保険事業勘定）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0.51</c:v>
                </c:pt>
                <c:pt idx="2">
                  <c:v>#N/A</c:v>
                </c:pt>
                <c:pt idx="3">
                  <c:v>0.53</c:v>
                </c:pt>
                <c:pt idx="4">
                  <c:v>#N/A</c:v>
                </c:pt>
                <c:pt idx="5">
                  <c:v>0.72</c:v>
                </c:pt>
                <c:pt idx="6">
                  <c:v>#N/A</c:v>
                </c:pt>
                <c:pt idx="7">
                  <c:v>0.85</c:v>
                </c:pt>
                <c:pt idx="8">
                  <c:v>#N/A</c:v>
                </c:pt>
                <c:pt idx="9">
                  <c:v>1.69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備前市下水道事業会計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2.0099999999999998</c:v>
                </c:pt>
                <c:pt idx="6">
                  <c:v>#N/A</c:v>
                </c:pt>
                <c:pt idx="7">
                  <c:v>2.48</c:v>
                </c:pt>
                <c:pt idx="8">
                  <c:v>#N/A</c:v>
                </c:pt>
                <c:pt idx="9">
                  <c:v>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備前市国民健康保険事業特別会計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0.17</c:v>
                </c:pt>
                <c:pt idx="4">
                  <c:v>#N/A</c:v>
                </c:pt>
                <c:pt idx="5">
                  <c:v>0.92</c:v>
                </c:pt>
                <c:pt idx="6">
                  <c:v>#N/A</c:v>
                </c:pt>
                <c:pt idx="7">
                  <c:v>1.17</c:v>
                </c:pt>
                <c:pt idx="8">
                  <c:v>#N/A</c:v>
                </c:pt>
                <c:pt idx="9">
                  <c:v>2.08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4.63</c:v>
                </c:pt>
                <c:pt idx="2">
                  <c:v>#N/A</c:v>
                </c:pt>
                <c:pt idx="3">
                  <c:v>3.87</c:v>
                </c:pt>
                <c:pt idx="4">
                  <c:v>#N/A</c:v>
                </c:pt>
                <c:pt idx="5">
                  <c:v>5.21</c:v>
                </c:pt>
                <c:pt idx="6">
                  <c:v>#N/A</c:v>
                </c:pt>
                <c:pt idx="7">
                  <c:v>3.99</c:v>
                </c:pt>
                <c:pt idx="8">
                  <c:v>#N/A</c:v>
                </c:pt>
                <c:pt idx="9">
                  <c:v>3.89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25.13</c:v>
                </c:pt>
                <c:pt idx="2">
                  <c:v>#N/A</c:v>
                </c:pt>
                <c:pt idx="3">
                  <c:v>23.77</c:v>
                </c:pt>
                <c:pt idx="4">
                  <c:v>#N/A</c:v>
                </c:pt>
                <c:pt idx="5">
                  <c:v>24.89</c:v>
                </c:pt>
                <c:pt idx="6">
                  <c:v>#N/A</c:v>
                </c:pt>
                <c:pt idx="7">
                  <c:v>15.72</c:v>
                </c:pt>
                <c:pt idx="8">
                  <c:v>#N/A</c:v>
                </c:pt>
                <c:pt idx="9">
                  <c:v>13.63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16.72</c:v>
                </c:pt>
                <c:pt idx="2">
                  <c:v>#N/A</c:v>
                </c:pt>
                <c:pt idx="3">
                  <c:v>17.52</c:v>
                </c:pt>
                <c:pt idx="4">
                  <c:v>#N/A</c:v>
                </c:pt>
                <c:pt idx="5">
                  <c:v>17.72</c:v>
                </c:pt>
                <c:pt idx="6">
                  <c:v>#N/A</c:v>
                </c:pt>
                <c:pt idx="7">
                  <c:v>18.63</c:v>
                </c:pt>
                <c:pt idx="8">
                  <c:v>#N/A</c:v>
                </c:pt>
                <c:pt idx="9">
                  <c:v>19.59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496000"/>
        <c:axId val="46501888"/>
      </c:barChart>
      <c:catAx>
        <c:axId val="4649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01888"/>
        <c:crosses val="autoZero"/>
        <c:auto val="1"/>
        <c:lblAlgn val="ctr"/>
        <c:lblOffset val="100"/>
        <c:tickLblSkip val="1"/>
        <c:tickMarkSkip val="1"/>
        <c:noMultiLvlLbl val="0"/>
      </c:catAx>
      <c:valAx>
        <c:axId val="4650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9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2626</c:v>
                </c:pt>
                <c:pt idx="5">
                  <c:v>2666</c:v>
                </c:pt>
                <c:pt idx="8">
                  <c:v>2685</c:v>
                </c:pt>
                <c:pt idx="11">
                  <c:v>2599</c:v>
                </c:pt>
                <c:pt idx="14">
                  <c:v>2619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58</c:v>
                </c:pt>
                <c:pt idx="3">
                  <c:v>53</c:v>
                </c:pt>
                <c:pt idx="6">
                  <c:v>36</c:v>
                </c:pt>
                <c:pt idx="9">
                  <c:v>22</c:v>
                </c:pt>
                <c:pt idx="12">
                  <c:v>20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91</c:v>
                </c:pt>
                <c:pt idx="3">
                  <c:v>103</c:v>
                </c:pt>
                <c:pt idx="6">
                  <c:v>91</c:v>
                </c:pt>
                <c:pt idx="9">
                  <c:v>88</c:v>
                </c:pt>
                <c:pt idx="12">
                  <c:v>86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1980</c:v>
                </c:pt>
                <c:pt idx="3">
                  <c:v>2109</c:v>
                </c:pt>
                <c:pt idx="6">
                  <c:v>2005</c:v>
                </c:pt>
                <c:pt idx="9">
                  <c:v>1913</c:v>
                </c:pt>
                <c:pt idx="12">
                  <c:v>2078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1989</c:v>
                </c:pt>
                <c:pt idx="3">
                  <c:v>1851</c:v>
                </c:pt>
                <c:pt idx="6">
                  <c:v>1776</c:v>
                </c:pt>
                <c:pt idx="9">
                  <c:v>1704</c:v>
                </c:pt>
                <c:pt idx="12">
                  <c:v>1724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978560"/>
        <c:axId val="4698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1492</c:v>
                </c:pt>
                <c:pt idx="2">
                  <c:v>#N/A</c:v>
                </c:pt>
                <c:pt idx="3">
                  <c:v>#N/A</c:v>
                </c:pt>
                <c:pt idx="4">
                  <c:v>1451</c:v>
                </c:pt>
                <c:pt idx="5">
                  <c:v>#N/A</c:v>
                </c:pt>
                <c:pt idx="6">
                  <c:v>#N/A</c:v>
                </c:pt>
                <c:pt idx="7">
                  <c:v>1224</c:v>
                </c:pt>
                <c:pt idx="8">
                  <c:v>#N/A</c:v>
                </c:pt>
                <c:pt idx="9">
                  <c:v>#N/A</c:v>
                </c:pt>
                <c:pt idx="10">
                  <c:v>1128</c:v>
                </c:pt>
                <c:pt idx="11">
                  <c:v>#N/A</c:v>
                </c:pt>
                <c:pt idx="12">
                  <c:v>#N/A</c:v>
                </c:pt>
                <c:pt idx="13">
                  <c:v>1289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978560"/>
        <c:axId val="46980480"/>
      </c:lineChart>
      <c:catAx>
        <c:axId val="469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80480"/>
        <c:crosses val="autoZero"/>
        <c:auto val="1"/>
        <c:lblAlgn val="ctr"/>
        <c:lblOffset val="100"/>
        <c:tickLblSkip val="1"/>
        <c:tickMarkSkip val="1"/>
        <c:noMultiLvlLbl val="0"/>
      </c:catAx>
      <c:valAx>
        <c:axId val="4698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26260</c:v>
                </c:pt>
                <c:pt idx="5">
                  <c:v>25889</c:v>
                </c:pt>
                <c:pt idx="8">
                  <c:v>25795</c:v>
                </c:pt>
                <c:pt idx="11">
                  <c:v>24791</c:v>
                </c:pt>
                <c:pt idx="14">
                  <c:v>25027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2693</c:v>
                </c:pt>
                <c:pt idx="5">
                  <c:v>2273</c:v>
                </c:pt>
                <c:pt idx="8">
                  <c:v>2103</c:v>
                </c:pt>
                <c:pt idx="11">
                  <c:v>1962</c:v>
                </c:pt>
                <c:pt idx="14">
                  <c:v>1904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6824</c:v>
                </c:pt>
                <c:pt idx="5">
                  <c:v>7559</c:v>
                </c:pt>
                <c:pt idx="8">
                  <c:v>7819</c:v>
                </c:pt>
                <c:pt idx="11">
                  <c:v>9351</c:v>
                </c:pt>
                <c:pt idx="14">
                  <c:v>9926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45</c:v>
                </c:pt>
                <c:pt idx="3">
                  <c:v>1</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2164</c:v>
                </c:pt>
                <c:pt idx="3">
                  <c:v>2007</c:v>
                </c:pt>
                <c:pt idx="6">
                  <c:v>1782</c:v>
                </c:pt>
                <c:pt idx="9">
                  <c:v>1685</c:v>
                </c:pt>
                <c:pt idx="12">
                  <c:v>1602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702</c:v>
                </c:pt>
                <c:pt idx="3">
                  <c:v>622</c:v>
                </c:pt>
                <c:pt idx="6">
                  <c:v>575</c:v>
                </c:pt>
                <c:pt idx="9">
                  <c:v>489</c:v>
                </c:pt>
                <c:pt idx="12">
                  <c:v>410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22533</c:v>
                </c:pt>
                <c:pt idx="3">
                  <c:v>21963</c:v>
                </c:pt>
                <c:pt idx="6">
                  <c:v>21175</c:v>
                </c:pt>
                <c:pt idx="9">
                  <c:v>19407</c:v>
                </c:pt>
                <c:pt idx="12">
                  <c:v>18134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444</c:v>
                </c:pt>
                <c:pt idx="3">
                  <c:v>369</c:v>
                </c:pt>
                <c:pt idx="6">
                  <c:v>280</c:v>
                </c:pt>
                <c:pt idx="9">
                  <c:v>250</c:v>
                </c:pt>
                <c:pt idx="12">
                  <c:v>202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17582</c:v>
                </c:pt>
                <c:pt idx="3">
                  <c:v>17502</c:v>
                </c:pt>
                <c:pt idx="6">
                  <c:v>18409</c:v>
                </c:pt>
                <c:pt idx="9">
                  <c:v>18676</c:v>
                </c:pt>
                <c:pt idx="12">
                  <c:v>18612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133440"/>
        <c:axId val="4713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7693</c:v>
                </c:pt>
                <c:pt idx="2">
                  <c:v>#N/A</c:v>
                </c:pt>
                <c:pt idx="3">
                  <c:v>#N/A</c:v>
                </c:pt>
                <c:pt idx="4">
                  <c:v>6742</c:v>
                </c:pt>
                <c:pt idx="5">
                  <c:v>#N/A</c:v>
                </c:pt>
                <c:pt idx="6">
                  <c:v>#N/A</c:v>
                </c:pt>
                <c:pt idx="7">
                  <c:v>6504</c:v>
                </c:pt>
                <c:pt idx="8">
                  <c:v>#N/A</c:v>
                </c:pt>
                <c:pt idx="9">
                  <c:v>#N/A</c:v>
                </c:pt>
                <c:pt idx="10">
                  <c:v>4404</c:v>
                </c:pt>
                <c:pt idx="11">
                  <c:v>#N/A</c:v>
                </c:pt>
                <c:pt idx="12">
                  <c:v>#N/A</c:v>
                </c:pt>
                <c:pt idx="13">
                  <c:v>2102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133440"/>
        <c:axId val="47135360"/>
      </c:lineChart>
      <c:catAx>
        <c:axId val="471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35360"/>
        <c:crosses val="autoZero"/>
        <c:auto val="1"/>
        <c:lblAlgn val="ctr"/>
        <c:lblOffset val="100"/>
        <c:tickLblSkip val="1"/>
        <c:tickMarkSkip val="1"/>
        <c:noMultiLvlLbl val="0"/>
      </c:catAx>
      <c:valAx>
        <c:axId val="4713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{72BA3E5F-63B7-4D76-B92B-DB7DE52FB24A}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F42-4036-8365-A8FADCC0EAA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{DC1D3349-C9BE-424F-A310-49183059D1A5}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F42-4036-8365-A8FADCC0EAA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{D35BD278-C3D2-42CA-A306-D8321D11E9BC}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F42-4036-8365-A8FADCC0EAA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{6A60CB4E-80DF-48DE-87C6-CD27CD4C15CF}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F42-4036-8365-A8FADCC0EAA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{B896FC7E-642F-4E9B-AB06-95722EE06F6C}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F42-4036-8365-A8FADCC0EA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F42-4036-8365-A8FADCC0EAA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{4C9ACC5F-1F4F-4F31-BA33-2794142D5B92}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F42-4036-8365-A8FADCC0EAA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{49561FF1-ED24-42A6-BB65-3479A821858F}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F42-4036-8365-A8FADCC0EAA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{08DF238F-BEB8-448E-9125-595B42AF437D}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F42-4036-8365-A8FADCC0EAA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{8094A6F5-25AF-4E7F-8B49-616B3ED88636}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F42-4036-8365-A8FADCC0EAA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{03DA916D-580A-4506-9C08-81137D0A2C44}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F42-4036-8365-A8FADCC0EA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5F42-4036-8365-A8FADCC0EAA1}"/>
            </c:ext>
          </c:extLst>
        </c:ser>
        <c:dLbls>
          <c:showLegendKey val="0"/>
          <c:showVal val="0"/>
          <c:showCatName val="0"/>
          <c:showSerName val="0"/>
          <c:showPercent val="0"/>
          <c:showBubbleSize val="0"/>
        </c:dLbls>
        <c:axId val="72688768"/>
        <c:axId val="72690688"/>
      </c:scatterChart>
      <c:valAx>
        <c:axId val="72688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90688"/>
        <c:crosses val="autoZero"/>
        <c:crossBetween val="midCat"/>
      </c:valAx>
      <c:valAx>
        <c:axId val="72690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88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{1D935038-E447-4899-9740-0A8AAFC14A99}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4D9-4B2D-95A1-CA32B3C6654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{A73F858F-5516-4951-8C2A-C47CC122558B}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4D9-4B2D-95A1-CA32B3C6654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{9A069370-B52E-4011-AEB1-464DCAD9B930}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4D9-4B2D-95A1-CA32B3C6654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{37D2406F-088F-43DD-A8EE-4CDCDE57C6AF}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4D9-4B2D-95A1-CA32B3C6654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{40C82657-2623-49D8-BC5A-C60B4F6AE04C}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4D9-4B2D-95A1-CA32B3C665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16.399999999999999</c:v>
                </c:pt>
                <c:pt idx="1">
                  <c:v>15.9</c:v>
                </c:pt>
                <c:pt idx="2">
                  <c:v>14</c:v>
                </c:pt>
                <c:pt idx="3">
                  <c:v>12.7</c:v>
                </c:pt>
                <c:pt idx="4">
                  <c:v>12.3</c:v>
                </c:pt>
              </c:numCache>
            </c:numRef>
          </c:xVal>
          <c:yVal>
            <c:numRef>
              <c:f>公会計指標分析・財政指標組合せ分析表!$K$73:$O$73</c:f>
              <c:numCache>
                <c:formatCode>#,##0.0;"▲ "#,##0.0</c:formatCode>
                <c:ptCount val="5"/>
                <c:pt idx="0">
                  <c:v>77.5</c:v>
                </c:pt>
                <c:pt idx="1">
                  <c:v>67.099999999999994</c:v>
                </c:pt>
                <c:pt idx="2">
                  <c:v>66.599999999999994</c:v>
                </c:pt>
                <c:pt idx="3">
                  <c:v>43.9</c:v>
                </c:pt>
                <c:pt idx="4">
                  <c:v>21.4</c:v>
                </c:pt>
              </c:numCache>
            </c:numRef>
          </c:yVal>
          <c:smooth val="0"/>
          <c:extLst>
            <c:ext xmlns:c16="http://schemas.microsoft.com/office/drawing/2014/chart" uri="{C3380CC4-5D6E-409C-BE32-E72D297353CC}">
              <c16:uniqueId val="{00000005-D4D9-4B2D-95A1-CA32B3C6654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{A83AB123-4CA3-4C77-9095-1E32944CD56E}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4D9-4B2D-95A1-CA32B3C6654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{CAFF0953-9BC5-4192-AF5B-B76CBF152D5C}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4D9-4B2D-95A1-CA32B3C6654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{FA2AF8DE-E1C5-436B-9C5A-77B0E5B00011}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4D9-4B2D-95A1-CA32B3C6654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{052D4D5C-0CA4-46BE-A161-16EA7492BAF9}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4D9-4B2D-95A1-CA32B3C6654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{FB4FF3A0-6673-4941-B066-22E0DA6753CD}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4D9-4B2D-95A1-CA32B3C665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c:ext xmlns:c16="http://schemas.microsoft.com/office/drawing/2014/chart" uri="{C3380CC4-5D6E-409C-BE32-E72D297353CC}">
              <c16:uniqueId val="{0000000B-D4D9-4B2D-95A1-CA32B3C66544}"/>
            </c:ext>
          </c:extLst>
        </c:ser>
        <c:dLbls>
          <c:showLegendKey val="0"/>
          <c:showVal val="0"/>
          <c:showCatName val="0"/>
          <c:showSerName val="0"/>
          <c:showPercent val="0"/>
          <c:showBubbleSize val="0"/>
        </c:dLbls>
        <c:axId val="72753920"/>
        <c:axId val="72755840"/>
      </c:scatterChart>
      <c:valAx>
        <c:axId val="72753920"/>
        <c:scaling>
          <c:orientation val="minMax"/>
          <c:max val="17"/>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55840"/>
        <c:crosses val="autoZero"/>
        <c:crossBetween val="midCat"/>
      </c:valAx>
      <c:valAx>
        <c:axId val="72755840"/>
        <c:scaling>
          <c:orientation val="minMax"/>
          <c:max val="8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53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35,903
35,321
258.14
22,586,201
21,901,449
493,883
12,216,870
18,611,549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分子である基準財政需用額については、平成</a:t>
          </a:r>
          <a:r>
            <a:rPr kumimoji="1" lang="en-US" altLang="ja-JP" sz="1300">
              <a:latin typeface="ＭＳ Ｐゴシック"/>
            </a:rPr>
            <a:t>27</a:t>
          </a:r>
          <a:r>
            <a:rPr kumimoji="1" lang="ja-JP" altLang="en-US" sz="1300">
              <a:latin typeface="ＭＳ Ｐゴシック"/>
            </a:rPr>
            <a:t>年度に引き続きまち・ひと・しごと創生事業の算入及び市の個別要因としてスクールバスの運行を直営化したことにより増加した。分母である基準財政収入額については、市内企業の業績回復の遅れや納税義務者の減少による減収等により減少した。</a:t>
          </a:r>
          <a:endParaRPr kumimoji="1" lang="en-US" altLang="ja-JP" sz="1300">
            <a:latin typeface="ＭＳ Ｐゴシック"/>
          </a:endParaRPr>
        </a:p>
        <a:p>
          <a:r>
            <a:rPr kumimoji="1" lang="ja-JP" altLang="en-US" sz="1300">
              <a:latin typeface="ＭＳ Ｐゴシック"/>
            </a:rPr>
            <a:t>　今後は、第</a:t>
          </a:r>
          <a:r>
            <a:rPr kumimoji="1" lang="en-US" altLang="ja-JP" sz="1300">
              <a:latin typeface="ＭＳ Ｐゴシック"/>
            </a:rPr>
            <a:t>2</a:t>
          </a:r>
          <a:r>
            <a:rPr kumimoji="1" lang="ja-JP" altLang="en-US" sz="1300">
              <a:latin typeface="ＭＳ Ｐゴシック"/>
            </a:rPr>
            <a:t>次備前市総合計画に基づいた「教育のまち備前」を将来像に掲げ、人口減対策に努める。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85725</xdr:rowOff>
    </xdr:to>
    <xdr:cxnSp macro="">
      <xdr:nvCxnSpPr>
        <xdr:cNvPr id="68" name="直線コネクタ 67"/>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45508</xdr:rowOff>
    </xdr:to>
    <xdr:cxnSp macro="">
      <xdr:nvCxnSpPr>
        <xdr:cNvPr id="71" name="直線コネクタ 70"/>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7" name="直線コネクタ 76"/>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166158</xdr:rowOff>
    </xdr:from>
    <xdr:to>
      <xdr:col>6</xdr:col>
      <xdr:colOff>50800</xdr:colOff>
      <xdr:row>42</xdr:row>
      <xdr:rowOff>96308</xdr:rowOff>
    </xdr:to>
    <xdr:sp macro="" textlink="">
      <xdr:nvSpPr>
        <xdr:cNvPr id="89" name="円/楕円 88"/>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90" name="テキスト ボックス 89"/>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94.7</a:t>
          </a:r>
          <a:r>
            <a:rPr kumimoji="1" lang="ja-JP" altLang="en-US" sz="1300">
              <a:latin typeface="ＭＳ Ｐゴシック"/>
            </a:rPr>
            <a:t>％となり、前年度比で</a:t>
          </a:r>
          <a:r>
            <a:rPr kumimoji="1" lang="en-US" altLang="ja-JP" sz="1300">
              <a:latin typeface="ＭＳ Ｐゴシック"/>
            </a:rPr>
            <a:t>3.7</a:t>
          </a:r>
          <a:r>
            <a:rPr kumimoji="1" lang="ja-JP" altLang="en-US" sz="1300">
              <a:latin typeface="ＭＳ Ｐゴシック"/>
            </a:rPr>
            <a:t>ポイント悪化している。悪化の要因は、路線バス直営化による運転員人件費の増加、備前焼ミュージアム直営化による経費の増加、ＡＬＴ（英語指導助手）及び学校図書館司書の全校配置等の教育関係経費の増加、保育料無償化に伴う保育園、幼稚園及び認定こども園に係る人件費及び臨時保育士賃金等の増加など、人件費及び物件費を中心に経常経費が増加したことによるもの。</a:t>
          </a:r>
          <a:endParaRPr kumimoji="1" lang="en-US" altLang="ja-JP" sz="1300">
            <a:latin typeface="ＭＳ Ｐゴシック"/>
          </a:endParaRPr>
        </a:p>
        <a:p>
          <a:r>
            <a:rPr kumimoji="1" lang="ja-JP" altLang="en-US" sz="1300">
              <a:latin typeface="ＭＳ Ｐゴシック"/>
            </a:rPr>
            <a:t>　経常収入に見合う事業費とするための事務事業の見直しを今後も行う。</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150622</xdr:rowOff>
    </xdr:to>
    <xdr:cxnSp macro="">
      <xdr:nvCxnSpPr>
        <xdr:cNvPr id="129" name="直線コネクタ 128"/>
        <xdr:cNvCxnSpPr/>
      </xdr:nvCxnSpPr>
      <xdr:spPr>
        <a:xfrm>
          <a:off x="4114800" y="10601960"/>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153162</xdr:rowOff>
    </xdr:to>
    <xdr:cxnSp macro="">
      <xdr:nvCxnSpPr>
        <xdr:cNvPr id="132" name="直線コネクタ 131"/>
        <xdr:cNvCxnSpPr/>
      </xdr:nvCxnSpPr>
      <xdr:spPr>
        <a:xfrm flipV="1">
          <a:off x="3225800" y="1060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61</xdr:row>
      <xdr:rowOff>162814</xdr:rowOff>
    </xdr:to>
    <xdr:cxnSp macro="">
      <xdr:nvCxnSpPr>
        <xdr:cNvPr id="135" name="直線コネクタ 134"/>
        <xdr:cNvCxnSpPr/>
      </xdr:nvCxnSpPr>
      <xdr:spPr>
        <a:xfrm flipV="1">
          <a:off x="2336800" y="1061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124206</xdr:rowOff>
    </xdr:from>
    <xdr:to>
      <xdr:col>3</xdr:col>
      <xdr:colOff>279400</xdr:colOff>
      <xdr:row>61</xdr:row>
      <xdr:rowOff>162814</xdr:rowOff>
    </xdr:to>
    <xdr:cxnSp macro="">
      <xdr:nvCxnSpPr>
        <xdr:cNvPr id="138" name="直線コネクタ 137"/>
        <xdr:cNvCxnSpPr/>
      </xdr:nvCxnSpPr>
      <xdr:spPr>
        <a:xfrm>
          <a:off x="1447800" y="105826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8" name="円/楕円 147"/>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71899</xdr:rowOff>
    </xdr:from>
    <xdr:ext cx="762000" cy="259045"/>
    <xdr:sp macro="" textlink="">
      <xdr:nvSpPr>
        <xdr:cNvPr id="149"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0" name="円/楕円 149"/>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7637</xdr:rowOff>
    </xdr:from>
    <xdr:ext cx="736600" cy="259045"/>
    <xdr:sp macro="" textlink="">
      <xdr:nvSpPr>
        <xdr:cNvPr id="151" name="テキスト ボックス 150"/>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2" name="円/楕円 151"/>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17289</xdr:rowOff>
    </xdr:from>
    <xdr:ext cx="762000" cy="259045"/>
    <xdr:sp macro="" textlink="">
      <xdr:nvSpPr>
        <xdr:cNvPr id="153" name="テキスト ボックス 152"/>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4" name="円/楕円 153"/>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5" name="テキスト ボックス 154"/>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73406</xdr:rowOff>
    </xdr:from>
    <xdr:to>
      <xdr:col>2</xdr:col>
      <xdr:colOff>127000</xdr:colOff>
      <xdr:row>62</xdr:row>
      <xdr:rowOff>3556</xdr:rowOff>
    </xdr:to>
    <xdr:sp macro="" textlink="">
      <xdr:nvSpPr>
        <xdr:cNvPr id="156" name="円/楕円 155"/>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159783</xdr:rowOff>
    </xdr:from>
    <xdr:ext cx="762000" cy="259045"/>
    <xdr:sp macro="" textlink="">
      <xdr:nvSpPr>
        <xdr:cNvPr id="157" name="テキスト ボックス 156"/>
        <xdr:cNvSpPr txBox="1"/>
      </xdr:nvSpPr>
      <xdr:spPr>
        <a:xfrm>
          <a:off x="1066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[193,335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人件費・物件費等決算額は、平成</a:t>
          </a:r>
          <a:r>
            <a:rPr kumimoji="1" lang="en-US" altLang="ja-JP" sz="1300">
              <a:latin typeface="ＭＳ Ｐゴシック"/>
            </a:rPr>
            <a:t>27</a:t>
          </a:r>
          <a:r>
            <a:rPr kumimoji="1" lang="ja-JP" altLang="en-US" sz="1300">
              <a:latin typeface="ＭＳ Ｐゴシック"/>
            </a:rPr>
            <a:t>年度から類似団体を上回っているが、主な要因は臨時的な経費である、ふるさと納税の返礼品及びその関連経費が増加したことによるもの。しかしながら、路線バスやスクールバスの経費、</a:t>
          </a:r>
          <a:r>
            <a:rPr kumimoji="1" lang="ja-JP" altLang="ja-JP" sz="1300">
              <a:solidFill>
                <a:schemeClr val="dk1"/>
              </a:solidFill>
              <a:effectLst/>
              <a:latin typeface="+mn-lt"/>
              <a:ea typeface="+mn-ea"/>
              <a:cs typeface="+mn-cs"/>
            </a:rPr>
            <a:t>ＡＬＴ（英語指導助手）</a:t>
          </a:r>
          <a:r>
            <a:rPr kumimoji="1" lang="ja-JP" altLang="en-US" sz="1300">
              <a:solidFill>
                <a:schemeClr val="dk1"/>
              </a:solidFill>
              <a:effectLst/>
              <a:latin typeface="+mn-lt"/>
              <a:ea typeface="+mn-ea"/>
              <a:cs typeface="+mn-cs"/>
            </a:rPr>
            <a:t>の配置事業経費など、経常的な物件費も増加していることから、例外なく費用対効果を検証し、事業の見直しを行っていく。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79164</xdr:rowOff>
    </xdr:from>
    <xdr:to>
      <xdr:col>7</xdr:col>
      <xdr:colOff>152400</xdr:colOff>
      <xdr:row>82</xdr:row>
      <xdr:rowOff>117129</xdr:rowOff>
    </xdr:to>
    <xdr:cxnSp macro="">
      <xdr:nvCxnSpPr>
        <xdr:cNvPr id="192" name="直線コネクタ 191"/>
        <xdr:cNvCxnSpPr/>
      </xdr:nvCxnSpPr>
      <xdr:spPr>
        <a:xfrm>
          <a:off x="4114800" y="14138064"/>
          <a:ext cx="838200" cy="3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80956</xdr:rowOff>
    </xdr:from>
    <xdr:to>
      <xdr:col>6</xdr:col>
      <xdr:colOff>0</xdr:colOff>
      <xdr:row>82</xdr:row>
      <xdr:rowOff>79164</xdr:rowOff>
    </xdr:to>
    <xdr:cxnSp macro="">
      <xdr:nvCxnSpPr>
        <xdr:cNvPr id="195" name="直線コネクタ 194"/>
        <xdr:cNvCxnSpPr/>
      </xdr:nvCxnSpPr>
      <xdr:spPr>
        <a:xfrm>
          <a:off x="3225800" y="13968406"/>
          <a:ext cx="889000" cy="1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49109</xdr:rowOff>
    </xdr:from>
    <xdr:to>
      <xdr:col>4</xdr:col>
      <xdr:colOff>482600</xdr:colOff>
      <xdr:row>81</xdr:row>
      <xdr:rowOff>80956</xdr:rowOff>
    </xdr:to>
    <xdr:cxnSp macro="">
      <xdr:nvCxnSpPr>
        <xdr:cNvPr id="198" name="直線コネクタ 197"/>
        <xdr:cNvCxnSpPr/>
      </xdr:nvCxnSpPr>
      <xdr:spPr>
        <a:xfrm>
          <a:off x="2336800" y="13936559"/>
          <a:ext cx="889000" cy="3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28268</xdr:rowOff>
    </xdr:from>
    <xdr:to>
      <xdr:col>3</xdr:col>
      <xdr:colOff>279400</xdr:colOff>
      <xdr:row>81</xdr:row>
      <xdr:rowOff>49109</xdr:rowOff>
    </xdr:to>
    <xdr:cxnSp macro="">
      <xdr:nvCxnSpPr>
        <xdr:cNvPr id="201" name="直線コネクタ 200"/>
        <xdr:cNvCxnSpPr/>
      </xdr:nvCxnSpPr>
      <xdr:spPr>
        <a:xfrm>
          <a:off x="1447800" y="1391571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66329</xdr:rowOff>
    </xdr:from>
    <xdr:to>
      <xdr:col>7</xdr:col>
      <xdr:colOff>203200</xdr:colOff>
      <xdr:row>82</xdr:row>
      <xdr:rowOff>167929</xdr:rowOff>
    </xdr:to>
    <xdr:sp macro="" textlink="">
      <xdr:nvSpPr>
        <xdr:cNvPr id="211" name="円/楕円 210"/>
        <xdr:cNvSpPr/>
      </xdr:nvSpPr>
      <xdr:spPr>
        <a:xfrm>
          <a:off x="4902200" y="14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38406</xdr:rowOff>
    </xdr:from>
    <xdr:ext cx="762000" cy="259045"/>
    <xdr:sp macro="" textlink="">
      <xdr:nvSpPr>
        <xdr:cNvPr id="212" name="人件費・物件費等の状況該当値テキスト"/>
        <xdr:cNvSpPr txBox="1"/>
      </xdr:nvSpPr>
      <xdr:spPr>
        <a:xfrm>
          <a:off x="5041900" y="1409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193,335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28364</xdr:rowOff>
    </xdr:from>
    <xdr:to>
      <xdr:col>6</xdr:col>
      <xdr:colOff>50800</xdr:colOff>
      <xdr:row>82</xdr:row>
      <xdr:rowOff>129964</xdr:rowOff>
    </xdr:to>
    <xdr:sp macro="" textlink="">
      <xdr:nvSpPr>
        <xdr:cNvPr id="213" name="円/楕円 212"/>
        <xdr:cNvSpPr/>
      </xdr:nvSpPr>
      <xdr:spPr>
        <a:xfrm>
          <a:off x="4064000" y="140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114741</xdr:rowOff>
    </xdr:from>
    <xdr:ext cx="736600" cy="259045"/>
    <xdr:sp macro="" textlink="">
      <xdr:nvSpPr>
        <xdr:cNvPr id="214" name="テキスト ボックス 213"/>
        <xdr:cNvSpPr txBox="1"/>
      </xdr:nvSpPr>
      <xdr:spPr>
        <a:xfrm>
          <a:off x="3733800" y="1417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30156</xdr:rowOff>
    </xdr:from>
    <xdr:to>
      <xdr:col>4</xdr:col>
      <xdr:colOff>533400</xdr:colOff>
      <xdr:row>81</xdr:row>
      <xdr:rowOff>131756</xdr:rowOff>
    </xdr:to>
    <xdr:sp macro="" textlink="">
      <xdr:nvSpPr>
        <xdr:cNvPr id="215" name="円/楕円 214"/>
        <xdr:cNvSpPr/>
      </xdr:nvSpPr>
      <xdr:spPr>
        <a:xfrm>
          <a:off x="3175000" y="139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141933</xdr:rowOff>
    </xdr:from>
    <xdr:ext cx="762000" cy="259045"/>
    <xdr:sp macro="" textlink="">
      <xdr:nvSpPr>
        <xdr:cNvPr id="216" name="テキスト ボックス 215"/>
        <xdr:cNvSpPr txBox="1"/>
      </xdr:nvSpPr>
      <xdr:spPr>
        <a:xfrm>
          <a:off x="2844800" y="1368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169759</xdr:rowOff>
    </xdr:from>
    <xdr:to>
      <xdr:col>3</xdr:col>
      <xdr:colOff>330200</xdr:colOff>
      <xdr:row>81</xdr:row>
      <xdr:rowOff>99909</xdr:rowOff>
    </xdr:to>
    <xdr:sp macro="" textlink="">
      <xdr:nvSpPr>
        <xdr:cNvPr id="217" name="円/楕円 216"/>
        <xdr:cNvSpPr/>
      </xdr:nvSpPr>
      <xdr:spPr>
        <a:xfrm>
          <a:off x="2286000" y="13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110086</xdr:rowOff>
    </xdr:from>
    <xdr:ext cx="762000" cy="259045"/>
    <xdr:sp macro="" textlink="">
      <xdr:nvSpPr>
        <xdr:cNvPr id="218" name="テキスト ボックス 217"/>
        <xdr:cNvSpPr txBox="1"/>
      </xdr:nvSpPr>
      <xdr:spPr>
        <a:xfrm>
          <a:off x="1955800" y="1365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148918</xdr:rowOff>
    </xdr:from>
    <xdr:to>
      <xdr:col>2</xdr:col>
      <xdr:colOff>127000</xdr:colOff>
      <xdr:row>81</xdr:row>
      <xdr:rowOff>79068</xdr:rowOff>
    </xdr:to>
    <xdr:sp macro="" textlink="">
      <xdr:nvSpPr>
        <xdr:cNvPr id="219" name="円/楕円 218"/>
        <xdr:cNvSpPr/>
      </xdr:nvSpPr>
      <xdr:spPr>
        <a:xfrm>
          <a:off x="1397000" y="138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89245</xdr:rowOff>
    </xdr:from>
    <xdr:ext cx="762000" cy="259045"/>
    <xdr:sp macro="" textlink="">
      <xdr:nvSpPr>
        <xdr:cNvPr id="220" name="テキスト ボックス 219"/>
        <xdr:cNvSpPr txBox="1"/>
      </xdr:nvSpPr>
      <xdr:spPr>
        <a:xfrm>
          <a:off x="1066800" y="136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国の人事院勧告に従っているので、類似団体と給与水準は、概ね変わらない。</a:t>
          </a:r>
          <a:endParaRPr kumimoji="1" lang="en-US" altLang="ja-JP" sz="1300">
            <a:latin typeface="ＭＳ Ｐゴシック"/>
          </a:endParaRPr>
        </a:p>
        <a:p>
          <a:r>
            <a:rPr kumimoji="1" lang="ja-JP" altLang="en-US" sz="1300">
              <a:latin typeface="ＭＳ Ｐゴシック"/>
            </a:rPr>
            <a:t>　今後の給与の取り扱いについては、上記を踏まえた上で国、県、近隣市町村等の動向にも注意しながら検討する。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145748</xdr:rowOff>
    </xdr:to>
    <xdr:cxnSp macro="">
      <xdr:nvCxnSpPr>
        <xdr:cNvPr id="256" name="直線コネクタ 255"/>
        <xdr:cNvCxnSpPr/>
      </xdr:nvCxnSpPr>
      <xdr:spPr>
        <a:xfrm flipV="1">
          <a:off x="16179800" y="14524566"/>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84</xdr:row>
      <xdr:rowOff>145748</xdr:rowOff>
    </xdr:to>
    <xdr:cxnSp macro="">
      <xdr:nvCxnSpPr>
        <xdr:cNvPr id="259" name="直線コネクタ 258"/>
        <xdr:cNvCxnSpPr/>
      </xdr:nvCxnSpPr>
      <xdr:spPr>
        <a:xfrm>
          <a:off x="15290800" y="144671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84</xdr:row>
      <xdr:rowOff>88295</xdr:rowOff>
    </xdr:to>
    <xdr:cxnSp macro="">
      <xdr:nvCxnSpPr>
        <xdr:cNvPr id="262" name="直線コネクタ 261"/>
        <xdr:cNvCxnSpPr/>
      </xdr:nvCxnSpPr>
      <xdr:spPr>
        <a:xfrm flipV="1">
          <a:off x="14401800" y="144671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89</xdr:row>
      <xdr:rowOff>35379</xdr:rowOff>
    </xdr:to>
    <xdr:cxnSp macro="">
      <xdr:nvCxnSpPr>
        <xdr:cNvPr id="265" name="直線コネクタ 264"/>
        <xdr:cNvCxnSpPr/>
      </xdr:nvCxnSpPr>
      <xdr:spPr>
        <a:xfrm flipV="1">
          <a:off x="13512800" y="14490095"/>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5" name="円/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6"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7" name="円/楕円 276"/>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78" name="テキスト ボックス 277"/>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79" name="円/楕円 278"/>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80" name="テキスト ボックス 279"/>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1" name="円/楕円 280"/>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149272</xdr:rowOff>
    </xdr:from>
    <xdr:ext cx="762000" cy="259045"/>
    <xdr:sp macro="" textlink="">
      <xdr:nvSpPr>
        <xdr:cNvPr id="282" name="テキスト ボックス 281"/>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3" name="円/楕円 282"/>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4" name="テキスト ボックス 283"/>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10.86</a:t>
          </a:r>
          <a:r>
            <a:rPr kumimoji="1" lang="ja-JP" altLang="en-US" sz="1300">
              <a:latin typeface="ＭＳ Ｐゴシック"/>
            </a:rPr>
            <a:t>％となり、前年度比</a:t>
          </a:r>
          <a:r>
            <a:rPr kumimoji="1" lang="en-US" altLang="ja-JP" sz="1300">
              <a:latin typeface="ＭＳ Ｐゴシック"/>
            </a:rPr>
            <a:t>0.52</a:t>
          </a:r>
          <a:r>
            <a:rPr kumimoji="1" lang="ja-JP" altLang="en-US" sz="1300">
              <a:latin typeface="ＭＳ Ｐゴシック"/>
            </a:rPr>
            <a:t>ポイント増加した。これは、分母である人口の減少（</a:t>
          </a:r>
          <a:r>
            <a:rPr kumimoji="1" lang="en-US" altLang="ja-JP" sz="1300">
              <a:latin typeface="ＭＳ Ｐゴシック"/>
            </a:rPr>
            <a:t>36,545</a:t>
          </a:r>
          <a:r>
            <a:rPr kumimoji="1" lang="ja-JP" altLang="en-US" sz="1300">
              <a:latin typeface="ＭＳ Ｐゴシック"/>
            </a:rPr>
            <a:t>人→</a:t>
          </a:r>
          <a:r>
            <a:rPr kumimoji="1" lang="en-US" altLang="ja-JP" sz="1300">
              <a:latin typeface="ＭＳ Ｐゴシック"/>
            </a:rPr>
            <a:t>35,903</a:t>
          </a:r>
          <a:r>
            <a:rPr kumimoji="1" lang="ja-JP" altLang="en-US" sz="1300">
              <a:latin typeface="ＭＳ Ｐゴシック"/>
            </a:rPr>
            <a:t>人、対前年度比△</a:t>
          </a:r>
          <a:r>
            <a:rPr kumimoji="1" lang="en-US" altLang="ja-JP" sz="1300">
              <a:latin typeface="ＭＳ Ｐゴシック"/>
            </a:rPr>
            <a:t>1.8</a:t>
          </a:r>
          <a:r>
            <a:rPr kumimoji="1" lang="ja-JP" altLang="en-US" sz="1300">
              <a:latin typeface="ＭＳ Ｐゴシック"/>
            </a:rPr>
            <a:t>％）と、人口減対策である保育料無償化による園児数の増加に対応するため、保育士の増員を図ったことなどによる職員数の増加（</a:t>
          </a:r>
          <a:r>
            <a:rPr kumimoji="1" lang="en-US" altLang="ja-JP" sz="1300">
              <a:latin typeface="ＭＳ Ｐゴシック"/>
            </a:rPr>
            <a:t>378</a:t>
          </a:r>
          <a:r>
            <a:rPr kumimoji="1" lang="ja-JP" altLang="en-US" sz="1300">
              <a:latin typeface="ＭＳ Ｐゴシック"/>
            </a:rPr>
            <a:t>人→</a:t>
          </a:r>
          <a:r>
            <a:rPr kumimoji="1" lang="en-US" altLang="ja-JP" sz="1300">
              <a:latin typeface="ＭＳ Ｐゴシック"/>
            </a:rPr>
            <a:t>390</a:t>
          </a:r>
          <a:r>
            <a:rPr kumimoji="1" lang="ja-JP" altLang="en-US" sz="1300">
              <a:latin typeface="ＭＳ Ｐゴシック"/>
            </a:rPr>
            <a:t>人、対前年度比</a:t>
          </a:r>
          <a:r>
            <a:rPr kumimoji="1" lang="en-US" altLang="ja-JP" sz="1300">
              <a:latin typeface="ＭＳ Ｐゴシック"/>
            </a:rPr>
            <a:t>+3.2</a:t>
          </a:r>
          <a:r>
            <a:rPr kumimoji="1" lang="ja-JP" altLang="en-US" sz="1300">
              <a:latin typeface="ＭＳ Ｐゴシック"/>
            </a:rPr>
            <a:t>％）したためである。</a:t>
          </a:r>
          <a:endParaRPr kumimoji="1" lang="en-US" altLang="ja-JP" sz="1300">
            <a:latin typeface="ＭＳ Ｐゴシック"/>
          </a:endParaRPr>
        </a:p>
        <a:p>
          <a:r>
            <a:rPr kumimoji="1" lang="ja-JP" altLang="en-US" sz="1300">
              <a:latin typeface="ＭＳ Ｐゴシック"/>
            </a:rPr>
            <a:t>　今後も、住民サービスの向上に配慮しつつ、第２次定員適正化計画に基づき定員管理の適正化に努める。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53159</xdr:rowOff>
    </xdr:from>
    <xdr:to>
      <xdr:col>24</xdr:col>
      <xdr:colOff>558800</xdr:colOff>
      <xdr:row>64</xdr:row>
      <xdr:rowOff>142784</xdr:rowOff>
    </xdr:to>
    <xdr:cxnSp macro="">
      <xdr:nvCxnSpPr>
        <xdr:cNvPr id="321" name="直線コネクタ 320"/>
        <xdr:cNvCxnSpPr/>
      </xdr:nvCxnSpPr>
      <xdr:spPr>
        <a:xfrm>
          <a:off x="16179800" y="1102595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121194</xdr:rowOff>
    </xdr:from>
    <xdr:to>
      <xdr:col>23</xdr:col>
      <xdr:colOff>406400</xdr:colOff>
      <xdr:row>64</xdr:row>
      <xdr:rowOff>53159</xdr:rowOff>
    </xdr:to>
    <xdr:cxnSp macro="">
      <xdr:nvCxnSpPr>
        <xdr:cNvPr id="324" name="直線コネクタ 323"/>
        <xdr:cNvCxnSpPr/>
      </xdr:nvCxnSpPr>
      <xdr:spPr>
        <a:xfrm>
          <a:off x="15290800" y="1092254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117747</xdr:rowOff>
    </xdr:from>
    <xdr:to>
      <xdr:col>22</xdr:col>
      <xdr:colOff>203200</xdr:colOff>
      <xdr:row>63</xdr:row>
      <xdr:rowOff>121194</xdr:rowOff>
    </xdr:to>
    <xdr:cxnSp macro="">
      <xdr:nvCxnSpPr>
        <xdr:cNvPr id="327" name="直線コネクタ 326"/>
        <xdr:cNvCxnSpPr/>
      </xdr:nvCxnSpPr>
      <xdr:spPr>
        <a:xfrm>
          <a:off x="14401800" y="109190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88447</xdr:rowOff>
    </xdr:from>
    <xdr:to>
      <xdr:col>21</xdr:col>
      <xdr:colOff>0</xdr:colOff>
      <xdr:row>63</xdr:row>
      <xdr:rowOff>117747</xdr:rowOff>
    </xdr:to>
    <xdr:cxnSp macro="">
      <xdr:nvCxnSpPr>
        <xdr:cNvPr id="330" name="直線コネクタ 329"/>
        <xdr:cNvCxnSpPr/>
      </xdr:nvCxnSpPr>
      <xdr:spPr>
        <a:xfrm>
          <a:off x="13512800" y="10889797"/>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4" name="テキスト ボックス 333"/>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91984</xdr:rowOff>
    </xdr:from>
    <xdr:to>
      <xdr:col>24</xdr:col>
      <xdr:colOff>609600</xdr:colOff>
      <xdr:row>65</xdr:row>
      <xdr:rowOff>22134</xdr:rowOff>
    </xdr:to>
    <xdr:sp macro="" textlink="">
      <xdr:nvSpPr>
        <xdr:cNvPr id="340" name="円/楕円 339"/>
        <xdr:cNvSpPr/>
      </xdr:nvSpPr>
      <xdr:spPr>
        <a:xfrm>
          <a:off x="169672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64061</xdr:rowOff>
    </xdr:from>
    <xdr:ext cx="762000" cy="259045"/>
    <xdr:sp macro="" textlink="">
      <xdr:nvSpPr>
        <xdr:cNvPr id="341" name="定員管理の状況該当値テキスト"/>
        <xdr:cNvSpPr txBox="1"/>
      </xdr:nvSpPr>
      <xdr:spPr>
        <a:xfrm>
          <a:off x="17106900" y="110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2359</xdr:rowOff>
    </xdr:from>
    <xdr:to>
      <xdr:col>23</xdr:col>
      <xdr:colOff>457200</xdr:colOff>
      <xdr:row>64</xdr:row>
      <xdr:rowOff>103959</xdr:rowOff>
    </xdr:to>
    <xdr:sp macro="" textlink="">
      <xdr:nvSpPr>
        <xdr:cNvPr id="342" name="円/楕円 341"/>
        <xdr:cNvSpPr/>
      </xdr:nvSpPr>
      <xdr:spPr>
        <a:xfrm>
          <a:off x="16129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88736</xdr:rowOff>
    </xdr:from>
    <xdr:ext cx="736600" cy="259045"/>
    <xdr:sp macro="" textlink="">
      <xdr:nvSpPr>
        <xdr:cNvPr id="343" name="テキスト ボックス 342"/>
        <xdr:cNvSpPr txBox="1"/>
      </xdr:nvSpPr>
      <xdr:spPr>
        <a:xfrm>
          <a:off x="15798800" y="110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70394</xdr:rowOff>
    </xdr:from>
    <xdr:to>
      <xdr:col>22</xdr:col>
      <xdr:colOff>254000</xdr:colOff>
      <xdr:row>64</xdr:row>
      <xdr:rowOff>544</xdr:rowOff>
    </xdr:to>
    <xdr:sp macro="" textlink="">
      <xdr:nvSpPr>
        <xdr:cNvPr id="344" name="円/楕円 343"/>
        <xdr:cNvSpPr/>
      </xdr:nvSpPr>
      <xdr:spPr>
        <a:xfrm>
          <a:off x="15240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156771</xdr:rowOff>
    </xdr:from>
    <xdr:ext cx="762000" cy="259045"/>
    <xdr:sp macro="" textlink="">
      <xdr:nvSpPr>
        <xdr:cNvPr id="345" name="テキスト ボックス 344"/>
        <xdr:cNvSpPr txBox="1"/>
      </xdr:nvSpPr>
      <xdr:spPr>
        <a:xfrm>
          <a:off x="14909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66947</xdr:rowOff>
    </xdr:from>
    <xdr:to>
      <xdr:col>21</xdr:col>
      <xdr:colOff>50800</xdr:colOff>
      <xdr:row>63</xdr:row>
      <xdr:rowOff>168547</xdr:rowOff>
    </xdr:to>
    <xdr:sp macro="" textlink="">
      <xdr:nvSpPr>
        <xdr:cNvPr id="346" name="円/楕円 345"/>
        <xdr:cNvSpPr/>
      </xdr:nvSpPr>
      <xdr:spPr>
        <a:xfrm>
          <a:off x="14351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153324</xdr:rowOff>
    </xdr:from>
    <xdr:ext cx="762000" cy="259045"/>
    <xdr:sp macro="" textlink="">
      <xdr:nvSpPr>
        <xdr:cNvPr id="347" name="テキスト ボックス 346"/>
        <xdr:cNvSpPr txBox="1"/>
      </xdr:nvSpPr>
      <xdr:spPr>
        <a:xfrm>
          <a:off x="14020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37647</xdr:rowOff>
    </xdr:from>
    <xdr:to>
      <xdr:col>19</xdr:col>
      <xdr:colOff>533400</xdr:colOff>
      <xdr:row>63</xdr:row>
      <xdr:rowOff>139247</xdr:rowOff>
    </xdr:to>
    <xdr:sp macro="" textlink="">
      <xdr:nvSpPr>
        <xdr:cNvPr id="348" name="円/楕円 347"/>
        <xdr:cNvSpPr/>
      </xdr:nvSpPr>
      <xdr:spPr>
        <a:xfrm>
          <a:off x="134620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124024</xdr:rowOff>
    </xdr:from>
    <xdr:ext cx="762000" cy="259045"/>
    <xdr:sp macro="" textlink="">
      <xdr:nvSpPr>
        <xdr:cNvPr id="349" name="テキスト ボックス 348"/>
        <xdr:cNvSpPr txBox="1"/>
      </xdr:nvSpPr>
      <xdr:spPr>
        <a:xfrm>
          <a:off x="13131800" y="1092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12.3</a:t>
          </a:r>
          <a:r>
            <a:rPr kumimoji="1" lang="ja-JP" altLang="en-US" sz="1300">
              <a:latin typeface="ＭＳ Ｐゴシック"/>
            </a:rPr>
            <a:t>％となり、前年度比</a:t>
          </a:r>
          <a:r>
            <a:rPr kumimoji="1" lang="en-US" altLang="ja-JP" sz="1300">
              <a:latin typeface="ＭＳ Ｐゴシック"/>
            </a:rPr>
            <a:t>0.4</a:t>
          </a:r>
          <a:r>
            <a:rPr kumimoji="1" lang="ja-JP" altLang="en-US" sz="1300">
              <a:latin typeface="ＭＳ Ｐゴシック"/>
            </a:rPr>
            <a:t>ポイント改善したが、この指標は３ヶ年平均を取るもので、単年度でみると</a:t>
          </a:r>
          <a:r>
            <a:rPr kumimoji="1" lang="en-US" altLang="ja-JP" sz="1300">
              <a:latin typeface="ＭＳ Ｐゴシック"/>
            </a:rPr>
            <a:t>11.3</a:t>
          </a:r>
          <a:r>
            <a:rPr kumimoji="1" lang="ja-JP" altLang="en-US" sz="1300">
              <a:latin typeface="ＭＳ Ｐゴシック"/>
            </a:rPr>
            <a:t>％→</a:t>
          </a:r>
          <a:r>
            <a:rPr kumimoji="1" lang="en-US" altLang="ja-JP" sz="1300">
              <a:latin typeface="ＭＳ Ｐゴシック"/>
            </a:rPr>
            <a:t>13.1</a:t>
          </a:r>
          <a:r>
            <a:rPr kumimoji="1" lang="ja-JP" altLang="en-US" sz="1300">
              <a:latin typeface="ＭＳ Ｐゴシック"/>
            </a:rPr>
            <a:t>％となり前年度比</a:t>
          </a:r>
          <a:r>
            <a:rPr kumimoji="1" lang="en-US" altLang="ja-JP" sz="1300">
              <a:latin typeface="ＭＳ Ｐゴシック"/>
            </a:rPr>
            <a:t>1.8</a:t>
          </a:r>
          <a:r>
            <a:rPr kumimoji="1" lang="ja-JP" altLang="en-US" sz="1300">
              <a:latin typeface="ＭＳ Ｐゴシック"/>
            </a:rPr>
            <a:t>ポイント悪化している。これは、架橋建設事業や学校耐震化事業などに係る市債の元金償還が開始されたことや算出基準の変更により、下水道事業会計繰出金のうち、算定の対象部分が増加したことが要因である。</a:t>
          </a:r>
          <a:endParaRPr kumimoji="1" lang="en-US" altLang="ja-JP" sz="1300">
            <a:latin typeface="ＭＳ Ｐゴシック"/>
          </a:endParaRPr>
        </a:p>
        <a:p>
          <a:r>
            <a:rPr kumimoji="1" lang="ja-JP" altLang="en-US" sz="1300">
              <a:latin typeface="ＭＳ Ｐゴシック"/>
            </a:rPr>
            <a:t>　今後も、幼保一体型施設建設、一般廃棄物処理施設改修、新庁舎建設などの大規模事業に対する市債発行を予定しており、指標の悪化が懸念されるため、国県補助金等の財源を確保し市債の発行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140546</xdr:rowOff>
    </xdr:from>
    <xdr:to>
      <xdr:col>24</xdr:col>
      <xdr:colOff>558800</xdr:colOff>
      <xdr:row>42</xdr:row>
      <xdr:rowOff>1270</xdr:rowOff>
    </xdr:to>
    <xdr:cxnSp macro="">
      <xdr:nvCxnSpPr>
        <xdr:cNvPr id="383" name="直線コネクタ 382"/>
        <xdr:cNvCxnSpPr/>
      </xdr:nvCxnSpPr>
      <xdr:spPr>
        <a:xfrm flipV="1">
          <a:off x="16179800" y="71699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105833</xdr:rowOff>
    </xdr:to>
    <xdr:cxnSp macro="">
      <xdr:nvCxnSpPr>
        <xdr:cNvPr id="386" name="直線コネクタ 385"/>
        <xdr:cNvCxnSpPr/>
      </xdr:nvCxnSpPr>
      <xdr:spPr>
        <a:xfrm flipV="1">
          <a:off x="15290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87206</xdr:rowOff>
    </xdr:to>
    <xdr:cxnSp macro="">
      <xdr:nvCxnSpPr>
        <xdr:cNvPr id="389" name="直線コネクタ 388"/>
        <xdr:cNvCxnSpPr/>
      </xdr:nvCxnSpPr>
      <xdr:spPr>
        <a:xfrm flipV="1">
          <a:off x="14401800" y="73067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43</xdr:row>
      <xdr:rowOff>127423</xdr:rowOff>
    </xdr:to>
    <xdr:cxnSp macro="">
      <xdr:nvCxnSpPr>
        <xdr:cNvPr id="392" name="直線コネクタ 391"/>
        <xdr:cNvCxnSpPr/>
      </xdr:nvCxnSpPr>
      <xdr:spPr>
        <a:xfrm flipV="1">
          <a:off x="13512800" y="74595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89746</xdr:rowOff>
    </xdr:from>
    <xdr:to>
      <xdr:col>24</xdr:col>
      <xdr:colOff>609600</xdr:colOff>
      <xdr:row>42</xdr:row>
      <xdr:rowOff>19896</xdr:rowOff>
    </xdr:to>
    <xdr:sp macro="" textlink="">
      <xdr:nvSpPr>
        <xdr:cNvPr id="402" name="円/楕円 401"/>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61823</xdr:rowOff>
    </xdr:from>
    <xdr:ext cx="762000" cy="259045"/>
    <xdr:sp macro="" textlink="">
      <xdr:nvSpPr>
        <xdr:cNvPr id="403"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4" name="円/楕円 403"/>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5" name="テキスト ボックス 40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6" name="円/楕円 405"/>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7" name="テキスト ボックス 406"/>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408" name="円/楕円 407"/>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409" name="テキスト ボックス 408"/>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0" name="円/楕円 409"/>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1" name="テキスト ボックス 410"/>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21.4</a:t>
          </a:r>
          <a:r>
            <a:rPr kumimoji="1" lang="ja-JP" altLang="en-US" sz="1300">
              <a:latin typeface="ＭＳ Ｐゴシック"/>
            </a:rPr>
            <a:t>％で、前年度に比べ</a:t>
          </a:r>
          <a:r>
            <a:rPr kumimoji="1" lang="en-US" altLang="ja-JP" sz="1300">
              <a:latin typeface="ＭＳ Ｐゴシック"/>
            </a:rPr>
            <a:t>22.5</a:t>
          </a:r>
          <a:r>
            <a:rPr kumimoji="1" lang="ja-JP" altLang="en-US" sz="1300">
              <a:latin typeface="ＭＳ Ｐゴシック"/>
            </a:rPr>
            <a:t>ポイントと大幅に改善した。要因は、下水道事業会計において新規事業を抑制したことから公営企業債残高が減少したことと、財政調整基金、ふるさと納税寄附金を原資とする基金などの将来負担額に充当可能な財源である基金残高が増加したことによるもの。</a:t>
          </a:r>
          <a:endParaRPr kumimoji="1" lang="en-US" altLang="ja-JP" sz="1300">
            <a:latin typeface="ＭＳ Ｐゴシック"/>
          </a:endParaRPr>
        </a:p>
        <a:p>
          <a:r>
            <a:rPr kumimoji="1" lang="ja-JP" altLang="en-US" sz="1300">
              <a:latin typeface="ＭＳ Ｐゴシック"/>
            </a:rPr>
            <a:t>　大幅に改善している状況であるので、今後もこの状況を維持し将来に負担を残さない財政運営に努める。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142494</xdr:rowOff>
    </xdr:from>
    <xdr:to>
      <xdr:col>24</xdr:col>
      <xdr:colOff>558800</xdr:colOff>
      <xdr:row>15</xdr:row>
      <xdr:rowOff>152019</xdr:rowOff>
    </xdr:to>
    <xdr:cxnSp macro="">
      <xdr:nvCxnSpPr>
        <xdr:cNvPr id="445" name="直線コネクタ 444"/>
        <xdr:cNvCxnSpPr/>
      </xdr:nvCxnSpPr>
      <xdr:spPr>
        <a:xfrm flipV="1">
          <a:off x="16179800" y="2542794"/>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152019</xdr:rowOff>
    </xdr:from>
    <xdr:to>
      <xdr:col>23</xdr:col>
      <xdr:colOff>406400</xdr:colOff>
      <xdr:row>16</xdr:row>
      <xdr:rowOff>163153</xdr:rowOff>
    </xdr:to>
    <xdr:cxnSp macro="">
      <xdr:nvCxnSpPr>
        <xdr:cNvPr id="448" name="直線コネクタ 447"/>
        <xdr:cNvCxnSpPr/>
      </xdr:nvCxnSpPr>
      <xdr:spPr>
        <a:xfrm flipV="1">
          <a:off x="15290800" y="2723769"/>
          <a:ext cx="889000" cy="1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163153</xdr:rowOff>
    </xdr:from>
    <xdr:to>
      <xdr:col>22</xdr:col>
      <xdr:colOff>203200</xdr:colOff>
      <xdr:row>16</xdr:row>
      <xdr:rowOff>167174</xdr:rowOff>
    </xdr:to>
    <xdr:cxnSp macro="">
      <xdr:nvCxnSpPr>
        <xdr:cNvPr id="451" name="直線コネクタ 450"/>
        <xdr:cNvCxnSpPr/>
      </xdr:nvCxnSpPr>
      <xdr:spPr>
        <a:xfrm flipV="1">
          <a:off x="14401800" y="29063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167174</xdr:rowOff>
    </xdr:from>
    <xdr:to>
      <xdr:col>21</xdr:col>
      <xdr:colOff>0</xdr:colOff>
      <xdr:row>17</xdr:row>
      <xdr:rowOff>79375</xdr:rowOff>
    </xdr:to>
    <xdr:cxnSp macro="">
      <xdr:nvCxnSpPr>
        <xdr:cNvPr id="454" name="直線コネクタ 453"/>
        <xdr:cNvCxnSpPr/>
      </xdr:nvCxnSpPr>
      <xdr:spPr>
        <a:xfrm flipV="1">
          <a:off x="13512800" y="2910374"/>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6" name="テキスト ボックス 455"/>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8" name="テキスト ボックス 45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91694</xdr:rowOff>
    </xdr:from>
    <xdr:to>
      <xdr:col>24</xdr:col>
      <xdr:colOff>609600</xdr:colOff>
      <xdr:row>15</xdr:row>
      <xdr:rowOff>21844</xdr:rowOff>
    </xdr:to>
    <xdr:sp macro="" textlink="">
      <xdr:nvSpPr>
        <xdr:cNvPr id="464" name="円/楕円 463"/>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108221</xdr:rowOff>
    </xdr:from>
    <xdr:ext cx="762000" cy="259045"/>
    <xdr:sp macro="" textlink="">
      <xdr:nvSpPr>
        <xdr:cNvPr id="465" name="将来負担の状況該当値テキスト"/>
        <xdr:cNvSpPr txBox="1"/>
      </xdr:nvSpPr>
      <xdr:spPr>
        <a:xfrm>
          <a:off x="17106900" y="23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101219</xdr:rowOff>
    </xdr:from>
    <xdr:to>
      <xdr:col>23</xdr:col>
      <xdr:colOff>457200</xdr:colOff>
      <xdr:row>16</xdr:row>
      <xdr:rowOff>31369</xdr:rowOff>
    </xdr:to>
    <xdr:sp macro="" textlink="">
      <xdr:nvSpPr>
        <xdr:cNvPr id="466" name="円/楕円 465"/>
        <xdr:cNvSpPr/>
      </xdr:nvSpPr>
      <xdr:spPr>
        <a:xfrm>
          <a:off x="16129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41546</xdr:rowOff>
    </xdr:from>
    <xdr:ext cx="736600" cy="259045"/>
    <xdr:sp macro="" textlink="">
      <xdr:nvSpPr>
        <xdr:cNvPr id="467" name="テキスト ボックス 466"/>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112353</xdr:rowOff>
    </xdr:from>
    <xdr:to>
      <xdr:col>22</xdr:col>
      <xdr:colOff>254000</xdr:colOff>
      <xdr:row>17</xdr:row>
      <xdr:rowOff>42503</xdr:rowOff>
    </xdr:to>
    <xdr:sp macro="" textlink="">
      <xdr:nvSpPr>
        <xdr:cNvPr id="468" name="円/楕円 467"/>
        <xdr:cNvSpPr/>
      </xdr:nvSpPr>
      <xdr:spPr>
        <a:xfrm>
          <a:off x="15240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27280</xdr:rowOff>
    </xdr:from>
    <xdr:ext cx="762000" cy="259045"/>
    <xdr:sp macro="" textlink="">
      <xdr:nvSpPr>
        <xdr:cNvPr id="469" name="テキスト ボックス 468"/>
        <xdr:cNvSpPr txBox="1"/>
      </xdr:nvSpPr>
      <xdr:spPr>
        <a:xfrm>
          <a:off x="14909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116374</xdr:rowOff>
    </xdr:from>
    <xdr:to>
      <xdr:col>21</xdr:col>
      <xdr:colOff>50800</xdr:colOff>
      <xdr:row>17</xdr:row>
      <xdr:rowOff>46524</xdr:rowOff>
    </xdr:to>
    <xdr:sp macro="" textlink="">
      <xdr:nvSpPr>
        <xdr:cNvPr id="470" name="円/楕円 469"/>
        <xdr:cNvSpPr/>
      </xdr:nvSpPr>
      <xdr:spPr>
        <a:xfrm>
          <a:off x="14351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31301</xdr:rowOff>
    </xdr:from>
    <xdr:ext cx="762000" cy="259045"/>
    <xdr:sp macro="" textlink="">
      <xdr:nvSpPr>
        <xdr:cNvPr id="471" name="テキスト ボックス 470"/>
        <xdr:cNvSpPr txBox="1"/>
      </xdr:nvSpPr>
      <xdr:spPr>
        <a:xfrm>
          <a:off x="14020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28575</xdr:rowOff>
    </xdr:from>
    <xdr:to>
      <xdr:col>19</xdr:col>
      <xdr:colOff>533400</xdr:colOff>
      <xdr:row>17</xdr:row>
      <xdr:rowOff>130175</xdr:rowOff>
    </xdr:to>
    <xdr:sp macro="" textlink="">
      <xdr:nvSpPr>
        <xdr:cNvPr id="472" name="円/楕円 471"/>
        <xdr:cNvSpPr/>
      </xdr:nvSpPr>
      <xdr:spPr>
        <a:xfrm>
          <a:off x="1346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114952</xdr:rowOff>
    </xdr:from>
    <xdr:ext cx="762000" cy="259045"/>
    <xdr:sp macro="" textlink="">
      <xdr:nvSpPr>
        <xdr:cNvPr id="473" name="テキスト ボックス 472"/>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35,903
35,321
258.14
22,586,201
21,901,449
493,883
12,216,870
18,611,549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人件費は、対前年度比で</a:t>
          </a:r>
          <a:r>
            <a:rPr kumimoji="1" lang="en-US" altLang="ja-JP" sz="1300">
              <a:latin typeface="ＭＳ Ｐゴシック"/>
            </a:rPr>
            <a:t>0.5</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団塊世代の大量退職の時期が終わり、人件費のうち退職金は対前年度△</a:t>
          </a:r>
          <a:r>
            <a:rPr kumimoji="1" lang="en-US" altLang="ja-JP" sz="1300">
              <a:latin typeface="ＭＳ Ｐゴシック"/>
            </a:rPr>
            <a:t>9.7</a:t>
          </a:r>
          <a:r>
            <a:rPr kumimoji="1" lang="ja-JP" altLang="en-US" sz="1300">
              <a:latin typeface="ＭＳ Ｐゴシック"/>
            </a:rPr>
            <a:t>％となったが、人口減対策である保育料無償化による園児数の増加に対応するため保育士等の増員を図ったことなどにより職員給与費は増加となった。</a:t>
          </a:r>
          <a:endParaRPr kumimoji="1" lang="en-US" altLang="ja-JP" sz="1300">
            <a:latin typeface="ＭＳ Ｐゴシック"/>
          </a:endParaRPr>
        </a:p>
        <a:p>
          <a:r>
            <a:rPr kumimoji="1" lang="ja-JP" altLang="en-US" sz="1300">
              <a:latin typeface="ＭＳ Ｐゴシック"/>
            </a:rPr>
            <a:t>　今後も、業務の外部委託や施設の統廃合を検討し、第２次定員適正化計画にそって人件費の抑制に努める。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58420</xdr:rowOff>
    </xdr:to>
    <xdr:cxnSp macro="">
      <xdr:nvCxnSpPr>
        <xdr:cNvPr id="66" name="直線コネクタ 65"/>
        <xdr:cNvCxnSpPr/>
      </xdr:nvCxnSpPr>
      <xdr:spPr>
        <a:xfrm>
          <a:off x="3987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111760</xdr:rowOff>
    </xdr:to>
    <xdr:cxnSp macro="">
      <xdr:nvCxnSpPr>
        <xdr:cNvPr id="69" name="直線コネクタ 68"/>
        <xdr:cNvCxnSpPr/>
      </xdr:nvCxnSpPr>
      <xdr:spPr>
        <a:xfrm flipV="1">
          <a:off x="3098800" y="619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111760</xdr:rowOff>
    </xdr:to>
    <xdr:cxnSp macro="">
      <xdr:nvCxnSpPr>
        <xdr:cNvPr id="72" name="直線コネクタ 71"/>
        <xdr:cNvCxnSpPr/>
      </xdr:nvCxnSpPr>
      <xdr:spPr>
        <a:xfrm>
          <a:off x="2209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36</xdr:row>
      <xdr:rowOff>66040</xdr:rowOff>
    </xdr:to>
    <xdr:cxnSp macro="">
      <xdr:nvCxnSpPr>
        <xdr:cNvPr id="75" name="直線コネクタ 74"/>
        <xdr:cNvCxnSpPr/>
      </xdr:nvCxnSpPr>
      <xdr:spPr>
        <a:xfrm>
          <a:off x="1320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88" name="テキスト ボックス 87"/>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物件費は、対前年度比</a:t>
          </a:r>
          <a:r>
            <a:rPr kumimoji="1" lang="en-US" altLang="ja-JP" sz="1300">
              <a:latin typeface="ＭＳ Ｐゴシック"/>
            </a:rPr>
            <a:t>0.6</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主な要因は、路線バス及び備前焼ミュージアムの直営化による運営経費の増加、「教育のまち備前」を実現するための教育関係経費（ＡＬＴ及び学校図書館司書の全校配置、小中一貫校への非常勤講師増員など）の増加によるもの。</a:t>
          </a:r>
          <a:endParaRPr kumimoji="1" lang="en-US" altLang="ja-JP" sz="1300">
            <a:latin typeface="ＭＳ Ｐゴシック"/>
          </a:endParaRPr>
        </a:p>
        <a:p>
          <a:r>
            <a:rPr kumimoji="1" lang="ja-JP" altLang="en-US" sz="1300">
              <a:latin typeface="ＭＳ Ｐゴシック"/>
            </a:rPr>
            <a:t>　今後も、既存の全ての事業について、費用対効果を検証しゼロベースで事業の見直しを行う。</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16</xdr:row>
      <xdr:rowOff>25400</xdr:rowOff>
    </xdr:to>
    <xdr:cxnSp macro="">
      <xdr:nvCxnSpPr>
        <xdr:cNvPr id="127" name="直線コネクタ 126"/>
        <xdr:cNvCxnSpPr/>
      </xdr:nvCxnSpPr>
      <xdr:spPr>
        <a:xfrm>
          <a:off x="15671800" y="2692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120650</xdr:rowOff>
    </xdr:to>
    <xdr:cxnSp macro="">
      <xdr:nvCxnSpPr>
        <xdr:cNvPr id="130" name="直線コネクタ 129"/>
        <xdr:cNvCxnSpPr/>
      </xdr:nvCxnSpPr>
      <xdr:spPr>
        <a:xfrm>
          <a:off x="14782800" y="2527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127000</xdr:rowOff>
    </xdr:to>
    <xdr:cxnSp macro="">
      <xdr:nvCxnSpPr>
        <xdr:cNvPr id="133" name="直線コネクタ 132"/>
        <xdr:cNvCxnSpPr/>
      </xdr:nvCxnSpPr>
      <xdr:spPr>
        <a:xfrm>
          <a:off x="13893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19050</xdr:rowOff>
    </xdr:from>
    <xdr:to>
      <xdr:col>20</xdr:col>
      <xdr:colOff>158750</xdr:colOff>
      <xdr:row>14</xdr:row>
      <xdr:rowOff>12700</xdr:rowOff>
    </xdr:to>
    <xdr:cxnSp macro="">
      <xdr:nvCxnSpPr>
        <xdr:cNvPr id="136" name="直線コネクタ 135"/>
        <xdr:cNvCxnSpPr/>
      </xdr:nvCxnSpPr>
      <xdr:spPr>
        <a:xfrm>
          <a:off x="13004800" y="2247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46" name="円/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8" name="円/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2" name="円/楕円 151"/>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3" name="テキスト ボックス 152"/>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139700</xdr:rowOff>
    </xdr:from>
    <xdr:to>
      <xdr:col>19</xdr:col>
      <xdr:colOff>6350</xdr:colOff>
      <xdr:row>13</xdr:row>
      <xdr:rowOff>69850</xdr:rowOff>
    </xdr:to>
    <xdr:sp macro="" textlink="">
      <xdr:nvSpPr>
        <xdr:cNvPr id="154" name="円/楕円 153"/>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80027</xdr:rowOff>
    </xdr:from>
    <xdr:ext cx="762000" cy="259045"/>
    <xdr:sp macro="" textlink="">
      <xdr:nvSpPr>
        <xdr:cNvPr id="155" name="テキスト ボックス 154"/>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扶助費は、対前年度比で</a:t>
          </a:r>
          <a:r>
            <a:rPr kumimoji="1" lang="en-US" altLang="ja-JP" sz="1300">
              <a:latin typeface="ＭＳ Ｐゴシック"/>
            </a:rPr>
            <a:t>1.6</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要因は増加傾向にある障害者や高齢者に対する給付等に加え、市立保育園の運営経費を物件費から扶助費に分析を変更したためである。</a:t>
          </a:r>
          <a:endParaRPr kumimoji="1" lang="en-US" altLang="ja-JP" sz="1300">
            <a:latin typeface="ＭＳ Ｐゴシック"/>
          </a:endParaRPr>
        </a:p>
        <a:p>
          <a:r>
            <a:rPr kumimoji="1" lang="ja-JP" altLang="en-US" sz="1300">
              <a:latin typeface="ＭＳ Ｐゴシック"/>
            </a:rPr>
            <a:t>　今後も障害者、高齢者を対象とした扶助費の増加に加え、人口減対策による扶助費の増加も見込まれることから、市の独自事業について費用対効果を検証し、事業の在り方を検討していく。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55</xdr:row>
      <xdr:rowOff>118835</xdr:rowOff>
    </xdr:to>
    <xdr:cxnSp macro="">
      <xdr:nvCxnSpPr>
        <xdr:cNvPr id="190" name="直線コネクタ 189"/>
        <xdr:cNvCxnSpPr/>
      </xdr:nvCxnSpPr>
      <xdr:spPr>
        <a:xfrm>
          <a:off x="3987800" y="92873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93" name="直線コネクタ 192"/>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12700</xdr:rowOff>
    </xdr:to>
    <xdr:cxnSp macro="">
      <xdr:nvCxnSpPr>
        <xdr:cNvPr id="196" name="直線コネクタ 195"/>
        <xdr:cNvCxnSpPr/>
      </xdr:nvCxnSpPr>
      <xdr:spPr>
        <a:xfrm>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9" name="直線コネクタ 198"/>
        <xdr:cNvCxnSpPr/>
      </xdr:nvCxnSpPr>
      <xdr:spPr>
        <a:xfrm flipV="1">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1" name="円/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5" name="円/楕円 214"/>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6" name="テキスト ボックス 215"/>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その他は、対前年度比</a:t>
          </a:r>
          <a:r>
            <a:rPr kumimoji="1" lang="en-US" altLang="ja-JP" sz="1300">
              <a:latin typeface="ＭＳ Ｐゴシック"/>
            </a:rPr>
            <a:t>1.1</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要因は、下水道事業会計への元利償還金に対する繰出しの一部である出資金が増加したためである。</a:t>
          </a:r>
          <a:endParaRPr kumimoji="1" lang="en-US" altLang="ja-JP" sz="1300">
            <a:latin typeface="ＭＳ Ｐゴシック"/>
          </a:endParaRPr>
        </a:p>
        <a:p>
          <a:r>
            <a:rPr kumimoji="1" lang="ja-JP" altLang="en-US" sz="1300">
              <a:latin typeface="ＭＳ Ｐゴシック"/>
            </a:rPr>
            <a:t>　下水道事業会計へは、多くの繰出しを行っていることから、施設の長寿命化を図るとともに受益者負担の適正化や外部委託の推進等のコスト削減を行い繰出金の抑制に努める。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128633</xdr:rowOff>
    </xdr:from>
    <xdr:to>
      <xdr:col>24</xdr:col>
      <xdr:colOff>31750</xdr:colOff>
      <xdr:row>58</xdr:row>
      <xdr:rowOff>29028</xdr:rowOff>
    </xdr:to>
    <xdr:cxnSp macro="">
      <xdr:nvCxnSpPr>
        <xdr:cNvPr id="253" name="直線コネクタ 252"/>
        <xdr:cNvCxnSpPr/>
      </xdr:nvCxnSpPr>
      <xdr:spPr>
        <a:xfrm>
          <a:off x="15671800" y="990128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122101</xdr:rowOff>
    </xdr:from>
    <xdr:to>
      <xdr:col>22</xdr:col>
      <xdr:colOff>565150</xdr:colOff>
      <xdr:row>57</xdr:row>
      <xdr:rowOff>128633</xdr:rowOff>
    </xdr:to>
    <xdr:cxnSp macro="">
      <xdr:nvCxnSpPr>
        <xdr:cNvPr id="256" name="直線コネクタ 255"/>
        <xdr:cNvCxnSpPr/>
      </xdr:nvCxnSpPr>
      <xdr:spPr>
        <a:xfrm>
          <a:off x="14782800" y="98947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122101</xdr:rowOff>
    </xdr:from>
    <xdr:to>
      <xdr:col>21</xdr:col>
      <xdr:colOff>361950</xdr:colOff>
      <xdr:row>60</xdr:row>
      <xdr:rowOff>84546</xdr:rowOff>
    </xdr:to>
    <xdr:cxnSp macro="">
      <xdr:nvCxnSpPr>
        <xdr:cNvPr id="259" name="直線コネクタ 258"/>
        <xdr:cNvCxnSpPr/>
      </xdr:nvCxnSpPr>
      <xdr:spPr>
        <a:xfrm flipV="1">
          <a:off x="13893800" y="9894751"/>
          <a:ext cx="889000" cy="4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78015</xdr:rowOff>
    </xdr:from>
    <xdr:to>
      <xdr:col>20</xdr:col>
      <xdr:colOff>158750</xdr:colOff>
      <xdr:row>60</xdr:row>
      <xdr:rowOff>84546</xdr:rowOff>
    </xdr:to>
    <xdr:cxnSp macro="">
      <xdr:nvCxnSpPr>
        <xdr:cNvPr id="262" name="直線コネクタ 261"/>
        <xdr:cNvCxnSpPr/>
      </xdr:nvCxnSpPr>
      <xdr:spPr>
        <a:xfrm>
          <a:off x="13004800" y="103650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72" name="円/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77833</xdr:rowOff>
    </xdr:from>
    <xdr:to>
      <xdr:col>22</xdr:col>
      <xdr:colOff>615950</xdr:colOff>
      <xdr:row>58</xdr:row>
      <xdr:rowOff>7983</xdr:rowOff>
    </xdr:to>
    <xdr:sp macro="" textlink="">
      <xdr:nvSpPr>
        <xdr:cNvPr id="274" name="円/楕円 273"/>
        <xdr:cNvSpPr/>
      </xdr:nvSpPr>
      <xdr:spPr>
        <a:xfrm>
          <a:off x="15621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164210</xdr:rowOff>
    </xdr:from>
    <xdr:ext cx="736600" cy="259045"/>
    <xdr:sp macro="" textlink="">
      <xdr:nvSpPr>
        <xdr:cNvPr id="275" name="テキスト ボックス 274"/>
        <xdr:cNvSpPr txBox="1"/>
      </xdr:nvSpPr>
      <xdr:spPr>
        <a:xfrm>
          <a:off x="15290800" y="9936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71301</xdr:rowOff>
    </xdr:from>
    <xdr:to>
      <xdr:col>21</xdr:col>
      <xdr:colOff>412750</xdr:colOff>
      <xdr:row>58</xdr:row>
      <xdr:rowOff>1451</xdr:rowOff>
    </xdr:to>
    <xdr:sp macro="" textlink="">
      <xdr:nvSpPr>
        <xdr:cNvPr id="276" name="円/楕円 275"/>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157678</xdr:rowOff>
    </xdr:from>
    <xdr:ext cx="762000" cy="259045"/>
    <xdr:sp macro="" textlink="">
      <xdr:nvSpPr>
        <xdr:cNvPr id="277" name="テキスト ボックス 276"/>
        <xdr:cNvSpPr txBox="1"/>
      </xdr:nvSpPr>
      <xdr:spPr>
        <a:xfrm>
          <a:off x="14401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33746</xdr:rowOff>
    </xdr:from>
    <xdr:to>
      <xdr:col>20</xdr:col>
      <xdr:colOff>209550</xdr:colOff>
      <xdr:row>60</xdr:row>
      <xdr:rowOff>135346</xdr:rowOff>
    </xdr:to>
    <xdr:sp macro="" textlink="">
      <xdr:nvSpPr>
        <xdr:cNvPr id="278" name="円/楕円 277"/>
        <xdr:cNvSpPr/>
      </xdr:nvSpPr>
      <xdr:spPr>
        <a:xfrm>
          <a:off x="13843000" y="103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120123</xdr:rowOff>
    </xdr:from>
    <xdr:ext cx="762000" cy="259045"/>
    <xdr:sp macro="" textlink="">
      <xdr:nvSpPr>
        <xdr:cNvPr id="279" name="テキスト ボックス 278"/>
        <xdr:cNvSpPr txBox="1"/>
      </xdr:nvSpPr>
      <xdr:spPr>
        <a:xfrm>
          <a:off x="13512800" y="1040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27215</xdr:rowOff>
    </xdr:from>
    <xdr:to>
      <xdr:col>19</xdr:col>
      <xdr:colOff>6350</xdr:colOff>
      <xdr:row>60</xdr:row>
      <xdr:rowOff>128815</xdr:rowOff>
    </xdr:to>
    <xdr:sp macro="" textlink="">
      <xdr:nvSpPr>
        <xdr:cNvPr id="280" name="円/楕円 279"/>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113592</xdr:rowOff>
    </xdr:from>
    <xdr:ext cx="762000" cy="259045"/>
    <xdr:sp macro="" textlink="">
      <xdr:nvSpPr>
        <xdr:cNvPr id="281" name="テキスト ボックス 280"/>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補助費等は、対前年度比</a:t>
          </a:r>
          <a:r>
            <a:rPr kumimoji="1" lang="en-US" altLang="ja-JP" sz="1300">
              <a:latin typeface="ＭＳ Ｐゴシック"/>
            </a:rPr>
            <a:t>0.5</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補助費等については、平成</a:t>
          </a:r>
          <a:r>
            <a:rPr kumimoji="1" lang="en-US" altLang="ja-JP" sz="1300">
              <a:latin typeface="ＭＳ Ｐゴシック"/>
            </a:rPr>
            <a:t>26</a:t>
          </a:r>
          <a:r>
            <a:rPr kumimoji="1" lang="ja-JP" altLang="en-US" sz="1300">
              <a:latin typeface="ＭＳ Ｐゴシック"/>
            </a:rPr>
            <a:t>年度に下水道事業会計が法適用になったことで、国の繰出基準に基づく繰出しを「その他」から「補助費等」へ分析が変更になり、類似団体を大きく上回っている。</a:t>
          </a:r>
          <a:endParaRPr kumimoji="1" lang="en-US" altLang="ja-JP" sz="1300">
            <a:latin typeface="ＭＳ Ｐゴシック"/>
          </a:endParaRPr>
        </a:p>
        <a:p>
          <a:r>
            <a:rPr kumimoji="1" lang="ja-JP" altLang="en-US" sz="1300">
              <a:latin typeface="ＭＳ Ｐゴシック"/>
            </a:rPr>
            <a:t>　下水道事業会計へは、多くの繰出しを行っていることから、施設の長寿命化を図るとともに受益者負担の適正化や、外部委託の推進等のコスト削減を行い繰出金の抑制に努める。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44704</xdr:rowOff>
    </xdr:from>
    <xdr:to>
      <xdr:col>24</xdr:col>
      <xdr:colOff>31750</xdr:colOff>
      <xdr:row>38</xdr:row>
      <xdr:rowOff>67564</xdr:rowOff>
    </xdr:to>
    <xdr:cxnSp macro="">
      <xdr:nvCxnSpPr>
        <xdr:cNvPr id="311" name="直線コネクタ 310"/>
        <xdr:cNvCxnSpPr/>
      </xdr:nvCxnSpPr>
      <xdr:spPr>
        <a:xfrm flipV="1">
          <a:off x="15671800" y="65598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53848</xdr:rowOff>
    </xdr:from>
    <xdr:to>
      <xdr:col>22</xdr:col>
      <xdr:colOff>565150</xdr:colOff>
      <xdr:row>38</xdr:row>
      <xdr:rowOff>67564</xdr:rowOff>
    </xdr:to>
    <xdr:cxnSp macro="">
      <xdr:nvCxnSpPr>
        <xdr:cNvPr id="314" name="直線コネクタ 313"/>
        <xdr:cNvCxnSpPr/>
      </xdr:nvCxnSpPr>
      <xdr:spPr>
        <a:xfrm>
          <a:off x="14782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38</xdr:row>
      <xdr:rowOff>53848</xdr:rowOff>
    </xdr:to>
    <xdr:cxnSp macro="">
      <xdr:nvCxnSpPr>
        <xdr:cNvPr id="317" name="直線コネクタ 316"/>
        <xdr:cNvCxnSpPr/>
      </xdr:nvCxnSpPr>
      <xdr:spPr>
        <a:xfrm>
          <a:off x="13893800" y="629920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127000</xdr:rowOff>
    </xdr:to>
    <xdr:cxnSp macro="">
      <xdr:nvCxnSpPr>
        <xdr:cNvPr id="320" name="直線コネクタ 319"/>
        <xdr:cNvCxnSpPr/>
      </xdr:nvCxnSpPr>
      <xdr:spPr>
        <a:xfrm>
          <a:off x="13004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165354</xdr:rowOff>
    </xdr:from>
    <xdr:to>
      <xdr:col>24</xdr:col>
      <xdr:colOff>82550</xdr:colOff>
      <xdr:row>38</xdr:row>
      <xdr:rowOff>95504</xdr:rowOff>
    </xdr:to>
    <xdr:sp macro="" textlink="">
      <xdr:nvSpPr>
        <xdr:cNvPr id="330" name="円/楕円 329"/>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137431</xdr:rowOff>
    </xdr:from>
    <xdr:ext cx="762000" cy="259045"/>
    <xdr:sp macro="" textlink="">
      <xdr:nvSpPr>
        <xdr:cNvPr id="331"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xdr:rowOff>
    </xdr:from>
    <xdr:to>
      <xdr:col>22</xdr:col>
      <xdr:colOff>615950</xdr:colOff>
      <xdr:row>38</xdr:row>
      <xdr:rowOff>118364</xdr:rowOff>
    </xdr:to>
    <xdr:sp macro="" textlink="">
      <xdr:nvSpPr>
        <xdr:cNvPr id="332" name="円/楕円 331"/>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103141</xdr:rowOff>
    </xdr:from>
    <xdr:ext cx="736600" cy="259045"/>
    <xdr:sp macro="" textlink="">
      <xdr:nvSpPr>
        <xdr:cNvPr id="333" name="テキスト ボックス 332"/>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34" name="円/楕円 333"/>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35" name="テキスト ボックス 334"/>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6" name="円/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8" name="円/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9" name="テキスト ボックス 338"/>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公債費は、対前年度比で</a:t>
          </a:r>
          <a:r>
            <a:rPr kumimoji="1" lang="en-US" altLang="ja-JP" sz="1300">
              <a:latin typeface="ＭＳ Ｐゴシック"/>
            </a:rPr>
            <a:t>0.4</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要因は、架橋建設事業や学校耐震化事業などに係る市債の元金償還が開始されたことによるもの。平成</a:t>
          </a:r>
          <a:r>
            <a:rPr kumimoji="1" lang="en-US" altLang="ja-JP" sz="1300">
              <a:latin typeface="ＭＳ Ｐゴシック"/>
            </a:rPr>
            <a:t>27</a:t>
          </a:r>
          <a:r>
            <a:rPr kumimoji="1" lang="ja-JP" altLang="en-US" sz="1300">
              <a:latin typeface="ＭＳ Ｐゴシック"/>
            </a:rPr>
            <a:t>年度までは市債の繰上償還を行うなど減少を続けて来たが、有利な条件で行えるものは概ね繰上償還を終えた。今後、新庁舎建設などの大規模事業に対する市債発行を予定しており、国県補助金等の財源確保を行い地方債発行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88900</xdr:rowOff>
    </xdr:from>
    <xdr:to>
      <xdr:col>7</xdr:col>
      <xdr:colOff>15875</xdr:colOff>
      <xdr:row>74</xdr:row>
      <xdr:rowOff>119380</xdr:rowOff>
    </xdr:to>
    <xdr:cxnSp macro="">
      <xdr:nvCxnSpPr>
        <xdr:cNvPr id="372" name="直線コネクタ 371"/>
        <xdr:cNvCxnSpPr/>
      </xdr:nvCxnSpPr>
      <xdr:spPr>
        <a:xfrm>
          <a:off x="3987800" y="12776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88900</xdr:rowOff>
    </xdr:from>
    <xdr:to>
      <xdr:col>5</xdr:col>
      <xdr:colOff>549275</xdr:colOff>
      <xdr:row>74</xdr:row>
      <xdr:rowOff>149860</xdr:rowOff>
    </xdr:to>
    <xdr:cxnSp macro="">
      <xdr:nvCxnSpPr>
        <xdr:cNvPr id="375" name="直線コネクタ 374"/>
        <xdr:cNvCxnSpPr/>
      </xdr:nvCxnSpPr>
      <xdr:spPr>
        <a:xfrm flipV="1">
          <a:off x="3098800" y="12776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75</xdr:row>
      <xdr:rowOff>16510</xdr:rowOff>
    </xdr:to>
    <xdr:cxnSp macro="">
      <xdr:nvCxnSpPr>
        <xdr:cNvPr id="378" name="直線コネクタ 377"/>
        <xdr:cNvCxnSpPr/>
      </xdr:nvCxnSpPr>
      <xdr:spPr>
        <a:xfrm flipV="1">
          <a:off x="2209800" y="12837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92710</xdr:rowOff>
    </xdr:to>
    <xdr:cxnSp macro="">
      <xdr:nvCxnSpPr>
        <xdr:cNvPr id="381" name="直線コネクタ 380"/>
        <xdr:cNvCxnSpPr/>
      </xdr:nvCxnSpPr>
      <xdr:spPr>
        <a:xfrm flipV="1">
          <a:off x="1320800" y="1287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68580</xdr:rowOff>
    </xdr:from>
    <xdr:to>
      <xdr:col>7</xdr:col>
      <xdr:colOff>66675</xdr:colOff>
      <xdr:row>74</xdr:row>
      <xdr:rowOff>170180</xdr:rowOff>
    </xdr:to>
    <xdr:sp macro="" textlink="">
      <xdr:nvSpPr>
        <xdr:cNvPr id="391" name="円/楕円 390"/>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85107</xdr:rowOff>
    </xdr:from>
    <xdr:ext cx="762000" cy="259045"/>
    <xdr:sp macro="" textlink="">
      <xdr:nvSpPr>
        <xdr:cNvPr id="392" name="公債費該当値テキスト"/>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93" name="円/楕円 392"/>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94" name="テキスト ボックス 393"/>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5" name="円/楕円 394"/>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6" name="テキスト ボックス 395"/>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137160</xdr:rowOff>
    </xdr:from>
    <xdr:to>
      <xdr:col>3</xdr:col>
      <xdr:colOff>193675</xdr:colOff>
      <xdr:row>75</xdr:row>
      <xdr:rowOff>67310</xdr:rowOff>
    </xdr:to>
    <xdr:sp macro="" textlink="">
      <xdr:nvSpPr>
        <xdr:cNvPr id="397" name="円/楕円 396"/>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77487</xdr:rowOff>
    </xdr:from>
    <xdr:ext cx="762000" cy="259045"/>
    <xdr:sp macro="" textlink="">
      <xdr:nvSpPr>
        <xdr:cNvPr id="398" name="テキスト ボックス 397"/>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99" name="円/楕円 398"/>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400" name="テキスト ボックス 399"/>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公債費以外の割合は、毎年、類似団体より高く推移している。</a:t>
          </a:r>
          <a:endParaRPr kumimoji="1" lang="en-US" altLang="ja-JP" sz="1300">
            <a:latin typeface="ＭＳ Ｐゴシック"/>
          </a:endParaRPr>
        </a:p>
        <a:p>
          <a:r>
            <a:rPr kumimoji="1" lang="ja-JP" altLang="en-US" sz="1300">
              <a:latin typeface="ＭＳ Ｐゴシック"/>
            </a:rPr>
            <a:t>　要因は、公営企業に対する繰出金が多額になっていることであり、公営企業の経営健全化が課題である。</a:t>
          </a:r>
          <a:endParaRPr kumimoji="1" lang="en-US" altLang="ja-JP" sz="1300">
            <a:latin typeface="ＭＳ Ｐゴシック"/>
          </a:endParaRPr>
        </a:p>
        <a:p>
          <a:r>
            <a:rPr kumimoji="1" lang="ja-JP" altLang="en-US" sz="1300">
              <a:latin typeface="ＭＳ Ｐゴシック"/>
            </a:rPr>
            <a:t>　施設の長寿命化を図るとともに受益者負担の適正化や外部委託の推進等のコスト削減を行い繰出金の抑制に努める。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163576</xdr:rowOff>
    </xdr:to>
    <xdr:cxnSp macro="">
      <xdr:nvCxnSpPr>
        <xdr:cNvPr id="431" name="直線コネクタ 430"/>
        <xdr:cNvCxnSpPr/>
      </xdr:nvCxnSpPr>
      <xdr:spPr>
        <a:xfrm>
          <a:off x="15671800" y="1338580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12700</xdr:rowOff>
    </xdr:to>
    <xdr:cxnSp macro="">
      <xdr:nvCxnSpPr>
        <xdr:cNvPr id="434" name="直線コネクタ 433"/>
        <xdr:cNvCxnSpPr/>
      </xdr:nvCxnSpPr>
      <xdr:spPr>
        <a:xfrm>
          <a:off x="14782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77</xdr:row>
      <xdr:rowOff>156718</xdr:rowOff>
    </xdr:to>
    <xdr:cxnSp macro="">
      <xdr:nvCxnSpPr>
        <xdr:cNvPr id="437" name="直線コネクタ 436"/>
        <xdr:cNvCxnSpPr/>
      </xdr:nvCxnSpPr>
      <xdr:spPr>
        <a:xfrm>
          <a:off x="13893800" y="13344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77</xdr:row>
      <xdr:rowOff>143002</xdr:rowOff>
    </xdr:to>
    <xdr:cxnSp macro="">
      <xdr:nvCxnSpPr>
        <xdr:cNvPr id="440" name="直線コネクタ 439"/>
        <xdr:cNvCxnSpPr/>
      </xdr:nvCxnSpPr>
      <xdr:spPr>
        <a:xfrm>
          <a:off x="13004800" y="13262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50" name="円/楕円 449"/>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51"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52" name="円/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54" name="円/楕円 453"/>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20845</xdr:rowOff>
    </xdr:from>
    <xdr:ext cx="762000" cy="259045"/>
    <xdr:sp macro="" textlink="">
      <xdr:nvSpPr>
        <xdr:cNvPr id="455" name="テキスト ボックス 454"/>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92202</xdr:rowOff>
    </xdr:from>
    <xdr:to>
      <xdr:col>20</xdr:col>
      <xdr:colOff>209550</xdr:colOff>
      <xdr:row>78</xdr:row>
      <xdr:rowOff>22352</xdr:rowOff>
    </xdr:to>
    <xdr:sp macro="" textlink="">
      <xdr:nvSpPr>
        <xdr:cNvPr id="456" name="円/楕円 455"/>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7129</xdr:rowOff>
    </xdr:from>
    <xdr:ext cx="762000" cy="259045"/>
    <xdr:sp macro="" textlink="">
      <xdr:nvSpPr>
        <xdr:cNvPr id="457" name="テキスト ボックス 456"/>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8" name="円/楕円 457"/>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9" name="テキスト ボックス 458"/>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岡山県備前市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158413</xdr:rowOff>
    </xdr:from>
    <xdr:to>
      <xdr:col>4</xdr:col>
      <xdr:colOff>1117600</xdr:colOff>
      <xdr:row>13</xdr:row>
      <xdr:rowOff>13062</xdr:rowOff>
    </xdr:to>
    <xdr:cxnSp macro="">
      <xdr:nvCxnSpPr>
        <xdr:cNvPr id="50" name="直線コネクタ 49"/>
        <xdr:cNvCxnSpPr/>
      </xdr:nvCxnSpPr>
      <xdr:spPr bwMode="auto">
        <a:xfrm flipV="1">
          <a:off x="5003800" y="2263438"/>
          <a:ext cx="647700" cy="2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13062</xdr:rowOff>
    </xdr:from>
    <xdr:to>
      <xdr:col>4</xdr:col>
      <xdr:colOff>469900</xdr:colOff>
      <xdr:row>13</xdr:row>
      <xdr:rowOff>29026</xdr:rowOff>
    </xdr:to>
    <xdr:cxnSp macro="">
      <xdr:nvCxnSpPr>
        <xdr:cNvPr id="53" name="直線コネクタ 52"/>
        <xdr:cNvCxnSpPr/>
      </xdr:nvCxnSpPr>
      <xdr:spPr bwMode="auto">
        <a:xfrm flipV="1">
          <a:off x="4305300" y="2289537"/>
          <a:ext cx="6985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29026</xdr:rowOff>
    </xdr:from>
    <xdr:to>
      <xdr:col>3</xdr:col>
      <xdr:colOff>904875</xdr:colOff>
      <xdr:row>13</xdr:row>
      <xdr:rowOff>82880</xdr:rowOff>
    </xdr:to>
    <xdr:cxnSp macro="">
      <xdr:nvCxnSpPr>
        <xdr:cNvPr id="56" name="直線コネクタ 55"/>
        <xdr:cNvCxnSpPr/>
      </xdr:nvCxnSpPr>
      <xdr:spPr bwMode="auto">
        <a:xfrm flipV="1">
          <a:off x="3606800" y="2305501"/>
          <a:ext cx="698500" cy="53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82804</xdr:rowOff>
    </xdr:from>
    <xdr:to>
      <xdr:col>3</xdr:col>
      <xdr:colOff>206375</xdr:colOff>
      <xdr:row>13</xdr:row>
      <xdr:rowOff>82880</xdr:rowOff>
    </xdr:to>
    <xdr:cxnSp macro="">
      <xdr:nvCxnSpPr>
        <xdr:cNvPr id="59" name="直線コネクタ 58"/>
        <xdr:cNvCxnSpPr/>
      </xdr:nvCxnSpPr>
      <xdr:spPr bwMode="auto">
        <a:xfrm>
          <a:off x="2908300" y="2359279"/>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107613</xdr:rowOff>
    </xdr:from>
    <xdr:to>
      <xdr:col>5</xdr:col>
      <xdr:colOff>34925</xdr:colOff>
      <xdr:row>13</xdr:row>
      <xdr:rowOff>37763</xdr:rowOff>
    </xdr:to>
    <xdr:sp macro="" textlink="">
      <xdr:nvSpPr>
        <xdr:cNvPr id="69" name="円/楕円 68"/>
        <xdr:cNvSpPr/>
      </xdr:nvSpPr>
      <xdr:spPr bwMode="auto">
        <a:xfrm>
          <a:off x="5600700" y="221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124140</xdr:rowOff>
    </xdr:from>
    <xdr:ext cx="762000" cy="259045"/>
    <xdr:sp macro="" textlink="">
      <xdr:nvSpPr>
        <xdr:cNvPr id="70" name="人口1人当たり決算額の推移該当値テキスト130"/>
        <xdr:cNvSpPr txBox="1"/>
      </xdr:nvSpPr>
      <xdr:spPr>
        <a:xfrm>
          <a:off x="5740400" y="205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107,851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133712</xdr:rowOff>
    </xdr:from>
    <xdr:to>
      <xdr:col>4</xdr:col>
      <xdr:colOff>520700</xdr:colOff>
      <xdr:row>13</xdr:row>
      <xdr:rowOff>63862</xdr:rowOff>
    </xdr:to>
    <xdr:sp macro="" textlink="">
      <xdr:nvSpPr>
        <xdr:cNvPr id="71" name="円/楕円 70"/>
        <xdr:cNvSpPr/>
      </xdr:nvSpPr>
      <xdr:spPr bwMode="auto">
        <a:xfrm>
          <a:off x="4953000" y="2238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74039</xdr:rowOff>
    </xdr:from>
    <xdr:ext cx="736600" cy="259045"/>
    <xdr:sp macro="" textlink="">
      <xdr:nvSpPr>
        <xdr:cNvPr id="72" name="テキスト ボックス 71"/>
        <xdr:cNvSpPr txBox="1"/>
      </xdr:nvSpPr>
      <xdr:spPr>
        <a:xfrm>
          <a:off x="4622800" y="200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106,481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149676</xdr:rowOff>
    </xdr:from>
    <xdr:to>
      <xdr:col>3</xdr:col>
      <xdr:colOff>955675</xdr:colOff>
      <xdr:row>13</xdr:row>
      <xdr:rowOff>79826</xdr:rowOff>
    </xdr:to>
    <xdr:sp macro="" textlink="">
      <xdr:nvSpPr>
        <xdr:cNvPr id="73" name="円/楕円 72"/>
        <xdr:cNvSpPr/>
      </xdr:nvSpPr>
      <xdr:spPr bwMode="auto">
        <a:xfrm>
          <a:off x="4254500" y="225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90003</xdr:rowOff>
    </xdr:from>
    <xdr:ext cx="762000" cy="259045"/>
    <xdr:sp macro="" textlink="">
      <xdr:nvSpPr>
        <xdr:cNvPr id="74" name="テキスト ボックス 73"/>
        <xdr:cNvSpPr txBox="1"/>
      </xdr:nvSpPr>
      <xdr:spPr>
        <a:xfrm>
          <a:off x="3924300" y="202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105,643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32080</xdr:rowOff>
    </xdr:from>
    <xdr:to>
      <xdr:col>3</xdr:col>
      <xdr:colOff>257175</xdr:colOff>
      <xdr:row>13</xdr:row>
      <xdr:rowOff>133680</xdr:rowOff>
    </xdr:to>
    <xdr:sp macro="" textlink="">
      <xdr:nvSpPr>
        <xdr:cNvPr id="75" name="円/楕円 74"/>
        <xdr:cNvSpPr/>
      </xdr:nvSpPr>
      <xdr:spPr bwMode="auto">
        <a:xfrm>
          <a:off x="3556000" y="2308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143857</xdr:rowOff>
    </xdr:from>
    <xdr:ext cx="762000" cy="259045"/>
    <xdr:sp macro="" textlink="">
      <xdr:nvSpPr>
        <xdr:cNvPr id="76" name="テキスト ボックス 75"/>
        <xdr:cNvSpPr txBox="1"/>
      </xdr:nvSpPr>
      <xdr:spPr>
        <a:xfrm>
          <a:off x="3225800" y="207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102,816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32004</xdr:rowOff>
    </xdr:from>
    <xdr:to>
      <xdr:col>2</xdr:col>
      <xdr:colOff>692150</xdr:colOff>
      <xdr:row>13</xdr:row>
      <xdr:rowOff>133604</xdr:rowOff>
    </xdr:to>
    <xdr:sp macro="" textlink="">
      <xdr:nvSpPr>
        <xdr:cNvPr id="77" name="円/楕円 76"/>
        <xdr:cNvSpPr/>
      </xdr:nvSpPr>
      <xdr:spPr bwMode="auto">
        <a:xfrm>
          <a:off x="2857500" y="230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143781</xdr:rowOff>
    </xdr:from>
    <xdr:ext cx="762000" cy="259045"/>
    <xdr:sp macro="" textlink="">
      <xdr:nvSpPr>
        <xdr:cNvPr id="78" name="テキスト ボックス 77"/>
        <xdr:cNvSpPr txBox="1"/>
      </xdr:nvSpPr>
      <xdr:spPr>
        <a:xfrm>
          <a:off x="2527300" y="207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49344</xdr:rowOff>
    </xdr:from>
    <xdr:to>
      <xdr:col>4</xdr:col>
      <xdr:colOff>1117600</xdr:colOff>
      <xdr:row>35</xdr:row>
      <xdr:rowOff>164193</xdr:rowOff>
    </xdr:to>
    <xdr:cxnSp macro="">
      <xdr:nvCxnSpPr>
        <xdr:cNvPr id="110" name="直線コネクタ 109"/>
        <xdr:cNvCxnSpPr/>
      </xdr:nvCxnSpPr>
      <xdr:spPr bwMode="auto">
        <a:xfrm flipV="1">
          <a:off x="5003800" y="6659694"/>
          <a:ext cx="647700" cy="11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114793</xdr:rowOff>
    </xdr:from>
    <xdr:to>
      <xdr:col>4</xdr:col>
      <xdr:colOff>469900</xdr:colOff>
      <xdr:row>35</xdr:row>
      <xdr:rowOff>164193</xdr:rowOff>
    </xdr:to>
    <xdr:cxnSp macro="">
      <xdr:nvCxnSpPr>
        <xdr:cNvPr id="113" name="直線コネクタ 112"/>
        <xdr:cNvCxnSpPr/>
      </xdr:nvCxnSpPr>
      <xdr:spPr bwMode="auto">
        <a:xfrm>
          <a:off x="4305300" y="6725143"/>
          <a:ext cx="698500" cy="4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328899</xdr:rowOff>
    </xdr:from>
    <xdr:to>
      <xdr:col>3</xdr:col>
      <xdr:colOff>904875</xdr:colOff>
      <xdr:row>35</xdr:row>
      <xdr:rowOff>114793</xdr:rowOff>
    </xdr:to>
    <xdr:cxnSp macro="">
      <xdr:nvCxnSpPr>
        <xdr:cNvPr id="116" name="直線コネクタ 115"/>
        <xdr:cNvCxnSpPr/>
      </xdr:nvCxnSpPr>
      <xdr:spPr bwMode="auto">
        <a:xfrm>
          <a:off x="3606800" y="6596349"/>
          <a:ext cx="698500" cy="12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315892</xdr:rowOff>
    </xdr:from>
    <xdr:to>
      <xdr:col>3</xdr:col>
      <xdr:colOff>206375</xdr:colOff>
      <xdr:row>34</xdr:row>
      <xdr:rowOff>328899</xdr:rowOff>
    </xdr:to>
    <xdr:cxnSp macro="">
      <xdr:nvCxnSpPr>
        <xdr:cNvPr id="119" name="直線コネクタ 118"/>
        <xdr:cNvCxnSpPr/>
      </xdr:nvCxnSpPr>
      <xdr:spPr bwMode="auto">
        <a:xfrm>
          <a:off x="2908300" y="6583342"/>
          <a:ext cx="698500" cy="1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341444</xdr:rowOff>
    </xdr:from>
    <xdr:to>
      <xdr:col>5</xdr:col>
      <xdr:colOff>34925</xdr:colOff>
      <xdr:row>35</xdr:row>
      <xdr:rowOff>100144</xdr:rowOff>
    </xdr:to>
    <xdr:sp macro="" textlink="">
      <xdr:nvSpPr>
        <xdr:cNvPr id="129" name="円/楕円 128"/>
        <xdr:cNvSpPr/>
      </xdr:nvSpPr>
      <xdr:spPr bwMode="auto">
        <a:xfrm>
          <a:off x="5600700" y="660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186521</xdr:rowOff>
    </xdr:from>
    <xdr:ext cx="762000" cy="259045"/>
    <xdr:sp macro="" textlink="">
      <xdr:nvSpPr>
        <xdr:cNvPr id="130" name="人口1人当たり決算額の推移該当値テキスト445"/>
        <xdr:cNvSpPr txBox="1"/>
      </xdr:nvSpPr>
      <xdr:spPr>
        <a:xfrm>
          <a:off x="5740400" y="64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113393</xdr:rowOff>
    </xdr:from>
    <xdr:to>
      <xdr:col>4</xdr:col>
      <xdr:colOff>520700</xdr:colOff>
      <xdr:row>35</xdr:row>
      <xdr:rowOff>214993</xdr:rowOff>
    </xdr:to>
    <xdr:sp macro="" textlink="">
      <xdr:nvSpPr>
        <xdr:cNvPr id="131" name="円/楕円 130"/>
        <xdr:cNvSpPr/>
      </xdr:nvSpPr>
      <xdr:spPr bwMode="auto">
        <a:xfrm>
          <a:off x="4953000" y="6723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225170</xdr:rowOff>
    </xdr:from>
    <xdr:ext cx="736600" cy="259045"/>
    <xdr:sp macro="" textlink="">
      <xdr:nvSpPr>
        <xdr:cNvPr id="132" name="テキスト ボックス 131"/>
        <xdr:cNvSpPr txBox="1"/>
      </xdr:nvSpPr>
      <xdr:spPr>
        <a:xfrm>
          <a:off x="4622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63993</xdr:rowOff>
    </xdr:from>
    <xdr:to>
      <xdr:col>3</xdr:col>
      <xdr:colOff>955675</xdr:colOff>
      <xdr:row>35</xdr:row>
      <xdr:rowOff>165593</xdr:rowOff>
    </xdr:to>
    <xdr:sp macro="" textlink="">
      <xdr:nvSpPr>
        <xdr:cNvPr id="133" name="円/楕円 132"/>
        <xdr:cNvSpPr/>
      </xdr:nvSpPr>
      <xdr:spPr bwMode="auto">
        <a:xfrm>
          <a:off x="4254500" y="667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175770</xdr:rowOff>
    </xdr:from>
    <xdr:ext cx="762000" cy="259045"/>
    <xdr:sp macro="" textlink="">
      <xdr:nvSpPr>
        <xdr:cNvPr id="134" name="テキスト ボックス 133"/>
        <xdr:cNvSpPr txBox="1"/>
      </xdr:nvSpPr>
      <xdr:spPr>
        <a:xfrm>
          <a:off x="3924300" y="644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278099</xdr:rowOff>
    </xdr:from>
    <xdr:to>
      <xdr:col>3</xdr:col>
      <xdr:colOff>257175</xdr:colOff>
      <xdr:row>35</xdr:row>
      <xdr:rowOff>36799</xdr:rowOff>
    </xdr:to>
    <xdr:sp macro="" textlink="">
      <xdr:nvSpPr>
        <xdr:cNvPr id="135" name="円/楕円 134"/>
        <xdr:cNvSpPr/>
      </xdr:nvSpPr>
      <xdr:spPr bwMode="auto">
        <a:xfrm>
          <a:off x="3556000" y="654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46977</xdr:rowOff>
    </xdr:from>
    <xdr:ext cx="762000" cy="259045"/>
    <xdr:sp macro="" textlink="">
      <xdr:nvSpPr>
        <xdr:cNvPr id="136" name="テキスト ボックス 135"/>
        <xdr:cNvSpPr txBox="1"/>
      </xdr:nvSpPr>
      <xdr:spPr>
        <a:xfrm>
          <a:off x="3225800" y="631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265092</xdr:rowOff>
    </xdr:from>
    <xdr:to>
      <xdr:col>2</xdr:col>
      <xdr:colOff>692150</xdr:colOff>
      <xdr:row>35</xdr:row>
      <xdr:rowOff>23792</xdr:rowOff>
    </xdr:to>
    <xdr:sp macro="" textlink="">
      <xdr:nvSpPr>
        <xdr:cNvPr id="137" name="円/楕円 136"/>
        <xdr:cNvSpPr/>
      </xdr:nvSpPr>
      <xdr:spPr bwMode="auto">
        <a:xfrm>
          <a:off x="2857500" y="653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33969</xdr:rowOff>
    </xdr:from>
    <xdr:ext cx="762000" cy="259045"/>
    <xdr:sp macro="" textlink="">
      <xdr:nvSpPr>
        <xdr:cNvPr id="138" name="テキスト ボックス 137"/>
        <xdr:cNvSpPr txBox="1"/>
      </xdr:nvSpPr>
      <xdr:spPr>
        <a:xfrm>
          <a:off x="2527300" y="63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35,903
35,321
258.14
22,586,201
21,901,449
493,883
12,216,870
18,611,549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52855</xdr:rowOff>
    </xdr:from>
    <xdr:to>
      <xdr:col>6</xdr:col>
      <xdr:colOff>511175</xdr:colOff>
      <xdr:row>33</xdr:row>
      <xdr:rowOff>96883</xdr:rowOff>
    </xdr:to>
    <xdr:cxnSp macro="">
      <xdr:nvCxnSpPr>
        <xdr:cNvPr id="59" name="直線コネクタ 58"/>
        <xdr:cNvCxnSpPr/>
      </xdr:nvCxnSpPr>
      <xdr:spPr>
        <a:xfrm flipV="1">
          <a:off x="3797300" y="5710705"/>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30543</xdr:rowOff>
    </xdr:from>
    <xdr:to>
      <xdr:col>5</xdr:col>
      <xdr:colOff>358775</xdr:colOff>
      <xdr:row>33</xdr:row>
      <xdr:rowOff>96883</xdr:rowOff>
    </xdr:to>
    <xdr:cxnSp macro="">
      <xdr:nvCxnSpPr>
        <xdr:cNvPr id="62" name="直線コネクタ 61"/>
        <xdr:cNvCxnSpPr/>
      </xdr:nvCxnSpPr>
      <xdr:spPr>
        <a:xfrm>
          <a:off x="2908300" y="5688393"/>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30543</xdr:rowOff>
    </xdr:from>
    <xdr:to>
      <xdr:col>4</xdr:col>
      <xdr:colOff>155575</xdr:colOff>
      <xdr:row>33</xdr:row>
      <xdr:rowOff>38087</xdr:rowOff>
    </xdr:to>
    <xdr:cxnSp macro="">
      <xdr:nvCxnSpPr>
        <xdr:cNvPr id="65" name="直線コネクタ 64"/>
        <xdr:cNvCxnSpPr/>
      </xdr:nvCxnSpPr>
      <xdr:spPr>
        <a:xfrm flipV="1">
          <a:off x="2019300" y="568839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38087</xdr:rowOff>
    </xdr:from>
    <xdr:to>
      <xdr:col>2</xdr:col>
      <xdr:colOff>638175</xdr:colOff>
      <xdr:row>33</xdr:row>
      <xdr:rowOff>42545</xdr:rowOff>
    </xdr:to>
    <xdr:cxnSp macro="">
      <xdr:nvCxnSpPr>
        <xdr:cNvPr id="68" name="直線コネクタ 67"/>
        <xdr:cNvCxnSpPr/>
      </xdr:nvCxnSpPr>
      <xdr:spPr>
        <a:xfrm flipV="1">
          <a:off x="1130300" y="569593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2055</xdr:rowOff>
    </xdr:from>
    <xdr:to>
      <xdr:col>6</xdr:col>
      <xdr:colOff>561975</xdr:colOff>
      <xdr:row>33</xdr:row>
      <xdr:rowOff>103655</xdr:rowOff>
    </xdr:to>
    <xdr:sp macro="" textlink="">
      <xdr:nvSpPr>
        <xdr:cNvPr id="78" name="円/楕円 77"/>
        <xdr:cNvSpPr/>
      </xdr:nvSpPr>
      <xdr:spPr>
        <a:xfrm>
          <a:off x="4584700" y="56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24932</xdr:rowOff>
    </xdr:from>
    <xdr:ext cx="534377" cy="259045"/>
    <xdr:sp macro="" textlink="">
      <xdr:nvSpPr>
        <xdr:cNvPr id="79" name="人件費該当値テキスト"/>
        <xdr:cNvSpPr txBox="1"/>
      </xdr:nvSpPr>
      <xdr:spPr>
        <a:xfrm>
          <a:off x="4686300" y="55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81,299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46083</xdr:rowOff>
    </xdr:from>
    <xdr:to>
      <xdr:col>5</xdr:col>
      <xdr:colOff>409575</xdr:colOff>
      <xdr:row>33</xdr:row>
      <xdr:rowOff>147683</xdr:rowOff>
    </xdr:to>
    <xdr:sp macro="" textlink="">
      <xdr:nvSpPr>
        <xdr:cNvPr id="80" name="円/楕円 79"/>
        <xdr:cNvSpPr/>
      </xdr:nvSpPr>
      <xdr:spPr>
        <a:xfrm>
          <a:off x="3746500" y="57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164210</xdr:rowOff>
    </xdr:from>
    <xdr:ext cx="534377" cy="259045"/>
    <xdr:sp macro="" textlink="">
      <xdr:nvSpPr>
        <xdr:cNvPr id="81" name="テキスト ボックス 80"/>
        <xdr:cNvSpPr txBox="1"/>
      </xdr:nvSpPr>
      <xdr:spPr>
        <a:xfrm>
          <a:off x="3530111" y="547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151193</xdr:rowOff>
    </xdr:from>
    <xdr:to>
      <xdr:col>4</xdr:col>
      <xdr:colOff>206375</xdr:colOff>
      <xdr:row>33</xdr:row>
      <xdr:rowOff>81343</xdr:rowOff>
    </xdr:to>
    <xdr:sp macro="" textlink="">
      <xdr:nvSpPr>
        <xdr:cNvPr id="82" name="円/楕円 81"/>
        <xdr:cNvSpPr/>
      </xdr:nvSpPr>
      <xdr:spPr>
        <a:xfrm>
          <a:off x="2857500" y="56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72470</xdr:rowOff>
    </xdr:from>
    <xdr:ext cx="534377" cy="259045"/>
    <xdr:sp macro="" textlink="">
      <xdr:nvSpPr>
        <xdr:cNvPr id="83" name="テキスト ボックス 82"/>
        <xdr:cNvSpPr txBox="1"/>
      </xdr:nvSpPr>
      <xdr:spPr>
        <a:xfrm>
          <a:off x="2641111" y="573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158737</xdr:rowOff>
    </xdr:from>
    <xdr:to>
      <xdr:col>3</xdr:col>
      <xdr:colOff>3175</xdr:colOff>
      <xdr:row>33</xdr:row>
      <xdr:rowOff>88887</xdr:rowOff>
    </xdr:to>
    <xdr:sp macro="" textlink="">
      <xdr:nvSpPr>
        <xdr:cNvPr id="84" name="円/楕円 83"/>
        <xdr:cNvSpPr/>
      </xdr:nvSpPr>
      <xdr:spPr>
        <a:xfrm>
          <a:off x="1968500" y="56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80014</xdr:rowOff>
    </xdr:from>
    <xdr:ext cx="534377" cy="259045"/>
    <xdr:sp macro="" textlink="">
      <xdr:nvSpPr>
        <xdr:cNvPr id="85" name="テキスト ボックス 84"/>
        <xdr:cNvSpPr txBox="1"/>
      </xdr:nvSpPr>
      <xdr:spPr>
        <a:xfrm>
          <a:off x="1752111" y="57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163195</xdr:rowOff>
    </xdr:from>
    <xdr:to>
      <xdr:col>1</xdr:col>
      <xdr:colOff>485775</xdr:colOff>
      <xdr:row>33</xdr:row>
      <xdr:rowOff>93345</xdr:rowOff>
    </xdr:to>
    <xdr:sp macro="" textlink="">
      <xdr:nvSpPr>
        <xdr:cNvPr id="86" name="円/楕円 85"/>
        <xdr:cNvSpPr/>
      </xdr:nvSpPr>
      <xdr:spPr>
        <a:xfrm>
          <a:off x="1079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84472</xdr:rowOff>
    </xdr:from>
    <xdr:ext cx="534377" cy="259045"/>
    <xdr:sp macro="" textlink="">
      <xdr:nvSpPr>
        <xdr:cNvPr id="87" name="テキスト ボックス 86"/>
        <xdr:cNvSpPr txBox="1"/>
      </xdr:nvSpPr>
      <xdr:spPr>
        <a:xfrm>
          <a:off x="863111" y="57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133131</xdr:rowOff>
    </xdr:from>
    <xdr:to>
      <xdr:col>6</xdr:col>
      <xdr:colOff>511175</xdr:colOff>
      <xdr:row>56</xdr:row>
      <xdr:rowOff>155645</xdr:rowOff>
    </xdr:to>
    <xdr:cxnSp macro="">
      <xdr:nvCxnSpPr>
        <xdr:cNvPr id="116" name="直線コネクタ 115"/>
        <xdr:cNvCxnSpPr/>
      </xdr:nvCxnSpPr>
      <xdr:spPr>
        <a:xfrm flipV="1">
          <a:off x="3797300" y="9734331"/>
          <a:ext cx="8382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155645</xdr:rowOff>
    </xdr:from>
    <xdr:to>
      <xdr:col>5</xdr:col>
      <xdr:colOff>358775</xdr:colOff>
      <xdr:row>57</xdr:row>
      <xdr:rowOff>150116</xdr:rowOff>
    </xdr:to>
    <xdr:cxnSp macro="">
      <xdr:nvCxnSpPr>
        <xdr:cNvPr id="119" name="直線コネクタ 118"/>
        <xdr:cNvCxnSpPr/>
      </xdr:nvCxnSpPr>
      <xdr:spPr>
        <a:xfrm flipV="1">
          <a:off x="2908300" y="9756845"/>
          <a:ext cx="889000" cy="16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150116</xdr:rowOff>
    </xdr:from>
    <xdr:to>
      <xdr:col>4</xdr:col>
      <xdr:colOff>155575</xdr:colOff>
      <xdr:row>58</xdr:row>
      <xdr:rowOff>1915</xdr:rowOff>
    </xdr:to>
    <xdr:cxnSp macro="">
      <xdr:nvCxnSpPr>
        <xdr:cNvPr id="122" name="直線コネクタ 121"/>
        <xdr:cNvCxnSpPr/>
      </xdr:nvCxnSpPr>
      <xdr:spPr>
        <a:xfrm flipV="1">
          <a:off x="2019300" y="9922766"/>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1915</xdr:rowOff>
    </xdr:from>
    <xdr:to>
      <xdr:col>2</xdr:col>
      <xdr:colOff>638175</xdr:colOff>
      <xdr:row>58</xdr:row>
      <xdr:rowOff>20089</xdr:rowOff>
    </xdr:to>
    <xdr:cxnSp macro="">
      <xdr:nvCxnSpPr>
        <xdr:cNvPr id="125" name="直線コネクタ 124"/>
        <xdr:cNvCxnSpPr/>
      </xdr:nvCxnSpPr>
      <xdr:spPr>
        <a:xfrm flipV="1">
          <a:off x="1130300" y="9946015"/>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82331</xdr:rowOff>
    </xdr:from>
    <xdr:to>
      <xdr:col>6</xdr:col>
      <xdr:colOff>561975</xdr:colOff>
      <xdr:row>57</xdr:row>
      <xdr:rowOff>12481</xdr:rowOff>
    </xdr:to>
    <xdr:sp macro="" textlink="">
      <xdr:nvSpPr>
        <xdr:cNvPr id="135" name="円/楕円 134"/>
        <xdr:cNvSpPr/>
      </xdr:nvSpPr>
      <xdr:spPr>
        <a:xfrm>
          <a:off x="4584700" y="96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105208</xdr:rowOff>
    </xdr:from>
    <xdr:ext cx="599010" cy="259045"/>
    <xdr:sp macro="" textlink="">
      <xdr:nvSpPr>
        <xdr:cNvPr id="136" name="物件費該当値テキスト"/>
        <xdr:cNvSpPr txBox="1"/>
      </xdr:nvSpPr>
      <xdr:spPr>
        <a:xfrm>
          <a:off x="4686300" y="953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104845</xdr:rowOff>
    </xdr:from>
    <xdr:to>
      <xdr:col>5</xdr:col>
      <xdr:colOff>409575</xdr:colOff>
      <xdr:row>57</xdr:row>
      <xdr:rowOff>34995</xdr:rowOff>
    </xdr:to>
    <xdr:sp macro="" textlink="">
      <xdr:nvSpPr>
        <xdr:cNvPr id="137" name="円/楕円 136"/>
        <xdr:cNvSpPr/>
      </xdr:nvSpPr>
      <xdr:spPr>
        <a:xfrm>
          <a:off x="3746500" y="97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51522</xdr:rowOff>
    </xdr:from>
    <xdr:ext cx="599010" cy="259045"/>
    <xdr:sp macro="" textlink="">
      <xdr:nvSpPr>
        <xdr:cNvPr id="138" name="テキスト ボックス 137"/>
        <xdr:cNvSpPr txBox="1"/>
      </xdr:nvSpPr>
      <xdr:spPr>
        <a:xfrm>
          <a:off x="3497794" y="948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99316</xdr:rowOff>
    </xdr:from>
    <xdr:to>
      <xdr:col>4</xdr:col>
      <xdr:colOff>206375</xdr:colOff>
      <xdr:row>58</xdr:row>
      <xdr:rowOff>29466</xdr:rowOff>
    </xdr:to>
    <xdr:sp macro="" textlink="">
      <xdr:nvSpPr>
        <xdr:cNvPr id="139" name="円/楕円 138"/>
        <xdr:cNvSpPr/>
      </xdr:nvSpPr>
      <xdr:spPr>
        <a:xfrm>
          <a:off x="2857500" y="98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20593</xdr:rowOff>
    </xdr:from>
    <xdr:ext cx="534377" cy="259045"/>
    <xdr:sp macro="" textlink="">
      <xdr:nvSpPr>
        <xdr:cNvPr id="140" name="テキスト ボックス 139"/>
        <xdr:cNvSpPr txBox="1"/>
      </xdr:nvSpPr>
      <xdr:spPr>
        <a:xfrm>
          <a:off x="2641111" y="99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122565</xdr:rowOff>
    </xdr:from>
    <xdr:to>
      <xdr:col>3</xdr:col>
      <xdr:colOff>3175</xdr:colOff>
      <xdr:row>58</xdr:row>
      <xdr:rowOff>52715</xdr:rowOff>
    </xdr:to>
    <xdr:sp macro="" textlink="">
      <xdr:nvSpPr>
        <xdr:cNvPr id="141" name="円/楕円 140"/>
        <xdr:cNvSpPr/>
      </xdr:nvSpPr>
      <xdr:spPr>
        <a:xfrm>
          <a:off x="1968500" y="98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43842</xdr:rowOff>
    </xdr:from>
    <xdr:ext cx="534377" cy="259045"/>
    <xdr:sp macro="" textlink="">
      <xdr:nvSpPr>
        <xdr:cNvPr id="142" name="テキスト ボックス 141"/>
        <xdr:cNvSpPr txBox="1"/>
      </xdr:nvSpPr>
      <xdr:spPr>
        <a:xfrm>
          <a:off x="1752111" y="99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140739</xdr:rowOff>
    </xdr:from>
    <xdr:to>
      <xdr:col>1</xdr:col>
      <xdr:colOff>485775</xdr:colOff>
      <xdr:row>58</xdr:row>
      <xdr:rowOff>70889</xdr:rowOff>
    </xdr:to>
    <xdr:sp macro="" textlink="">
      <xdr:nvSpPr>
        <xdr:cNvPr id="143" name="円/楕円 142"/>
        <xdr:cNvSpPr/>
      </xdr:nvSpPr>
      <xdr:spPr>
        <a:xfrm>
          <a:off x="1079500" y="99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62016</xdr:rowOff>
    </xdr:from>
    <xdr:ext cx="534377" cy="259045"/>
    <xdr:sp macro="" textlink="">
      <xdr:nvSpPr>
        <xdr:cNvPr id="144" name="テキスト ボックス 143"/>
        <xdr:cNvSpPr txBox="1"/>
      </xdr:nvSpPr>
      <xdr:spPr>
        <a:xfrm>
          <a:off x="863111" y="100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31305</xdr:rowOff>
    </xdr:from>
    <xdr:to>
      <xdr:col>6</xdr:col>
      <xdr:colOff>511175</xdr:colOff>
      <xdr:row>78</xdr:row>
      <xdr:rowOff>68835</xdr:rowOff>
    </xdr:to>
    <xdr:cxnSp macro="">
      <xdr:nvCxnSpPr>
        <xdr:cNvPr id="173" name="直線コネクタ 172"/>
        <xdr:cNvCxnSpPr/>
      </xdr:nvCxnSpPr>
      <xdr:spPr>
        <a:xfrm flipV="1">
          <a:off x="3797300" y="13404405"/>
          <a:ext cx="838200" cy="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68301</xdr:rowOff>
    </xdr:from>
    <xdr:to>
      <xdr:col>5</xdr:col>
      <xdr:colOff>358775</xdr:colOff>
      <xdr:row>78</xdr:row>
      <xdr:rowOff>68835</xdr:rowOff>
    </xdr:to>
    <xdr:cxnSp macro="">
      <xdr:nvCxnSpPr>
        <xdr:cNvPr id="176" name="直線コネクタ 175"/>
        <xdr:cNvCxnSpPr/>
      </xdr:nvCxnSpPr>
      <xdr:spPr>
        <a:xfrm>
          <a:off x="2908300" y="1344140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66472</xdr:rowOff>
    </xdr:from>
    <xdr:to>
      <xdr:col>4</xdr:col>
      <xdr:colOff>155575</xdr:colOff>
      <xdr:row>78</xdr:row>
      <xdr:rowOff>68301</xdr:rowOff>
    </xdr:to>
    <xdr:cxnSp macro="">
      <xdr:nvCxnSpPr>
        <xdr:cNvPr id="179" name="直線コネクタ 178"/>
        <xdr:cNvCxnSpPr/>
      </xdr:nvCxnSpPr>
      <xdr:spPr>
        <a:xfrm>
          <a:off x="2019300" y="1343957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60719</xdr:rowOff>
    </xdr:from>
    <xdr:to>
      <xdr:col>2</xdr:col>
      <xdr:colOff>638175</xdr:colOff>
      <xdr:row>78</xdr:row>
      <xdr:rowOff>66472</xdr:rowOff>
    </xdr:to>
    <xdr:cxnSp macro="">
      <xdr:nvCxnSpPr>
        <xdr:cNvPr id="182" name="直線コネクタ 181"/>
        <xdr:cNvCxnSpPr/>
      </xdr:nvCxnSpPr>
      <xdr:spPr>
        <a:xfrm>
          <a:off x="1130300" y="13433819"/>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151955</xdr:rowOff>
    </xdr:from>
    <xdr:to>
      <xdr:col>6</xdr:col>
      <xdr:colOff>561975</xdr:colOff>
      <xdr:row>78</xdr:row>
      <xdr:rowOff>82105</xdr:rowOff>
    </xdr:to>
    <xdr:sp macro="" textlink="">
      <xdr:nvSpPr>
        <xdr:cNvPr id="192" name="円/楕円 191"/>
        <xdr:cNvSpPr/>
      </xdr:nvSpPr>
      <xdr:spPr>
        <a:xfrm>
          <a:off x="45847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130382</xdr:rowOff>
    </xdr:from>
    <xdr:ext cx="469744" cy="259045"/>
    <xdr:sp macro="" textlink="">
      <xdr:nvSpPr>
        <xdr:cNvPr id="193" name="維持補修費該当値テキスト"/>
        <xdr:cNvSpPr txBox="1"/>
      </xdr:nvSpPr>
      <xdr:spPr>
        <a:xfrm>
          <a:off x="4686300" y="1333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18035</xdr:rowOff>
    </xdr:from>
    <xdr:to>
      <xdr:col>5</xdr:col>
      <xdr:colOff>409575</xdr:colOff>
      <xdr:row>78</xdr:row>
      <xdr:rowOff>119635</xdr:rowOff>
    </xdr:to>
    <xdr:sp macro="" textlink="">
      <xdr:nvSpPr>
        <xdr:cNvPr id="194" name="円/楕円 193"/>
        <xdr:cNvSpPr/>
      </xdr:nvSpPr>
      <xdr:spPr>
        <a:xfrm>
          <a:off x="3746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110762</xdr:rowOff>
    </xdr:from>
    <xdr:ext cx="469744" cy="259045"/>
    <xdr:sp macro="" textlink="">
      <xdr:nvSpPr>
        <xdr:cNvPr id="195" name="テキスト ボックス 194"/>
        <xdr:cNvSpPr txBox="1"/>
      </xdr:nvSpPr>
      <xdr:spPr>
        <a:xfrm>
          <a:off x="3562427"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17501</xdr:rowOff>
    </xdr:from>
    <xdr:to>
      <xdr:col>4</xdr:col>
      <xdr:colOff>206375</xdr:colOff>
      <xdr:row>78</xdr:row>
      <xdr:rowOff>119101</xdr:rowOff>
    </xdr:to>
    <xdr:sp macro="" textlink="">
      <xdr:nvSpPr>
        <xdr:cNvPr id="196" name="円/楕円 195"/>
        <xdr:cNvSpPr/>
      </xdr:nvSpPr>
      <xdr:spPr>
        <a:xfrm>
          <a:off x="2857500" y="133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110228</xdr:rowOff>
    </xdr:from>
    <xdr:ext cx="469744" cy="259045"/>
    <xdr:sp macro="" textlink="">
      <xdr:nvSpPr>
        <xdr:cNvPr id="197" name="テキスト ボックス 196"/>
        <xdr:cNvSpPr txBox="1"/>
      </xdr:nvSpPr>
      <xdr:spPr>
        <a:xfrm>
          <a:off x="2673427" y="1348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15672</xdr:rowOff>
    </xdr:from>
    <xdr:to>
      <xdr:col>3</xdr:col>
      <xdr:colOff>3175</xdr:colOff>
      <xdr:row>78</xdr:row>
      <xdr:rowOff>117272</xdr:rowOff>
    </xdr:to>
    <xdr:sp macro="" textlink="">
      <xdr:nvSpPr>
        <xdr:cNvPr id="198" name="円/楕円 197"/>
        <xdr:cNvSpPr/>
      </xdr:nvSpPr>
      <xdr:spPr>
        <a:xfrm>
          <a:off x="1968500" y="133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108399</xdr:rowOff>
    </xdr:from>
    <xdr:ext cx="469744" cy="259045"/>
    <xdr:sp macro="" textlink="">
      <xdr:nvSpPr>
        <xdr:cNvPr id="199" name="テキスト ボックス 198"/>
        <xdr:cNvSpPr txBox="1"/>
      </xdr:nvSpPr>
      <xdr:spPr>
        <a:xfrm>
          <a:off x="1784427" y="1348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9919</xdr:rowOff>
    </xdr:from>
    <xdr:to>
      <xdr:col>1</xdr:col>
      <xdr:colOff>485775</xdr:colOff>
      <xdr:row>78</xdr:row>
      <xdr:rowOff>111519</xdr:rowOff>
    </xdr:to>
    <xdr:sp macro="" textlink="">
      <xdr:nvSpPr>
        <xdr:cNvPr id="200" name="円/楕円 199"/>
        <xdr:cNvSpPr/>
      </xdr:nvSpPr>
      <xdr:spPr>
        <a:xfrm>
          <a:off x="1079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102646</xdr:rowOff>
    </xdr:from>
    <xdr:ext cx="469744" cy="259045"/>
    <xdr:sp macro="" textlink="">
      <xdr:nvSpPr>
        <xdr:cNvPr id="201" name="テキスト ボックス 200"/>
        <xdr:cNvSpPr txBox="1"/>
      </xdr:nvSpPr>
      <xdr:spPr>
        <a:xfrm>
          <a:off x="895427" y="134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163361</xdr:rowOff>
    </xdr:from>
    <xdr:to>
      <xdr:col>6</xdr:col>
      <xdr:colOff>511175</xdr:colOff>
      <xdr:row>97</xdr:row>
      <xdr:rowOff>12275</xdr:rowOff>
    </xdr:to>
    <xdr:cxnSp macro="">
      <xdr:nvCxnSpPr>
        <xdr:cNvPr id="231" name="直線コネクタ 230"/>
        <xdr:cNvCxnSpPr/>
      </xdr:nvCxnSpPr>
      <xdr:spPr>
        <a:xfrm flipV="1">
          <a:off x="3797300" y="16451111"/>
          <a:ext cx="838200" cy="19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12275</xdr:rowOff>
    </xdr:from>
    <xdr:to>
      <xdr:col>5</xdr:col>
      <xdr:colOff>358775</xdr:colOff>
      <xdr:row>97</xdr:row>
      <xdr:rowOff>33153</xdr:rowOff>
    </xdr:to>
    <xdr:cxnSp macro="">
      <xdr:nvCxnSpPr>
        <xdr:cNvPr id="234" name="直線コネクタ 233"/>
        <xdr:cNvCxnSpPr/>
      </xdr:nvCxnSpPr>
      <xdr:spPr>
        <a:xfrm flipV="1">
          <a:off x="2908300" y="16642925"/>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33153</xdr:rowOff>
    </xdr:from>
    <xdr:to>
      <xdr:col>4</xdr:col>
      <xdr:colOff>155575</xdr:colOff>
      <xdr:row>97</xdr:row>
      <xdr:rowOff>105524</xdr:rowOff>
    </xdr:to>
    <xdr:cxnSp macro="">
      <xdr:nvCxnSpPr>
        <xdr:cNvPr id="237" name="直線コネクタ 236"/>
        <xdr:cNvCxnSpPr/>
      </xdr:nvCxnSpPr>
      <xdr:spPr>
        <a:xfrm flipV="1">
          <a:off x="2019300" y="16663803"/>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105524</xdr:rowOff>
    </xdr:from>
    <xdr:to>
      <xdr:col>2</xdr:col>
      <xdr:colOff>638175</xdr:colOff>
      <xdr:row>97</xdr:row>
      <xdr:rowOff>136119</xdr:rowOff>
    </xdr:to>
    <xdr:cxnSp macro="">
      <xdr:nvCxnSpPr>
        <xdr:cNvPr id="240" name="直線コネクタ 239"/>
        <xdr:cNvCxnSpPr/>
      </xdr:nvCxnSpPr>
      <xdr:spPr>
        <a:xfrm flipV="1">
          <a:off x="1130300" y="16736174"/>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112561</xdr:rowOff>
    </xdr:from>
    <xdr:to>
      <xdr:col>6</xdr:col>
      <xdr:colOff>561975</xdr:colOff>
      <xdr:row>96</xdr:row>
      <xdr:rowOff>42711</xdr:rowOff>
    </xdr:to>
    <xdr:sp macro="" textlink="">
      <xdr:nvSpPr>
        <xdr:cNvPr id="250" name="円/楕円 249"/>
        <xdr:cNvSpPr/>
      </xdr:nvSpPr>
      <xdr:spPr>
        <a:xfrm>
          <a:off x="45847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90988</xdr:rowOff>
    </xdr:from>
    <xdr:ext cx="534377" cy="259045"/>
    <xdr:sp macro="" textlink="">
      <xdr:nvSpPr>
        <xdr:cNvPr id="251" name="扶助費該当値テキスト"/>
        <xdr:cNvSpPr txBox="1"/>
      </xdr:nvSpPr>
      <xdr:spPr>
        <a:xfrm>
          <a:off x="4686300"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132925</xdr:rowOff>
    </xdr:from>
    <xdr:to>
      <xdr:col>5</xdr:col>
      <xdr:colOff>409575</xdr:colOff>
      <xdr:row>97</xdr:row>
      <xdr:rowOff>63075</xdr:rowOff>
    </xdr:to>
    <xdr:sp macro="" textlink="">
      <xdr:nvSpPr>
        <xdr:cNvPr id="252" name="円/楕円 251"/>
        <xdr:cNvSpPr/>
      </xdr:nvSpPr>
      <xdr:spPr>
        <a:xfrm>
          <a:off x="3746500" y="165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54202</xdr:rowOff>
    </xdr:from>
    <xdr:ext cx="534377" cy="259045"/>
    <xdr:sp macro="" textlink="">
      <xdr:nvSpPr>
        <xdr:cNvPr id="253" name="テキスト ボックス 252"/>
        <xdr:cNvSpPr txBox="1"/>
      </xdr:nvSpPr>
      <xdr:spPr>
        <a:xfrm>
          <a:off x="3530111" y="166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153803</xdr:rowOff>
    </xdr:from>
    <xdr:to>
      <xdr:col>4</xdr:col>
      <xdr:colOff>206375</xdr:colOff>
      <xdr:row>97</xdr:row>
      <xdr:rowOff>83953</xdr:rowOff>
    </xdr:to>
    <xdr:sp macro="" textlink="">
      <xdr:nvSpPr>
        <xdr:cNvPr id="254" name="円/楕円 253"/>
        <xdr:cNvSpPr/>
      </xdr:nvSpPr>
      <xdr:spPr>
        <a:xfrm>
          <a:off x="2857500" y="166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75080</xdr:rowOff>
    </xdr:from>
    <xdr:ext cx="534377" cy="259045"/>
    <xdr:sp macro="" textlink="">
      <xdr:nvSpPr>
        <xdr:cNvPr id="255" name="テキスト ボックス 254"/>
        <xdr:cNvSpPr txBox="1"/>
      </xdr:nvSpPr>
      <xdr:spPr>
        <a:xfrm>
          <a:off x="2641111" y="167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54724</xdr:rowOff>
    </xdr:from>
    <xdr:to>
      <xdr:col>3</xdr:col>
      <xdr:colOff>3175</xdr:colOff>
      <xdr:row>97</xdr:row>
      <xdr:rowOff>156324</xdr:rowOff>
    </xdr:to>
    <xdr:sp macro="" textlink="">
      <xdr:nvSpPr>
        <xdr:cNvPr id="256" name="円/楕円 255"/>
        <xdr:cNvSpPr/>
      </xdr:nvSpPr>
      <xdr:spPr>
        <a:xfrm>
          <a:off x="1968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147451</xdr:rowOff>
    </xdr:from>
    <xdr:ext cx="534377" cy="259045"/>
    <xdr:sp macro="" textlink="">
      <xdr:nvSpPr>
        <xdr:cNvPr id="257" name="テキスト ボックス 256"/>
        <xdr:cNvSpPr txBox="1"/>
      </xdr:nvSpPr>
      <xdr:spPr>
        <a:xfrm>
          <a:off x="1752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85319</xdr:rowOff>
    </xdr:from>
    <xdr:to>
      <xdr:col>1</xdr:col>
      <xdr:colOff>485775</xdr:colOff>
      <xdr:row>98</xdr:row>
      <xdr:rowOff>15469</xdr:rowOff>
    </xdr:to>
    <xdr:sp macro="" textlink="">
      <xdr:nvSpPr>
        <xdr:cNvPr id="258" name="円/楕円 257"/>
        <xdr:cNvSpPr/>
      </xdr:nvSpPr>
      <xdr:spPr>
        <a:xfrm>
          <a:off x="1079500" y="167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6596</xdr:rowOff>
    </xdr:from>
    <xdr:ext cx="534377" cy="259045"/>
    <xdr:sp macro="" textlink="">
      <xdr:nvSpPr>
        <xdr:cNvPr id="259" name="テキスト ボックス 258"/>
        <xdr:cNvSpPr txBox="1"/>
      </xdr:nvSpPr>
      <xdr:spPr>
        <a:xfrm>
          <a:off x="863111" y="168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121564</xdr:rowOff>
    </xdr:from>
    <xdr:to>
      <xdr:col>15</xdr:col>
      <xdr:colOff>180975</xdr:colOff>
      <xdr:row>34</xdr:row>
      <xdr:rowOff>36079</xdr:rowOff>
    </xdr:to>
    <xdr:cxnSp macro="">
      <xdr:nvCxnSpPr>
        <xdr:cNvPr id="290" name="直線コネクタ 289"/>
        <xdr:cNvCxnSpPr/>
      </xdr:nvCxnSpPr>
      <xdr:spPr>
        <a:xfrm>
          <a:off x="9639300" y="5779414"/>
          <a:ext cx="838200" cy="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121564</xdr:rowOff>
    </xdr:from>
    <xdr:to>
      <xdr:col>14</xdr:col>
      <xdr:colOff>28575</xdr:colOff>
      <xdr:row>34</xdr:row>
      <xdr:rowOff>30005</xdr:rowOff>
    </xdr:to>
    <xdr:cxnSp macro="">
      <xdr:nvCxnSpPr>
        <xdr:cNvPr id="293" name="直線コネクタ 292"/>
        <xdr:cNvCxnSpPr/>
      </xdr:nvCxnSpPr>
      <xdr:spPr>
        <a:xfrm flipV="1">
          <a:off x="8750300" y="5779414"/>
          <a:ext cx="889000" cy="7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30005</xdr:rowOff>
    </xdr:from>
    <xdr:to>
      <xdr:col>12</xdr:col>
      <xdr:colOff>511175</xdr:colOff>
      <xdr:row>36</xdr:row>
      <xdr:rowOff>70837</xdr:rowOff>
    </xdr:to>
    <xdr:cxnSp macro="">
      <xdr:nvCxnSpPr>
        <xdr:cNvPr id="296" name="直線コネクタ 295"/>
        <xdr:cNvCxnSpPr/>
      </xdr:nvCxnSpPr>
      <xdr:spPr>
        <a:xfrm flipV="1">
          <a:off x="7861300" y="5859305"/>
          <a:ext cx="889000" cy="38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70837</xdr:rowOff>
    </xdr:from>
    <xdr:to>
      <xdr:col>11</xdr:col>
      <xdr:colOff>307975</xdr:colOff>
      <xdr:row>36</xdr:row>
      <xdr:rowOff>87928</xdr:rowOff>
    </xdr:to>
    <xdr:cxnSp macro="">
      <xdr:nvCxnSpPr>
        <xdr:cNvPr id="299" name="直線コネクタ 298"/>
        <xdr:cNvCxnSpPr/>
      </xdr:nvCxnSpPr>
      <xdr:spPr>
        <a:xfrm flipV="1">
          <a:off x="6972300" y="6243037"/>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156729</xdr:rowOff>
    </xdr:from>
    <xdr:to>
      <xdr:col>15</xdr:col>
      <xdr:colOff>231775</xdr:colOff>
      <xdr:row>34</xdr:row>
      <xdr:rowOff>86879</xdr:rowOff>
    </xdr:to>
    <xdr:sp macro="" textlink="">
      <xdr:nvSpPr>
        <xdr:cNvPr id="309" name="円/楕円 308"/>
        <xdr:cNvSpPr/>
      </xdr:nvSpPr>
      <xdr:spPr>
        <a:xfrm>
          <a:off x="10426700" y="5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8156</xdr:rowOff>
    </xdr:from>
    <xdr:ext cx="534377" cy="259045"/>
    <xdr:sp macro="" textlink="">
      <xdr:nvSpPr>
        <xdr:cNvPr id="310" name="補助費等該当値テキスト"/>
        <xdr:cNvSpPr txBox="1"/>
      </xdr:nvSpPr>
      <xdr:spPr>
        <a:xfrm>
          <a:off x="10528300" y="56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84,519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70764</xdr:rowOff>
    </xdr:from>
    <xdr:to>
      <xdr:col>14</xdr:col>
      <xdr:colOff>79375</xdr:colOff>
      <xdr:row>34</xdr:row>
      <xdr:rowOff>914</xdr:rowOff>
    </xdr:to>
    <xdr:sp macro="" textlink="">
      <xdr:nvSpPr>
        <xdr:cNvPr id="311" name="円/楕円 310"/>
        <xdr:cNvSpPr/>
      </xdr:nvSpPr>
      <xdr:spPr>
        <a:xfrm>
          <a:off x="9588500" y="57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17441</xdr:rowOff>
    </xdr:from>
    <xdr:ext cx="534377" cy="259045"/>
    <xdr:sp macro="" textlink="">
      <xdr:nvSpPr>
        <xdr:cNvPr id="312" name="テキスト ボックス 311"/>
        <xdr:cNvSpPr txBox="1"/>
      </xdr:nvSpPr>
      <xdr:spPr>
        <a:xfrm>
          <a:off x="9372111" y="55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150655</xdr:rowOff>
    </xdr:from>
    <xdr:to>
      <xdr:col>12</xdr:col>
      <xdr:colOff>561975</xdr:colOff>
      <xdr:row>34</xdr:row>
      <xdr:rowOff>80805</xdr:rowOff>
    </xdr:to>
    <xdr:sp macro="" textlink="">
      <xdr:nvSpPr>
        <xdr:cNvPr id="313" name="円/楕円 312"/>
        <xdr:cNvSpPr/>
      </xdr:nvSpPr>
      <xdr:spPr>
        <a:xfrm>
          <a:off x="8699500" y="58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97332</xdr:rowOff>
    </xdr:from>
    <xdr:ext cx="534377" cy="259045"/>
    <xdr:sp macro="" textlink="">
      <xdr:nvSpPr>
        <xdr:cNvPr id="314" name="テキスト ボックス 313"/>
        <xdr:cNvSpPr txBox="1"/>
      </xdr:nvSpPr>
      <xdr:spPr>
        <a:xfrm>
          <a:off x="8483111" y="55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20037</xdr:rowOff>
    </xdr:from>
    <xdr:to>
      <xdr:col>11</xdr:col>
      <xdr:colOff>358775</xdr:colOff>
      <xdr:row>36</xdr:row>
      <xdr:rowOff>121637</xdr:rowOff>
    </xdr:to>
    <xdr:sp macro="" textlink="">
      <xdr:nvSpPr>
        <xdr:cNvPr id="315" name="円/楕円 314"/>
        <xdr:cNvSpPr/>
      </xdr:nvSpPr>
      <xdr:spPr>
        <a:xfrm>
          <a:off x="7810500" y="61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112764</xdr:rowOff>
    </xdr:from>
    <xdr:ext cx="534377" cy="259045"/>
    <xdr:sp macro="" textlink="">
      <xdr:nvSpPr>
        <xdr:cNvPr id="316" name="テキスト ボックス 315"/>
        <xdr:cNvSpPr txBox="1"/>
      </xdr:nvSpPr>
      <xdr:spPr>
        <a:xfrm>
          <a:off x="7594111" y="62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37128</xdr:rowOff>
    </xdr:from>
    <xdr:to>
      <xdr:col>10</xdr:col>
      <xdr:colOff>155575</xdr:colOff>
      <xdr:row>36</xdr:row>
      <xdr:rowOff>138728</xdr:rowOff>
    </xdr:to>
    <xdr:sp macro="" textlink="">
      <xdr:nvSpPr>
        <xdr:cNvPr id="317" name="円/楕円 316"/>
        <xdr:cNvSpPr/>
      </xdr:nvSpPr>
      <xdr:spPr>
        <a:xfrm>
          <a:off x="6921500" y="62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129855</xdr:rowOff>
    </xdr:from>
    <xdr:ext cx="534377" cy="259045"/>
    <xdr:sp macro="" textlink="">
      <xdr:nvSpPr>
        <xdr:cNvPr id="318" name="テキスト ボックス 317"/>
        <xdr:cNvSpPr txBox="1"/>
      </xdr:nvSpPr>
      <xdr:spPr>
        <a:xfrm>
          <a:off x="6705111" y="63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131671</xdr:rowOff>
    </xdr:from>
    <xdr:to>
      <xdr:col>15</xdr:col>
      <xdr:colOff>180975</xdr:colOff>
      <xdr:row>58</xdr:row>
      <xdr:rowOff>144350</xdr:rowOff>
    </xdr:to>
    <xdr:cxnSp macro="">
      <xdr:nvCxnSpPr>
        <xdr:cNvPr id="349" name="直線コネクタ 348"/>
        <xdr:cNvCxnSpPr/>
      </xdr:nvCxnSpPr>
      <xdr:spPr>
        <a:xfrm flipV="1">
          <a:off x="9639300" y="10075771"/>
          <a:ext cx="8382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81776</xdr:rowOff>
    </xdr:from>
    <xdr:to>
      <xdr:col>14</xdr:col>
      <xdr:colOff>28575</xdr:colOff>
      <xdr:row>58</xdr:row>
      <xdr:rowOff>144350</xdr:rowOff>
    </xdr:to>
    <xdr:cxnSp macro="">
      <xdr:nvCxnSpPr>
        <xdr:cNvPr id="352" name="直線コネクタ 351"/>
        <xdr:cNvCxnSpPr/>
      </xdr:nvCxnSpPr>
      <xdr:spPr>
        <a:xfrm>
          <a:off x="8750300" y="10025876"/>
          <a:ext cx="889000" cy="6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81776</xdr:rowOff>
    </xdr:from>
    <xdr:to>
      <xdr:col>12</xdr:col>
      <xdr:colOff>511175</xdr:colOff>
      <xdr:row>58</xdr:row>
      <xdr:rowOff>150423</xdr:rowOff>
    </xdr:to>
    <xdr:cxnSp macro="">
      <xdr:nvCxnSpPr>
        <xdr:cNvPr id="355" name="直線コネクタ 354"/>
        <xdr:cNvCxnSpPr/>
      </xdr:nvCxnSpPr>
      <xdr:spPr>
        <a:xfrm flipV="1">
          <a:off x="7861300" y="10025876"/>
          <a:ext cx="889000" cy="6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139238</xdr:rowOff>
    </xdr:from>
    <xdr:to>
      <xdr:col>11</xdr:col>
      <xdr:colOff>307975</xdr:colOff>
      <xdr:row>58</xdr:row>
      <xdr:rowOff>150423</xdr:rowOff>
    </xdr:to>
    <xdr:cxnSp macro="">
      <xdr:nvCxnSpPr>
        <xdr:cNvPr id="358" name="直線コネクタ 357"/>
        <xdr:cNvCxnSpPr/>
      </xdr:nvCxnSpPr>
      <xdr:spPr>
        <a:xfrm>
          <a:off x="6972300" y="10083338"/>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80871</xdr:rowOff>
    </xdr:from>
    <xdr:to>
      <xdr:col>15</xdr:col>
      <xdr:colOff>231775</xdr:colOff>
      <xdr:row>59</xdr:row>
      <xdr:rowOff>11021</xdr:rowOff>
    </xdr:to>
    <xdr:sp macro="" textlink="">
      <xdr:nvSpPr>
        <xdr:cNvPr id="368" name="円/楕円 367"/>
        <xdr:cNvSpPr/>
      </xdr:nvSpPr>
      <xdr:spPr>
        <a:xfrm>
          <a:off x="10426700" y="100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40248</xdr:rowOff>
    </xdr:from>
    <xdr:ext cx="534377" cy="259045"/>
    <xdr:sp macro="" textlink="">
      <xdr:nvSpPr>
        <xdr:cNvPr id="369" name="普通建設事業費該当値テキスト"/>
        <xdr:cNvSpPr txBox="1"/>
      </xdr:nvSpPr>
      <xdr:spPr>
        <a:xfrm>
          <a:off x="10528300" y="981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93550</xdr:rowOff>
    </xdr:from>
    <xdr:to>
      <xdr:col>14</xdr:col>
      <xdr:colOff>79375</xdr:colOff>
      <xdr:row>59</xdr:row>
      <xdr:rowOff>23700</xdr:rowOff>
    </xdr:to>
    <xdr:sp macro="" textlink="">
      <xdr:nvSpPr>
        <xdr:cNvPr id="370" name="円/楕円 369"/>
        <xdr:cNvSpPr/>
      </xdr:nvSpPr>
      <xdr:spPr>
        <a:xfrm>
          <a:off x="9588500" y="1003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14827</xdr:rowOff>
    </xdr:from>
    <xdr:ext cx="534377" cy="259045"/>
    <xdr:sp macro="" textlink="">
      <xdr:nvSpPr>
        <xdr:cNvPr id="371" name="テキスト ボックス 370"/>
        <xdr:cNvSpPr txBox="1"/>
      </xdr:nvSpPr>
      <xdr:spPr>
        <a:xfrm>
          <a:off x="9372111" y="101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30976</xdr:rowOff>
    </xdr:from>
    <xdr:to>
      <xdr:col>12</xdr:col>
      <xdr:colOff>561975</xdr:colOff>
      <xdr:row>58</xdr:row>
      <xdr:rowOff>132576</xdr:rowOff>
    </xdr:to>
    <xdr:sp macro="" textlink="">
      <xdr:nvSpPr>
        <xdr:cNvPr id="372" name="円/楕円 371"/>
        <xdr:cNvSpPr/>
      </xdr:nvSpPr>
      <xdr:spPr>
        <a:xfrm>
          <a:off x="8699500" y="9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149103</xdr:rowOff>
    </xdr:from>
    <xdr:ext cx="599010" cy="259045"/>
    <xdr:sp macro="" textlink="">
      <xdr:nvSpPr>
        <xdr:cNvPr id="373" name="テキスト ボックス 372"/>
        <xdr:cNvSpPr txBox="1"/>
      </xdr:nvSpPr>
      <xdr:spPr>
        <a:xfrm>
          <a:off x="8450794" y="975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99623</xdr:rowOff>
    </xdr:from>
    <xdr:to>
      <xdr:col>11</xdr:col>
      <xdr:colOff>358775</xdr:colOff>
      <xdr:row>59</xdr:row>
      <xdr:rowOff>29773</xdr:rowOff>
    </xdr:to>
    <xdr:sp macro="" textlink="">
      <xdr:nvSpPr>
        <xdr:cNvPr id="374" name="円/楕円 373"/>
        <xdr:cNvSpPr/>
      </xdr:nvSpPr>
      <xdr:spPr>
        <a:xfrm>
          <a:off x="7810500" y="100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20900</xdr:rowOff>
    </xdr:from>
    <xdr:ext cx="534377" cy="259045"/>
    <xdr:sp macro="" textlink="">
      <xdr:nvSpPr>
        <xdr:cNvPr id="375" name="テキスト ボックス 374"/>
        <xdr:cNvSpPr txBox="1"/>
      </xdr:nvSpPr>
      <xdr:spPr>
        <a:xfrm>
          <a:off x="7594111" y="1013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88438</xdr:rowOff>
    </xdr:from>
    <xdr:to>
      <xdr:col>10</xdr:col>
      <xdr:colOff>155575</xdr:colOff>
      <xdr:row>59</xdr:row>
      <xdr:rowOff>18588</xdr:rowOff>
    </xdr:to>
    <xdr:sp macro="" textlink="">
      <xdr:nvSpPr>
        <xdr:cNvPr id="376" name="円/楕円 375"/>
        <xdr:cNvSpPr/>
      </xdr:nvSpPr>
      <xdr:spPr>
        <a:xfrm>
          <a:off x="6921500" y="100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35115</xdr:rowOff>
    </xdr:from>
    <xdr:ext cx="534377" cy="259045"/>
    <xdr:sp macro="" textlink="">
      <xdr:nvSpPr>
        <xdr:cNvPr id="377" name="テキスト ボックス 376"/>
        <xdr:cNvSpPr txBox="1"/>
      </xdr:nvSpPr>
      <xdr:spPr>
        <a:xfrm>
          <a:off x="6705111" y="98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49403</xdr:rowOff>
    </xdr:from>
    <xdr:to>
      <xdr:col>15</xdr:col>
      <xdr:colOff>180975</xdr:colOff>
      <xdr:row>79</xdr:row>
      <xdr:rowOff>88371</xdr:rowOff>
    </xdr:to>
    <xdr:cxnSp macro="">
      <xdr:nvCxnSpPr>
        <xdr:cNvPr id="408" name="直線コネクタ 407"/>
        <xdr:cNvCxnSpPr/>
      </xdr:nvCxnSpPr>
      <xdr:spPr>
        <a:xfrm>
          <a:off x="9639300" y="13593953"/>
          <a:ext cx="838200" cy="3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35072</xdr:rowOff>
    </xdr:from>
    <xdr:to>
      <xdr:col>14</xdr:col>
      <xdr:colOff>28575</xdr:colOff>
      <xdr:row>79</xdr:row>
      <xdr:rowOff>49403</xdr:rowOff>
    </xdr:to>
    <xdr:cxnSp macro="">
      <xdr:nvCxnSpPr>
        <xdr:cNvPr id="411" name="直線コネクタ 410"/>
        <xdr:cNvCxnSpPr/>
      </xdr:nvCxnSpPr>
      <xdr:spPr>
        <a:xfrm>
          <a:off x="8750300" y="13579622"/>
          <a:ext cx="889000" cy="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37571</xdr:rowOff>
    </xdr:from>
    <xdr:to>
      <xdr:col>15</xdr:col>
      <xdr:colOff>231775</xdr:colOff>
      <xdr:row>79</xdr:row>
      <xdr:rowOff>139171</xdr:rowOff>
    </xdr:to>
    <xdr:sp macro="" textlink="">
      <xdr:nvSpPr>
        <xdr:cNvPr id="421" name="円/楕円 420"/>
        <xdr:cNvSpPr/>
      </xdr:nvSpPr>
      <xdr:spPr>
        <a:xfrm>
          <a:off x="10426700" y="135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170053</xdr:rowOff>
    </xdr:from>
    <xdr:to>
      <xdr:col>14</xdr:col>
      <xdr:colOff>79375</xdr:colOff>
      <xdr:row>79</xdr:row>
      <xdr:rowOff>100203</xdr:rowOff>
    </xdr:to>
    <xdr:sp macro="" textlink="">
      <xdr:nvSpPr>
        <xdr:cNvPr id="423" name="円/楕円 422"/>
        <xdr:cNvSpPr/>
      </xdr:nvSpPr>
      <xdr:spPr>
        <a:xfrm>
          <a:off x="9588500" y="13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91330</xdr:rowOff>
    </xdr:from>
    <xdr:ext cx="534377" cy="259045"/>
    <xdr:sp macro="" textlink="">
      <xdr:nvSpPr>
        <xdr:cNvPr id="424" name="テキスト ボックス 423"/>
        <xdr:cNvSpPr txBox="1"/>
      </xdr:nvSpPr>
      <xdr:spPr>
        <a:xfrm>
          <a:off x="9372111" y="1363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155722</xdr:rowOff>
    </xdr:from>
    <xdr:to>
      <xdr:col>12</xdr:col>
      <xdr:colOff>561975</xdr:colOff>
      <xdr:row>79</xdr:row>
      <xdr:rowOff>85872</xdr:rowOff>
    </xdr:to>
    <xdr:sp macro="" textlink="">
      <xdr:nvSpPr>
        <xdr:cNvPr id="425" name="円/楕円 424"/>
        <xdr:cNvSpPr/>
      </xdr:nvSpPr>
      <xdr:spPr>
        <a:xfrm>
          <a:off x="8699500" y="135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76999</xdr:rowOff>
    </xdr:from>
    <xdr:ext cx="534377" cy="259045"/>
    <xdr:sp macro="" textlink="">
      <xdr:nvSpPr>
        <xdr:cNvPr id="426" name="テキスト ボックス 425"/>
        <xdr:cNvSpPr txBox="1"/>
      </xdr:nvSpPr>
      <xdr:spPr>
        <a:xfrm>
          <a:off x="8483111" y="136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59626</xdr:rowOff>
    </xdr:from>
    <xdr:to>
      <xdr:col>15</xdr:col>
      <xdr:colOff>180975</xdr:colOff>
      <xdr:row>96</xdr:row>
      <xdr:rowOff>65443</xdr:rowOff>
    </xdr:to>
    <xdr:cxnSp macro="">
      <xdr:nvCxnSpPr>
        <xdr:cNvPr id="455" name="直線コネクタ 454"/>
        <xdr:cNvCxnSpPr/>
      </xdr:nvCxnSpPr>
      <xdr:spPr>
        <a:xfrm flipV="1">
          <a:off x="9639300" y="16175926"/>
          <a:ext cx="838200" cy="3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18707</xdr:rowOff>
    </xdr:from>
    <xdr:to>
      <xdr:col>14</xdr:col>
      <xdr:colOff>28575</xdr:colOff>
      <xdr:row>96</xdr:row>
      <xdr:rowOff>65443</xdr:rowOff>
    </xdr:to>
    <xdr:cxnSp macro="">
      <xdr:nvCxnSpPr>
        <xdr:cNvPr id="458" name="直線コネクタ 457"/>
        <xdr:cNvCxnSpPr/>
      </xdr:nvCxnSpPr>
      <xdr:spPr>
        <a:xfrm>
          <a:off x="8750300" y="16306457"/>
          <a:ext cx="889000" cy="2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8826</xdr:rowOff>
    </xdr:from>
    <xdr:to>
      <xdr:col>15</xdr:col>
      <xdr:colOff>231775</xdr:colOff>
      <xdr:row>94</xdr:row>
      <xdr:rowOff>110426</xdr:rowOff>
    </xdr:to>
    <xdr:sp macro="" textlink="">
      <xdr:nvSpPr>
        <xdr:cNvPr id="468" name="円/楕円 467"/>
        <xdr:cNvSpPr/>
      </xdr:nvSpPr>
      <xdr:spPr>
        <a:xfrm>
          <a:off x="10426700" y="16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31703</xdr:rowOff>
    </xdr:from>
    <xdr:ext cx="534377" cy="259045"/>
    <xdr:sp macro="" textlink="">
      <xdr:nvSpPr>
        <xdr:cNvPr id="469" name="普通建設事業費 （ うち更新整備　）該当値テキスト"/>
        <xdr:cNvSpPr txBox="1"/>
      </xdr:nvSpPr>
      <xdr:spPr>
        <a:xfrm>
          <a:off x="10528300" y="159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66,305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14643</xdr:rowOff>
    </xdr:from>
    <xdr:to>
      <xdr:col>14</xdr:col>
      <xdr:colOff>79375</xdr:colOff>
      <xdr:row>96</xdr:row>
      <xdr:rowOff>116243</xdr:rowOff>
    </xdr:to>
    <xdr:sp macro="" textlink="">
      <xdr:nvSpPr>
        <xdr:cNvPr id="470" name="円/楕円 469"/>
        <xdr:cNvSpPr/>
      </xdr:nvSpPr>
      <xdr:spPr>
        <a:xfrm>
          <a:off x="9588500" y="164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132770</xdr:rowOff>
    </xdr:from>
    <xdr:ext cx="534377" cy="259045"/>
    <xdr:sp macro="" textlink="">
      <xdr:nvSpPr>
        <xdr:cNvPr id="471" name="テキスト ボックス 470"/>
        <xdr:cNvSpPr txBox="1"/>
      </xdr:nvSpPr>
      <xdr:spPr>
        <a:xfrm>
          <a:off x="9372111" y="162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139357</xdr:rowOff>
    </xdr:from>
    <xdr:to>
      <xdr:col>12</xdr:col>
      <xdr:colOff>561975</xdr:colOff>
      <xdr:row>95</xdr:row>
      <xdr:rowOff>69507</xdr:rowOff>
    </xdr:to>
    <xdr:sp macro="" textlink="">
      <xdr:nvSpPr>
        <xdr:cNvPr id="472" name="円/楕円 471"/>
        <xdr:cNvSpPr/>
      </xdr:nvSpPr>
      <xdr:spPr>
        <a:xfrm>
          <a:off x="8699500" y="162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86034</xdr:rowOff>
    </xdr:from>
    <xdr:ext cx="534377" cy="259045"/>
    <xdr:sp macro="" textlink="">
      <xdr:nvSpPr>
        <xdr:cNvPr id="473" name="テキスト ボックス 472"/>
        <xdr:cNvSpPr txBox="1"/>
      </xdr:nvSpPr>
      <xdr:spPr>
        <a:xfrm>
          <a:off x="8483111" y="160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38022</xdr:rowOff>
    </xdr:from>
    <xdr:to>
      <xdr:col>23</xdr:col>
      <xdr:colOff>517525</xdr:colOff>
      <xdr:row>39</xdr:row>
      <xdr:rowOff>44313</xdr:rowOff>
    </xdr:to>
    <xdr:cxnSp macro="">
      <xdr:nvCxnSpPr>
        <xdr:cNvPr id="502" name="直線コネクタ 501"/>
        <xdr:cNvCxnSpPr/>
      </xdr:nvCxnSpPr>
      <xdr:spPr>
        <a:xfrm>
          <a:off x="15481300" y="6724572"/>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38022</xdr:rowOff>
    </xdr:from>
    <xdr:to>
      <xdr:col>22</xdr:col>
      <xdr:colOff>365125</xdr:colOff>
      <xdr:row>39</xdr:row>
      <xdr:rowOff>44233</xdr:rowOff>
    </xdr:to>
    <xdr:cxnSp macro="">
      <xdr:nvCxnSpPr>
        <xdr:cNvPr id="505" name="直線コネクタ 504"/>
        <xdr:cNvCxnSpPr/>
      </xdr:nvCxnSpPr>
      <xdr:spPr>
        <a:xfrm flipV="1">
          <a:off x="14592300" y="6724572"/>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41490</xdr:rowOff>
    </xdr:from>
    <xdr:to>
      <xdr:col>21</xdr:col>
      <xdr:colOff>161925</xdr:colOff>
      <xdr:row>39</xdr:row>
      <xdr:rowOff>44233</xdr:rowOff>
    </xdr:to>
    <xdr:cxnSp macro="">
      <xdr:nvCxnSpPr>
        <xdr:cNvPr id="508" name="直線コネクタ 507"/>
        <xdr:cNvCxnSpPr/>
      </xdr:nvCxnSpPr>
      <xdr:spPr>
        <a:xfrm>
          <a:off x="13703300" y="672804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40591</xdr:rowOff>
    </xdr:from>
    <xdr:to>
      <xdr:col>19</xdr:col>
      <xdr:colOff>644525</xdr:colOff>
      <xdr:row>39</xdr:row>
      <xdr:rowOff>41490</xdr:rowOff>
    </xdr:to>
    <xdr:cxnSp macro="">
      <xdr:nvCxnSpPr>
        <xdr:cNvPr id="511" name="直線コネクタ 510"/>
        <xdr:cNvCxnSpPr/>
      </xdr:nvCxnSpPr>
      <xdr:spPr>
        <a:xfrm>
          <a:off x="12814300" y="6727141"/>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164963</xdr:rowOff>
    </xdr:from>
    <xdr:to>
      <xdr:col>23</xdr:col>
      <xdr:colOff>568325</xdr:colOff>
      <xdr:row>39</xdr:row>
      <xdr:rowOff>95113</xdr:rowOff>
    </xdr:to>
    <xdr:sp macro="" textlink="">
      <xdr:nvSpPr>
        <xdr:cNvPr id="521" name="円/楕円 520"/>
        <xdr:cNvSpPr/>
      </xdr:nvSpPr>
      <xdr:spPr>
        <a:xfrm>
          <a:off x="16268700" y="66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13932" cy="259045"/>
    <xdr:sp macro="" textlink="">
      <xdr:nvSpPr>
        <xdr:cNvPr id="522" name="災害復旧事業費該当値テキスト"/>
        <xdr:cNvSpPr txBox="1"/>
      </xdr:nvSpPr>
      <xdr:spPr>
        <a:xfrm>
          <a:off x="16370300" y="665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158672</xdr:rowOff>
    </xdr:from>
    <xdr:to>
      <xdr:col>22</xdr:col>
      <xdr:colOff>415925</xdr:colOff>
      <xdr:row>39</xdr:row>
      <xdr:rowOff>88822</xdr:rowOff>
    </xdr:to>
    <xdr:sp macro="" textlink="">
      <xdr:nvSpPr>
        <xdr:cNvPr id="523" name="円/楕円 522"/>
        <xdr:cNvSpPr/>
      </xdr:nvSpPr>
      <xdr:spPr>
        <a:xfrm>
          <a:off x="15430500" y="667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79949</xdr:rowOff>
    </xdr:from>
    <xdr:ext cx="469744" cy="259045"/>
    <xdr:sp macro="" textlink="">
      <xdr:nvSpPr>
        <xdr:cNvPr id="524" name="テキスト ボックス 523"/>
        <xdr:cNvSpPr txBox="1"/>
      </xdr:nvSpPr>
      <xdr:spPr>
        <a:xfrm>
          <a:off x="15246427" y="67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164883</xdr:rowOff>
    </xdr:from>
    <xdr:to>
      <xdr:col>21</xdr:col>
      <xdr:colOff>212725</xdr:colOff>
      <xdr:row>39</xdr:row>
      <xdr:rowOff>95033</xdr:rowOff>
    </xdr:to>
    <xdr:sp macro="" textlink="">
      <xdr:nvSpPr>
        <xdr:cNvPr id="525" name="円/楕円 524"/>
        <xdr:cNvSpPr/>
      </xdr:nvSpPr>
      <xdr:spPr>
        <a:xfrm>
          <a:off x="14541500" y="66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86160</xdr:rowOff>
    </xdr:from>
    <xdr:ext cx="313932" cy="259045"/>
    <xdr:sp macro="" textlink="">
      <xdr:nvSpPr>
        <xdr:cNvPr id="526" name="テキスト ボックス 525"/>
        <xdr:cNvSpPr txBox="1"/>
      </xdr:nvSpPr>
      <xdr:spPr>
        <a:xfrm>
          <a:off x="14435333" y="6772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162140</xdr:rowOff>
    </xdr:from>
    <xdr:to>
      <xdr:col>20</xdr:col>
      <xdr:colOff>9525</xdr:colOff>
      <xdr:row>39</xdr:row>
      <xdr:rowOff>92290</xdr:rowOff>
    </xdr:to>
    <xdr:sp macro="" textlink="">
      <xdr:nvSpPr>
        <xdr:cNvPr id="527" name="円/楕円 526"/>
        <xdr:cNvSpPr/>
      </xdr:nvSpPr>
      <xdr:spPr>
        <a:xfrm>
          <a:off x="13652500" y="66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83417</xdr:rowOff>
    </xdr:from>
    <xdr:ext cx="378565" cy="259045"/>
    <xdr:sp macro="" textlink="">
      <xdr:nvSpPr>
        <xdr:cNvPr id="528" name="テキスト ボックス 527"/>
        <xdr:cNvSpPr txBox="1"/>
      </xdr:nvSpPr>
      <xdr:spPr>
        <a:xfrm>
          <a:off x="13514017" y="676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161241</xdr:rowOff>
    </xdr:from>
    <xdr:to>
      <xdr:col>18</xdr:col>
      <xdr:colOff>492125</xdr:colOff>
      <xdr:row>39</xdr:row>
      <xdr:rowOff>91391</xdr:rowOff>
    </xdr:to>
    <xdr:sp macro="" textlink="">
      <xdr:nvSpPr>
        <xdr:cNvPr id="529" name="円/楕円 528"/>
        <xdr:cNvSpPr/>
      </xdr:nvSpPr>
      <xdr:spPr>
        <a:xfrm>
          <a:off x="12763500" y="66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82518</xdr:rowOff>
    </xdr:from>
    <xdr:ext cx="469744" cy="259045"/>
    <xdr:sp macro="" textlink="">
      <xdr:nvSpPr>
        <xdr:cNvPr id="530" name="テキスト ボックス 529"/>
        <xdr:cNvSpPr txBox="1"/>
      </xdr:nvSpPr>
      <xdr:spPr>
        <a:xfrm>
          <a:off x="12579427" y="67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17551</xdr:rowOff>
    </xdr:from>
    <xdr:to>
      <xdr:col>23</xdr:col>
      <xdr:colOff>517525</xdr:colOff>
      <xdr:row>76</xdr:row>
      <xdr:rowOff>90497</xdr:rowOff>
    </xdr:to>
    <xdr:cxnSp macro="">
      <xdr:nvCxnSpPr>
        <xdr:cNvPr id="620" name="直線コネクタ 619"/>
        <xdr:cNvCxnSpPr/>
      </xdr:nvCxnSpPr>
      <xdr:spPr>
        <a:xfrm>
          <a:off x="15481300" y="13047751"/>
          <a:ext cx="8382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17551</xdr:rowOff>
    </xdr:from>
    <xdr:to>
      <xdr:col>22</xdr:col>
      <xdr:colOff>365125</xdr:colOff>
      <xdr:row>76</xdr:row>
      <xdr:rowOff>91128</xdr:rowOff>
    </xdr:to>
    <xdr:cxnSp macro="">
      <xdr:nvCxnSpPr>
        <xdr:cNvPr id="623" name="直線コネクタ 622"/>
        <xdr:cNvCxnSpPr/>
      </xdr:nvCxnSpPr>
      <xdr:spPr>
        <a:xfrm flipV="1">
          <a:off x="14592300" y="13047751"/>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48075</xdr:rowOff>
    </xdr:from>
    <xdr:to>
      <xdr:col>21</xdr:col>
      <xdr:colOff>161925</xdr:colOff>
      <xdr:row>76</xdr:row>
      <xdr:rowOff>91128</xdr:rowOff>
    </xdr:to>
    <xdr:cxnSp macro="">
      <xdr:nvCxnSpPr>
        <xdr:cNvPr id="626" name="直線コネクタ 625"/>
        <xdr:cNvCxnSpPr/>
      </xdr:nvCxnSpPr>
      <xdr:spPr>
        <a:xfrm>
          <a:off x="13703300" y="13078275"/>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42937</xdr:rowOff>
    </xdr:from>
    <xdr:to>
      <xdr:col>19</xdr:col>
      <xdr:colOff>644525</xdr:colOff>
      <xdr:row>76</xdr:row>
      <xdr:rowOff>48075</xdr:rowOff>
    </xdr:to>
    <xdr:cxnSp macro="">
      <xdr:nvCxnSpPr>
        <xdr:cNvPr id="629" name="直線コネクタ 628"/>
        <xdr:cNvCxnSpPr/>
      </xdr:nvCxnSpPr>
      <xdr:spPr>
        <a:xfrm>
          <a:off x="12814300" y="13073137"/>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39697</xdr:rowOff>
    </xdr:from>
    <xdr:to>
      <xdr:col>23</xdr:col>
      <xdr:colOff>568325</xdr:colOff>
      <xdr:row>76</xdr:row>
      <xdr:rowOff>141297</xdr:rowOff>
    </xdr:to>
    <xdr:sp macro="" textlink="">
      <xdr:nvSpPr>
        <xdr:cNvPr id="639" name="円/楕円 638"/>
        <xdr:cNvSpPr/>
      </xdr:nvSpPr>
      <xdr:spPr>
        <a:xfrm>
          <a:off x="16268700" y="130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18124</xdr:rowOff>
    </xdr:from>
    <xdr:ext cx="534377" cy="259045"/>
    <xdr:sp macro="" textlink="">
      <xdr:nvSpPr>
        <xdr:cNvPr id="640" name="公債費該当値テキスト"/>
        <xdr:cNvSpPr txBox="1"/>
      </xdr:nvSpPr>
      <xdr:spPr>
        <a:xfrm>
          <a:off x="16370300" y="130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48,020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138202</xdr:rowOff>
    </xdr:from>
    <xdr:to>
      <xdr:col>22</xdr:col>
      <xdr:colOff>415925</xdr:colOff>
      <xdr:row>76</xdr:row>
      <xdr:rowOff>68352</xdr:rowOff>
    </xdr:to>
    <xdr:sp macro="" textlink="">
      <xdr:nvSpPr>
        <xdr:cNvPr id="641" name="円/楕円 640"/>
        <xdr:cNvSpPr/>
      </xdr:nvSpPr>
      <xdr:spPr>
        <a:xfrm>
          <a:off x="15430500" y="129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59478</xdr:rowOff>
    </xdr:from>
    <xdr:ext cx="534377" cy="259045"/>
    <xdr:sp macro="" textlink="">
      <xdr:nvSpPr>
        <xdr:cNvPr id="642" name="テキスト ボックス 641"/>
        <xdr:cNvSpPr txBox="1"/>
      </xdr:nvSpPr>
      <xdr:spPr>
        <a:xfrm>
          <a:off x="15214111" y="130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40328</xdr:rowOff>
    </xdr:from>
    <xdr:to>
      <xdr:col>21</xdr:col>
      <xdr:colOff>212725</xdr:colOff>
      <xdr:row>76</xdr:row>
      <xdr:rowOff>141928</xdr:rowOff>
    </xdr:to>
    <xdr:sp macro="" textlink="">
      <xdr:nvSpPr>
        <xdr:cNvPr id="643" name="円/楕円 642"/>
        <xdr:cNvSpPr/>
      </xdr:nvSpPr>
      <xdr:spPr>
        <a:xfrm>
          <a:off x="14541500" y="130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133055</xdr:rowOff>
    </xdr:from>
    <xdr:ext cx="534377" cy="259045"/>
    <xdr:sp macro="" textlink="">
      <xdr:nvSpPr>
        <xdr:cNvPr id="644" name="テキスト ボックス 643"/>
        <xdr:cNvSpPr txBox="1"/>
      </xdr:nvSpPr>
      <xdr:spPr>
        <a:xfrm>
          <a:off x="14325111" y="131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168725</xdr:rowOff>
    </xdr:from>
    <xdr:to>
      <xdr:col>20</xdr:col>
      <xdr:colOff>9525</xdr:colOff>
      <xdr:row>76</xdr:row>
      <xdr:rowOff>98875</xdr:rowOff>
    </xdr:to>
    <xdr:sp macro="" textlink="">
      <xdr:nvSpPr>
        <xdr:cNvPr id="645" name="円/楕円 644"/>
        <xdr:cNvSpPr/>
      </xdr:nvSpPr>
      <xdr:spPr>
        <a:xfrm>
          <a:off x="13652500" y="130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90002</xdr:rowOff>
    </xdr:from>
    <xdr:ext cx="534377" cy="259045"/>
    <xdr:sp macro="" textlink="">
      <xdr:nvSpPr>
        <xdr:cNvPr id="646" name="テキスト ボックス 645"/>
        <xdr:cNvSpPr txBox="1"/>
      </xdr:nvSpPr>
      <xdr:spPr>
        <a:xfrm>
          <a:off x="13436111" y="131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163587</xdr:rowOff>
    </xdr:from>
    <xdr:to>
      <xdr:col>18</xdr:col>
      <xdr:colOff>492125</xdr:colOff>
      <xdr:row>76</xdr:row>
      <xdr:rowOff>93737</xdr:rowOff>
    </xdr:to>
    <xdr:sp macro="" textlink="">
      <xdr:nvSpPr>
        <xdr:cNvPr id="647" name="円/楕円 646"/>
        <xdr:cNvSpPr/>
      </xdr:nvSpPr>
      <xdr:spPr>
        <a:xfrm>
          <a:off x="12763500" y="130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84864</xdr:rowOff>
    </xdr:from>
    <xdr:ext cx="534377" cy="259045"/>
    <xdr:sp macro="" textlink="">
      <xdr:nvSpPr>
        <xdr:cNvPr id="648" name="テキスト ボックス 647"/>
        <xdr:cNvSpPr txBox="1"/>
      </xdr:nvSpPr>
      <xdr:spPr>
        <a:xfrm>
          <a:off x="12547111" y="1311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106023</xdr:rowOff>
    </xdr:from>
    <xdr:to>
      <xdr:col>23</xdr:col>
      <xdr:colOff>517525</xdr:colOff>
      <xdr:row>97</xdr:row>
      <xdr:rowOff>106558</xdr:rowOff>
    </xdr:to>
    <xdr:cxnSp macro="">
      <xdr:nvCxnSpPr>
        <xdr:cNvPr id="675" name="直線コネクタ 674"/>
        <xdr:cNvCxnSpPr/>
      </xdr:nvCxnSpPr>
      <xdr:spPr>
        <a:xfrm>
          <a:off x="15481300" y="16736673"/>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106023</xdr:rowOff>
    </xdr:from>
    <xdr:to>
      <xdr:col>22</xdr:col>
      <xdr:colOff>365125</xdr:colOff>
      <xdr:row>98</xdr:row>
      <xdr:rowOff>112643</xdr:rowOff>
    </xdr:to>
    <xdr:cxnSp macro="">
      <xdr:nvCxnSpPr>
        <xdr:cNvPr id="678" name="直線コネクタ 677"/>
        <xdr:cNvCxnSpPr/>
      </xdr:nvCxnSpPr>
      <xdr:spPr>
        <a:xfrm flipV="1">
          <a:off x="14592300" y="16736673"/>
          <a:ext cx="889000" cy="17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63705</xdr:rowOff>
    </xdr:from>
    <xdr:to>
      <xdr:col>21</xdr:col>
      <xdr:colOff>161925</xdr:colOff>
      <xdr:row>98</xdr:row>
      <xdr:rowOff>112643</xdr:rowOff>
    </xdr:to>
    <xdr:cxnSp macro="">
      <xdr:nvCxnSpPr>
        <xdr:cNvPr id="681" name="直線コネクタ 680"/>
        <xdr:cNvCxnSpPr/>
      </xdr:nvCxnSpPr>
      <xdr:spPr>
        <a:xfrm>
          <a:off x="13703300" y="16865805"/>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46112</xdr:rowOff>
    </xdr:from>
    <xdr:to>
      <xdr:col>19</xdr:col>
      <xdr:colOff>644525</xdr:colOff>
      <xdr:row>98</xdr:row>
      <xdr:rowOff>63705</xdr:rowOff>
    </xdr:to>
    <xdr:cxnSp macro="">
      <xdr:nvCxnSpPr>
        <xdr:cNvPr id="684" name="直線コネクタ 683"/>
        <xdr:cNvCxnSpPr/>
      </xdr:nvCxnSpPr>
      <xdr:spPr>
        <a:xfrm>
          <a:off x="12814300" y="16848212"/>
          <a:ext cx="889000" cy="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55758</xdr:rowOff>
    </xdr:from>
    <xdr:to>
      <xdr:col>23</xdr:col>
      <xdr:colOff>568325</xdr:colOff>
      <xdr:row>97</xdr:row>
      <xdr:rowOff>157358</xdr:rowOff>
    </xdr:to>
    <xdr:sp macro="" textlink="">
      <xdr:nvSpPr>
        <xdr:cNvPr id="694" name="円/楕円 693"/>
        <xdr:cNvSpPr/>
      </xdr:nvSpPr>
      <xdr:spPr>
        <a:xfrm>
          <a:off x="16268700" y="166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78635</xdr:rowOff>
    </xdr:from>
    <xdr:ext cx="534377" cy="259045"/>
    <xdr:sp macro="" textlink="">
      <xdr:nvSpPr>
        <xdr:cNvPr id="695" name="積立金該当値テキスト"/>
        <xdr:cNvSpPr txBox="1"/>
      </xdr:nvSpPr>
      <xdr:spPr>
        <a:xfrm>
          <a:off x="16370300" y="1653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55223</xdr:rowOff>
    </xdr:from>
    <xdr:to>
      <xdr:col>22</xdr:col>
      <xdr:colOff>415925</xdr:colOff>
      <xdr:row>97</xdr:row>
      <xdr:rowOff>156823</xdr:rowOff>
    </xdr:to>
    <xdr:sp macro="" textlink="">
      <xdr:nvSpPr>
        <xdr:cNvPr id="696" name="円/楕円 695"/>
        <xdr:cNvSpPr/>
      </xdr:nvSpPr>
      <xdr:spPr>
        <a:xfrm>
          <a:off x="15430500" y="166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1900</xdr:rowOff>
    </xdr:from>
    <xdr:ext cx="534377" cy="259045"/>
    <xdr:sp macro="" textlink="">
      <xdr:nvSpPr>
        <xdr:cNvPr id="697" name="テキスト ボックス 696"/>
        <xdr:cNvSpPr txBox="1"/>
      </xdr:nvSpPr>
      <xdr:spPr>
        <a:xfrm>
          <a:off x="15214111" y="164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61843</xdr:rowOff>
    </xdr:from>
    <xdr:to>
      <xdr:col>21</xdr:col>
      <xdr:colOff>212725</xdr:colOff>
      <xdr:row>98</xdr:row>
      <xdr:rowOff>163443</xdr:rowOff>
    </xdr:to>
    <xdr:sp macro="" textlink="">
      <xdr:nvSpPr>
        <xdr:cNvPr id="698" name="円/楕円 697"/>
        <xdr:cNvSpPr/>
      </xdr:nvSpPr>
      <xdr:spPr>
        <a:xfrm>
          <a:off x="14541500" y="168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154570</xdr:rowOff>
    </xdr:from>
    <xdr:ext cx="469744" cy="259045"/>
    <xdr:sp macro="" textlink="">
      <xdr:nvSpPr>
        <xdr:cNvPr id="699" name="テキスト ボックス 698"/>
        <xdr:cNvSpPr txBox="1"/>
      </xdr:nvSpPr>
      <xdr:spPr>
        <a:xfrm>
          <a:off x="14357427" y="1695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12905</xdr:rowOff>
    </xdr:from>
    <xdr:to>
      <xdr:col>20</xdr:col>
      <xdr:colOff>9525</xdr:colOff>
      <xdr:row>98</xdr:row>
      <xdr:rowOff>114505</xdr:rowOff>
    </xdr:to>
    <xdr:sp macro="" textlink="">
      <xdr:nvSpPr>
        <xdr:cNvPr id="700" name="円/楕円 699"/>
        <xdr:cNvSpPr/>
      </xdr:nvSpPr>
      <xdr:spPr>
        <a:xfrm>
          <a:off x="13652500" y="16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105632</xdr:rowOff>
    </xdr:from>
    <xdr:ext cx="534377" cy="259045"/>
    <xdr:sp macro="" textlink="">
      <xdr:nvSpPr>
        <xdr:cNvPr id="701" name="テキスト ボックス 700"/>
        <xdr:cNvSpPr txBox="1"/>
      </xdr:nvSpPr>
      <xdr:spPr>
        <a:xfrm>
          <a:off x="13436111" y="16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166762</xdr:rowOff>
    </xdr:from>
    <xdr:to>
      <xdr:col>18</xdr:col>
      <xdr:colOff>492125</xdr:colOff>
      <xdr:row>98</xdr:row>
      <xdr:rowOff>96912</xdr:rowOff>
    </xdr:to>
    <xdr:sp macro="" textlink="">
      <xdr:nvSpPr>
        <xdr:cNvPr id="702" name="円/楕円 701"/>
        <xdr:cNvSpPr/>
      </xdr:nvSpPr>
      <xdr:spPr>
        <a:xfrm>
          <a:off x="12763500" y="167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88039</xdr:rowOff>
    </xdr:from>
    <xdr:ext cx="534377" cy="259045"/>
    <xdr:sp macro="" textlink="">
      <xdr:nvSpPr>
        <xdr:cNvPr id="703" name="テキスト ボックス 702"/>
        <xdr:cNvSpPr txBox="1"/>
      </xdr:nvSpPr>
      <xdr:spPr>
        <a:xfrm>
          <a:off x="12547111" y="168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137231</xdr:rowOff>
    </xdr:from>
    <xdr:to>
      <xdr:col>32</xdr:col>
      <xdr:colOff>187325</xdr:colOff>
      <xdr:row>32</xdr:row>
      <xdr:rowOff>54478</xdr:rowOff>
    </xdr:to>
    <xdr:cxnSp macro="">
      <xdr:nvCxnSpPr>
        <xdr:cNvPr id="730" name="直線コネクタ 729"/>
        <xdr:cNvCxnSpPr/>
      </xdr:nvCxnSpPr>
      <xdr:spPr>
        <a:xfrm flipV="1">
          <a:off x="21323300" y="5452181"/>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3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54478</xdr:rowOff>
    </xdr:from>
    <xdr:to>
      <xdr:col>31</xdr:col>
      <xdr:colOff>34925</xdr:colOff>
      <xdr:row>32</xdr:row>
      <xdr:rowOff>127721</xdr:rowOff>
    </xdr:to>
    <xdr:cxnSp macro="">
      <xdr:nvCxnSpPr>
        <xdr:cNvPr id="733" name="直線コネクタ 732"/>
        <xdr:cNvCxnSpPr/>
      </xdr:nvCxnSpPr>
      <xdr:spPr>
        <a:xfrm flipV="1">
          <a:off x="20434300" y="5540878"/>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35" name="テキスト ボックス 73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127721</xdr:rowOff>
    </xdr:from>
    <xdr:to>
      <xdr:col>29</xdr:col>
      <xdr:colOff>517525</xdr:colOff>
      <xdr:row>38</xdr:row>
      <xdr:rowOff>132019</xdr:rowOff>
    </xdr:to>
    <xdr:cxnSp macro="">
      <xdr:nvCxnSpPr>
        <xdr:cNvPr id="736" name="直線コネクタ 735"/>
        <xdr:cNvCxnSpPr/>
      </xdr:nvCxnSpPr>
      <xdr:spPr>
        <a:xfrm flipV="1">
          <a:off x="19545300" y="5614121"/>
          <a:ext cx="889000" cy="10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38" name="テキスト ボックス 737"/>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131699</xdr:rowOff>
    </xdr:from>
    <xdr:to>
      <xdr:col>28</xdr:col>
      <xdr:colOff>314325</xdr:colOff>
      <xdr:row>38</xdr:row>
      <xdr:rowOff>132019</xdr:rowOff>
    </xdr:to>
    <xdr:cxnSp macro="">
      <xdr:nvCxnSpPr>
        <xdr:cNvPr id="739" name="直線コネクタ 738"/>
        <xdr:cNvCxnSpPr/>
      </xdr:nvCxnSpPr>
      <xdr:spPr>
        <a:xfrm>
          <a:off x="18656300" y="664679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86431</xdr:rowOff>
    </xdr:from>
    <xdr:to>
      <xdr:col>32</xdr:col>
      <xdr:colOff>238125</xdr:colOff>
      <xdr:row>32</xdr:row>
      <xdr:rowOff>16581</xdr:rowOff>
    </xdr:to>
    <xdr:sp macro="" textlink="">
      <xdr:nvSpPr>
        <xdr:cNvPr id="749" name="円/楕円 748"/>
        <xdr:cNvSpPr/>
      </xdr:nvSpPr>
      <xdr:spPr>
        <a:xfrm>
          <a:off x="22110700" y="54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39458</xdr:rowOff>
    </xdr:from>
    <xdr:ext cx="534377" cy="259045"/>
    <xdr:sp macro="" textlink="">
      <xdr:nvSpPr>
        <xdr:cNvPr id="750" name="投資及び出資金該当値テキスト"/>
        <xdr:cNvSpPr txBox="1"/>
      </xdr:nvSpPr>
      <xdr:spPr>
        <a:xfrm>
          <a:off x="22212300" y="5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26,304</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3678</xdr:rowOff>
    </xdr:from>
    <xdr:to>
      <xdr:col>31</xdr:col>
      <xdr:colOff>85725</xdr:colOff>
      <xdr:row>32</xdr:row>
      <xdr:rowOff>105278</xdr:rowOff>
    </xdr:to>
    <xdr:sp macro="" textlink="">
      <xdr:nvSpPr>
        <xdr:cNvPr id="751" name="円/楕円 750"/>
        <xdr:cNvSpPr/>
      </xdr:nvSpPr>
      <xdr:spPr>
        <a:xfrm>
          <a:off x="21272500" y="54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121805</xdr:rowOff>
    </xdr:from>
    <xdr:ext cx="534377" cy="259045"/>
    <xdr:sp macro="" textlink="">
      <xdr:nvSpPr>
        <xdr:cNvPr id="752" name="テキスト ボックス 751"/>
        <xdr:cNvSpPr txBox="1"/>
      </xdr:nvSpPr>
      <xdr:spPr>
        <a:xfrm>
          <a:off x="21056111" y="52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76921</xdr:rowOff>
    </xdr:from>
    <xdr:to>
      <xdr:col>29</xdr:col>
      <xdr:colOff>568325</xdr:colOff>
      <xdr:row>33</xdr:row>
      <xdr:rowOff>7071</xdr:rowOff>
    </xdr:to>
    <xdr:sp macro="" textlink="">
      <xdr:nvSpPr>
        <xdr:cNvPr id="753" name="円/楕円 752"/>
        <xdr:cNvSpPr/>
      </xdr:nvSpPr>
      <xdr:spPr>
        <a:xfrm>
          <a:off x="20383500" y="55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23598</xdr:rowOff>
    </xdr:from>
    <xdr:ext cx="534377" cy="259045"/>
    <xdr:sp macro="" textlink="">
      <xdr:nvSpPr>
        <xdr:cNvPr id="754" name="テキスト ボックス 753"/>
        <xdr:cNvSpPr txBox="1"/>
      </xdr:nvSpPr>
      <xdr:spPr>
        <a:xfrm>
          <a:off x="20167111" y="5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81219</xdr:rowOff>
    </xdr:from>
    <xdr:to>
      <xdr:col>28</xdr:col>
      <xdr:colOff>365125</xdr:colOff>
      <xdr:row>39</xdr:row>
      <xdr:rowOff>11369</xdr:rowOff>
    </xdr:to>
    <xdr:sp macro="" textlink="">
      <xdr:nvSpPr>
        <xdr:cNvPr id="755" name="円/楕円 754"/>
        <xdr:cNvSpPr/>
      </xdr:nvSpPr>
      <xdr:spPr>
        <a:xfrm>
          <a:off x="19494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2496</xdr:rowOff>
    </xdr:from>
    <xdr:ext cx="378565" cy="259045"/>
    <xdr:sp macro="" textlink="">
      <xdr:nvSpPr>
        <xdr:cNvPr id="756" name="テキスト ボックス 755"/>
        <xdr:cNvSpPr txBox="1"/>
      </xdr:nvSpPr>
      <xdr:spPr>
        <a:xfrm>
          <a:off x="19356017" y="668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80899</xdr:rowOff>
    </xdr:from>
    <xdr:to>
      <xdr:col>27</xdr:col>
      <xdr:colOff>161925</xdr:colOff>
      <xdr:row>39</xdr:row>
      <xdr:rowOff>11049</xdr:rowOff>
    </xdr:to>
    <xdr:sp macro="" textlink="">
      <xdr:nvSpPr>
        <xdr:cNvPr id="757" name="円/楕円 756"/>
        <xdr:cNvSpPr/>
      </xdr:nvSpPr>
      <xdr:spPr>
        <a:xfrm>
          <a:off x="18605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2176</xdr:rowOff>
    </xdr:from>
    <xdr:ext cx="378565" cy="259045"/>
    <xdr:sp macro="" textlink="">
      <xdr:nvSpPr>
        <xdr:cNvPr id="758" name="テキスト ボックス 757"/>
        <xdr:cNvSpPr txBox="1"/>
      </xdr:nvSpPr>
      <xdr:spPr>
        <a:xfrm>
          <a:off x="18467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107886</xdr:rowOff>
    </xdr:from>
    <xdr:to>
      <xdr:col>32</xdr:col>
      <xdr:colOff>187325</xdr:colOff>
      <xdr:row>58</xdr:row>
      <xdr:rowOff>108496</xdr:rowOff>
    </xdr:to>
    <xdr:cxnSp macro="">
      <xdr:nvCxnSpPr>
        <xdr:cNvPr id="787" name="直線コネクタ 786"/>
        <xdr:cNvCxnSpPr/>
      </xdr:nvCxnSpPr>
      <xdr:spPr>
        <a:xfrm flipV="1">
          <a:off x="21323300" y="10051986"/>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108496</xdr:rowOff>
    </xdr:from>
    <xdr:to>
      <xdr:col>31</xdr:col>
      <xdr:colOff>34925</xdr:colOff>
      <xdr:row>58</xdr:row>
      <xdr:rowOff>160465</xdr:rowOff>
    </xdr:to>
    <xdr:cxnSp macro="">
      <xdr:nvCxnSpPr>
        <xdr:cNvPr id="790" name="直線コネクタ 789"/>
        <xdr:cNvCxnSpPr/>
      </xdr:nvCxnSpPr>
      <xdr:spPr>
        <a:xfrm flipV="1">
          <a:off x="20434300" y="10052596"/>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137871</xdr:rowOff>
    </xdr:from>
    <xdr:to>
      <xdr:col>29</xdr:col>
      <xdr:colOff>517525</xdr:colOff>
      <xdr:row>58</xdr:row>
      <xdr:rowOff>160465</xdr:rowOff>
    </xdr:to>
    <xdr:cxnSp macro="">
      <xdr:nvCxnSpPr>
        <xdr:cNvPr id="793" name="直線コネクタ 792"/>
        <xdr:cNvCxnSpPr/>
      </xdr:nvCxnSpPr>
      <xdr:spPr>
        <a:xfrm>
          <a:off x="19545300" y="10081971"/>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137871</xdr:rowOff>
    </xdr:from>
    <xdr:to>
      <xdr:col>28</xdr:col>
      <xdr:colOff>314325</xdr:colOff>
      <xdr:row>58</xdr:row>
      <xdr:rowOff>160160</xdr:rowOff>
    </xdr:to>
    <xdr:cxnSp macro="">
      <xdr:nvCxnSpPr>
        <xdr:cNvPr id="796" name="直線コネクタ 795"/>
        <xdr:cNvCxnSpPr/>
      </xdr:nvCxnSpPr>
      <xdr:spPr>
        <a:xfrm flipV="1">
          <a:off x="18656300" y="1008197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57086</xdr:rowOff>
    </xdr:from>
    <xdr:to>
      <xdr:col>32</xdr:col>
      <xdr:colOff>238125</xdr:colOff>
      <xdr:row>58</xdr:row>
      <xdr:rowOff>158686</xdr:rowOff>
    </xdr:to>
    <xdr:sp macro="" textlink="">
      <xdr:nvSpPr>
        <xdr:cNvPr id="806" name="円/楕円 805"/>
        <xdr:cNvSpPr/>
      </xdr:nvSpPr>
      <xdr:spPr>
        <a:xfrm>
          <a:off x="22110700" y="100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143463</xdr:rowOff>
    </xdr:from>
    <xdr:ext cx="469744" cy="259045"/>
    <xdr:sp macro="" textlink="">
      <xdr:nvSpPr>
        <xdr:cNvPr id="807" name="貸付金該当値テキスト"/>
        <xdr:cNvSpPr txBox="1"/>
      </xdr:nvSpPr>
      <xdr:spPr>
        <a:xfrm>
          <a:off x="22212300" y="991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57696</xdr:rowOff>
    </xdr:from>
    <xdr:to>
      <xdr:col>31</xdr:col>
      <xdr:colOff>85725</xdr:colOff>
      <xdr:row>58</xdr:row>
      <xdr:rowOff>159296</xdr:rowOff>
    </xdr:to>
    <xdr:sp macro="" textlink="">
      <xdr:nvSpPr>
        <xdr:cNvPr id="808" name="円/楕円 807"/>
        <xdr:cNvSpPr/>
      </xdr:nvSpPr>
      <xdr:spPr>
        <a:xfrm>
          <a:off x="21272500" y="10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150423</xdr:rowOff>
    </xdr:from>
    <xdr:ext cx="469744" cy="259045"/>
    <xdr:sp macro="" textlink="">
      <xdr:nvSpPr>
        <xdr:cNvPr id="809" name="テキスト ボックス 808"/>
        <xdr:cNvSpPr txBox="1"/>
      </xdr:nvSpPr>
      <xdr:spPr>
        <a:xfrm>
          <a:off x="21088427" y="100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109665</xdr:rowOff>
    </xdr:from>
    <xdr:to>
      <xdr:col>29</xdr:col>
      <xdr:colOff>568325</xdr:colOff>
      <xdr:row>59</xdr:row>
      <xdr:rowOff>39815</xdr:rowOff>
    </xdr:to>
    <xdr:sp macro="" textlink="">
      <xdr:nvSpPr>
        <xdr:cNvPr id="810" name="円/楕円 809"/>
        <xdr:cNvSpPr/>
      </xdr:nvSpPr>
      <xdr:spPr>
        <a:xfrm>
          <a:off x="20383500" y="100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30942</xdr:rowOff>
    </xdr:from>
    <xdr:ext cx="469744" cy="259045"/>
    <xdr:sp macro="" textlink="">
      <xdr:nvSpPr>
        <xdr:cNvPr id="811" name="テキスト ボックス 810"/>
        <xdr:cNvSpPr txBox="1"/>
      </xdr:nvSpPr>
      <xdr:spPr>
        <a:xfrm>
          <a:off x="20199427" y="101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87071</xdr:rowOff>
    </xdr:from>
    <xdr:to>
      <xdr:col>28</xdr:col>
      <xdr:colOff>365125</xdr:colOff>
      <xdr:row>59</xdr:row>
      <xdr:rowOff>17221</xdr:rowOff>
    </xdr:to>
    <xdr:sp macro="" textlink="">
      <xdr:nvSpPr>
        <xdr:cNvPr id="812" name="円/楕円 811"/>
        <xdr:cNvSpPr/>
      </xdr:nvSpPr>
      <xdr:spPr>
        <a:xfrm>
          <a:off x="19494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8348</xdr:rowOff>
    </xdr:from>
    <xdr:ext cx="469744" cy="259045"/>
    <xdr:sp macro="" textlink="">
      <xdr:nvSpPr>
        <xdr:cNvPr id="813" name="テキスト ボックス 812"/>
        <xdr:cNvSpPr txBox="1"/>
      </xdr:nvSpPr>
      <xdr:spPr>
        <a:xfrm>
          <a:off x="19310427" y="101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109360</xdr:rowOff>
    </xdr:from>
    <xdr:to>
      <xdr:col>27</xdr:col>
      <xdr:colOff>161925</xdr:colOff>
      <xdr:row>59</xdr:row>
      <xdr:rowOff>39510</xdr:rowOff>
    </xdr:to>
    <xdr:sp macro="" textlink="">
      <xdr:nvSpPr>
        <xdr:cNvPr id="814" name="円/楕円 813"/>
        <xdr:cNvSpPr/>
      </xdr:nvSpPr>
      <xdr:spPr>
        <a:xfrm>
          <a:off x="18605500" y="100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30637</xdr:rowOff>
    </xdr:from>
    <xdr:ext cx="469744" cy="259045"/>
    <xdr:sp macro="" textlink="">
      <xdr:nvSpPr>
        <xdr:cNvPr id="815" name="テキスト ボックス 814"/>
        <xdr:cNvSpPr txBox="1"/>
      </xdr:nvSpPr>
      <xdr:spPr>
        <a:xfrm>
          <a:off x="18421427" y="101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139471</xdr:rowOff>
    </xdr:from>
    <xdr:to>
      <xdr:col>32</xdr:col>
      <xdr:colOff>187325</xdr:colOff>
      <xdr:row>76</xdr:row>
      <xdr:rowOff>1378</xdr:rowOff>
    </xdr:to>
    <xdr:cxnSp macro="">
      <xdr:nvCxnSpPr>
        <xdr:cNvPr id="845" name="直線コネクタ 844"/>
        <xdr:cNvCxnSpPr/>
      </xdr:nvCxnSpPr>
      <xdr:spPr>
        <a:xfrm flipV="1">
          <a:off x="21323300" y="12998221"/>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1378</xdr:rowOff>
    </xdr:from>
    <xdr:to>
      <xdr:col>31</xdr:col>
      <xdr:colOff>34925</xdr:colOff>
      <xdr:row>76</xdr:row>
      <xdr:rowOff>37725</xdr:rowOff>
    </xdr:to>
    <xdr:cxnSp macro="">
      <xdr:nvCxnSpPr>
        <xdr:cNvPr id="848" name="直線コネクタ 847"/>
        <xdr:cNvCxnSpPr/>
      </xdr:nvCxnSpPr>
      <xdr:spPr>
        <a:xfrm flipV="1">
          <a:off x="20434300" y="13031578"/>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36278</xdr:rowOff>
    </xdr:from>
    <xdr:to>
      <xdr:col>29</xdr:col>
      <xdr:colOff>517525</xdr:colOff>
      <xdr:row>76</xdr:row>
      <xdr:rowOff>37725</xdr:rowOff>
    </xdr:to>
    <xdr:cxnSp macro="">
      <xdr:nvCxnSpPr>
        <xdr:cNvPr id="851" name="直線コネクタ 850"/>
        <xdr:cNvCxnSpPr/>
      </xdr:nvCxnSpPr>
      <xdr:spPr>
        <a:xfrm>
          <a:off x="19545300" y="12209228"/>
          <a:ext cx="889000" cy="85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36278</xdr:rowOff>
    </xdr:from>
    <xdr:to>
      <xdr:col>28</xdr:col>
      <xdr:colOff>314325</xdr:colOff>
      <xdr:row>71</xdr:row>
      <xdr:rowOff>105505</xdr:rowOff>
    </xdr:to>
    <xdr:cxnSp macro="">
      <xdr:nvCxnSpPr>
        <xdr:cNvPr id="854" name="直線コネクタ 853"/>
        <xdr:cNvCxnSpPr/>
      </xdr:nvCxnSpPr>
      <xdr:spPr>
        <a:xfrm flipV="1">
          <a:off x="18656300" y="12209228"/>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88671</xdr:rowOff>
    </xdr:from>
    <xdr:to>
      <xdr:col>32</xdr:col>
      <xdr:colOff>238125</xdr:colOff>
      <xdr:row>76</xdr:row>
      <xdr:rowOff>18821</xdr:rowOff>
    </xdr:to>
    <xdr:sp macro="" textlink="">
      <xdr:nvSpPr>
        <xdr:cNvPr id="864" name="円/楕円 863"/>
        <xdr:cNvSpPr/>
      </xdr:nvSpPr>
      <xdr:spPr>
        <a:xfrm>
          <a:off x="221107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67098</xdr:rowOff>
    </xdr:from>
    <xdr:ext cx="534377" cy="259045"/>
    <xdr:sp macro="" textlink="">
      <xdr:nvSpPr>
        <xdr:cNvPr id="865" name="繰出金該当値テキスト"/>
        <xdr:cNvSpPr txBox="1"/>
      </xdr:nvSpPr>
      <xdr:spPr>
        <a:xfrm>
          <a:off x="22212300" y="129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122028</xdr:rowOff>
    </xdr:from>
    <xdr:to>
      <xdr:col>31</xdr:col>
      <xdr:colOff>85725</xdr:colOff>
      <xdr:row>76</xdr:row>
      <xdr:rowOff>52178</xdr:rowOff>
    </xdr:to>
    <xdr:sp macro="" textlink="">
      <xdr:nvSpPr>
        <xdr:cNvPr id="866" name="円/楕円 865"/>
        <xdr:cNvSpPr/>
      </xdr:nvSpPr>
      <xdr:spPr>
        <a:xfrm>
          <a:off x="21272500" y="12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43305</xdr:rowOff>
    </xdr:from>
    <xdr:ext cx="534377" cy="259045"/>
    <xdr:sp macro="" textlink="">
      <xdr:nvSpPr>
        <xdr:cNvPr id="867" name="テキスト ボックス 866"/>
        <xdr:cNvSpPr txBox="1"/>
      </xdr:nvSpPr>
      <xdr:spPr>
        <a:xfrm>
          <a:off x="21056111" y="13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158375</xdr:rowOff>
    </xdr:from>
    <xdr:to>
      <xdr:col>29</xdr:col>
      <xdr:colOff>568325</xdr:colOff>
      <xdr:row>76</xdr:row>
      <xdr:rowOff>88525</xdr:rowOff>
    </xdr:to>
    <xdr:sp macro="" textlink="">
      <xdr:nvSpPr>
        <xdr:cNvPr id="868" name="円/楕円 867"/>
        <xdr:cNvSpPr/>
      </xdr:nvSpPr>
      <xdr:spPr>
        <a:xfrm>
          <a:off x="20383500" y="13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79652</xdr:rowOff>
    </xdr:from>
    <xdr:ext cx="534377" cy="259045"/>
    <xdr:sp macro="" textlink="">
      <xdr:nvSpPr>
        <xdr:cNvPr id="869" name="テキスト ボックス 868"/>
        <xdr:cNvSpPr txBox="1"/>
      </xdr:nvSpPr>
      <xdr:spPr>
        <a:xfrm>
          <a:off x="20167111" y="131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47,353</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156928</xdr:rowOff>
    </xdr:from>
    <xdr:to>
      <xdr:col>28</xdr:col>
      <xdr:colOff>365125</xdr:colOff>
      <xdr:row>71</xdr:row>
      <xdr:rowOff>87078</xdr:rowOff>
    </xdr:to>
    <xdr:sp macro="" textlink="">
      <xdr:nvSpPr>
        <xdr:cNvPr id="870" name="円/楕円 869"/>
        <xdr:cNvSpPr/>
      </xdr:nvSpPr>
      <xdr:spPr>
        <a:xfrm>
          <a:off x="19494500" y="121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103605</xdr:rowOff>
    </xdr:from>
    <xdr:ext cx="534377" cy="259045"/>
    <xdr:sp macro="" textlink="">
      <xdr:nvSpPr>
        <xdr:cNvPr id="871" name="テキスト ボックス 870"/>
        <xdr:cNvSpPr txBox="1"/>
      </xdr:nvSpPr>
      <xdr:spPr>
        <a:xfrm>
          <a:off x="19278111" y="1193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92,429</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54705</xdr:rowOff>
    </xdr:from>
    <xdr:to>
      <xdr:col>27</xdr:col>
      <xdr:colOff>161925</xdr:colOff>
      <xdr:row>71</xdr:row>
      <xdr:rowOff>156305</xdr:rowOff>
    </xdr:to>
    <xdr:sp macro="" textlink="">
      <xdr:nvSpPr>
        <xdr:cNvPr id="872" name="円/楕円 871"/>
        <xdr:cNvSpPr/>
      </xdr:nvSpPr>
      <xdr:spPr>
        <a:xfrm>
          <a:off x="18605500" y="1222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1382</xdr:rowOff>
    </xdr:from>
    <xdr:ext cx="534377" cy="259045"/>
    <xdr:sp macro="" textlink="">
      <xdr:nvSpPr>
        <xdr:cNvPr id="873" name="テキスト ボックス 872"/>
        <xdr:cNvSpPr txBox="1"/>
      </xdr:nvSpPr>
      <xdr:spPr>
        <a:xfrm>
          <a:off x="18389111" y="120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・歳出決算総額では、住民一人当たりコストは約</a:t>
          </a:r>
          <a:r>
            <a:rPr kumimoji="1" lang="en-US" altLang="ja-JP" sz="1300">
              <a:latin typeface="ＭＳ Ｐゴシック"/>
            </a:rPr>
            <a:t>61</a:t>
          </a:r>
          <a:r>
            <a:rPr kumimoji="1" lang="ja-JP" altLang="en-US" sz="1300">
              <a:latin typeface="ＭＳ Ｐゴシック"/>
            </a:rPr>
            <a:t>万円となっている。各項目のうち、類似団体との比較で多い項目は、人件費、普通建設事業費（うち更新整備）、積立金、補助費等、投資及び出資金である。</a:t>
          </a:r>
          <a:endParaRPr kumimoji="1" lang="en-US" altLang="ja-JP" sz="1300">
            <a:latin typeface="ＭＳ Ｐゴシック"/>
          </a:endParaRPr>
        </a:p>
        <a:p>
          <a:r>
            <a:rPr kumimoji="1" lang="ja-JP" altLang="en-US" sz="1300">
              <a:latin typeface="ＭＳ Ｐゴシック"/>
            </a:rPr>
            <a:t>・人件費については、ここ</a:t>
          </a:r>
          <a:r>
            <a:rPr kumimoji="1" lang="en-US" altLang="ja-JP" sz="1300">
              <a:latin typeface="ＭＳ Ｐゴシック"/>
            </a:rPr>
            <a:t>5</a:t>
          </a:r>
          <a:r>
            <a:rPr kumimoji="1" lang="ja-JP" altLang="en-US" sz="1300">
              <a:latin typeface="ＭＳ Ｐゴシック"/>
            </a:rPr>
            <a:t>年は</a:t>
          </a:r>
          <a:r>
            <a:rPr kumimoji="1" lang="en-US" altLang="ja-JP" sz="1300">
              <a:latin typeface="ＭＳ Ｐゴシック"/>
            </a:rPr>
            <a:t>8</a:t>
          </a:r>
          <a:r>
            <a:rPr kumimoji="1" lang="ja-JP" altLang="en-US" sz="1300">
              <a:latin typeface="ＭＳ Ｐゴシック"/>
            </a:rPr>
            <a:t>万円台前半となっている。なお、平成</a:t>
          </a:r>
          <a:r>
            <a:rPr kumimoji="1" lang="en-US" altLang="ja-JP" sz="1300">
              <a:latin typeface="ＭＳ Ｐゴシック"/>
            </a:rPr>
            <a:t>27</a:t>
          </a:r>
          <a:r>
            <a:rPr kumimoji="1" lang="ja-JP" altLang="en-US" sz="1300">
              <a:latin typeface="ＭＳ Ｐゴシック"/>
            </a:rPr>
            <a:t>年度から類似団体の区分が変更となったことで類似団体に比べ多くなった。</a:t>
          </a:r>
          <a:endParaRPr kumimoji="1" lang="en-US" altLang="ja-JP" sz="1300">
            <a:latin typeface="ＭＳ Ｐゴシック"/>
          </a:endParaRPr>
        </a:p>
        <a:p>
          <a:r>
            <a:rPr kumimoji="1" lang="ja-JP" altLang="en-US" sz="1300">
              <a:latin typeface="ＭＳ Ｐゴシック"/>
            </a:rPr>
            <a:t>・普通建設事業費（うち更新整備）については、防災行政無線、幼保一体型施設、小・中学校のトイレなどの更新整備を行ったためである。</a:t>
          </a:r>
          <a:endParaRPr kumimoji="1" lang="en-US" altLang="ja-JP" sz="1300">
            <a:latin typeface="ＭＳ Ｐゴシック"/>
          </a:endParaRPr>
        </a:p>
        <a:p>
          <a:r>
            <a:rPr kumimoji="1" lang="ja-JP" altLang="en-US" sz="1300">
              <a:latin typeface="ＭＳ Ｐゴシック"/>
            </a:rPr>
            <a:t>・積立金については、ふるさと納税寄附金について諸経費を除いた額を基金へ積み立てているためである。</a:t>
          </a:r>
          <a:endParaRPr kumimoji="1" lang="en-US" altLang="ja-JP" sz="1300">
            <a:latin typeface="ＭＳ Ｐゴシック"/>
          </a:endParaRPr>
        </a:p>
        <a:p>
          <a:r>
            <a:rPr kumimoji="1" lang="ja-JP" altLang="en-US" sz="1300">
              <a:latin typeface="ＭＳ Ｐゴシック"/>
            </a:rPr>
            <a:t>・補助費等及び投資及び出資金については、公営企業会計に対する繰出金が多い。要因は、公立病院を直営で</a:t>
          </a:r>
          <a:r>
            <a:rPr kumimoji="1" lang="en-US" altLang="ja-JP" sz="1300">
              <a:latin typeface="ＭＳ Ｐゴシック"/>
            </a:rPr>
            <a:t>3</a:t>
          </a:r>
          <a:r>
            <a:rPr kumimoji="1" lang="ja-JP" altLang="en-US" sz="1300">
              <a:latin typeface="ＭＳ Ｐゴシック"/>
            </a:rPr>
            <a:t>病院を運営していることや下水道事業が集落点在型の市内へ広範囲にわたり展開されていることから事業費が多額となり繰出金の額が多くなっている。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35,903
35,321
258.14
22,586,201
21,901,449
493,883
12,216,870
18,611,549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60670</xdr:rowOff>
    </xdr:from>
    <xdr:to>
      <xdr:col>6</xdr:col>
      <xdr:colOff>511175</xdr:colOff>
      <xdr:row>35</xdr:row>
      <xdr:rowOff>121739</xdr:rowOff>
    </xdr:to>
    <xdr:cxnSp macro="">
      <xdr:nvCxnSpPr>
        <xdr:cNvPr id="63" name="直線コネクタ 62"/>
        <xdr:cNvCxnSpPr/>
      </xdr:nvCxnSpPr>
      <xdr:spPr>
        <a:xfrm>
          <a:off x="3797300" y="6061420"/>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30952</xdr:rowOff>
    </xdr:from>
    <xdr:to>
      <xdr:col>5</xdr:col>
      <xdr:colOff>358775</xdr:colOff>
      <xdr:row>35</xdr:row>
      <xdr:rowOff>60670</xdr:rowOff>
    </xdr:to>
    <xdr:cxnSp macro="">
      <xdr:nvCxnSpPr>
        <xdr:cNvPr id="66" name="直線コネクタ 65"/>
        <xdr:cNvCxnSpPr/>
      </xdr:nvCxnSpPr>
      <xdr:spPr>
        <a:xfrm>
          <a:off x="2908300" y="60317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32584</xdr:rowOff>
    </xdr:from>
    <xdr:to>
      <xdr:col>4</xdr:col>
      <xdr:colOff>155575</xdr:colOff>
      <xdr:row>35</xdr:row>
      <xdr:rowOff>30952</xdr:rowOff>
    </xdr:to>
    <xdr:cxnSp macro="">
      <xdr:nvCxnSpPr>
        <xdr:cNvPr id="69" name="直線コネクタ 68"/>
        <xdr:cNvCxnSpPr/>
      </xdr:nvCxnSpPr>
      <xdr:spPr>
        <a:xfrm>
          <a:off x="2019300" y="586188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128596</xdr:rowOff>
    </xdr:from>
    <xdr:to>
      <xdr:col>2</xdr:col>
      <xdr:colOff>638175</xdr:colOff>
      <xdr:row>34</xdr:row>
      <xdr:rowOff>32584</xdr:rowOff>
    </xdr:to>
    <xdr:cxnSp macro="">
      <xdr:nvCxnSpPr>
        <xdr:cNvPr id="72" name="直線コネクタ 71"/>
        <xdr:cNvCxnSpPr/>
      </xdr:nvCxnSpPr>
      <xdr:spPr>
        <a:xfrm>
          <a:off x="1130300" y="578644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70939</xdr:rowOff>
    </xdr:from>
    <xdr:to>
      <xdr:col>6</xdr:col>
      <xdr:colOff>561975</xdr:colOff>
      <xdr:row>36</xdr:row>
      <xdr:rowOff>1089</xdr:rowOff>
    </xdr:to>
    <xdr:sp macro="" textlink="">
      <xdr:nvSpPr>
        <xdr:cNvPr id="82" name="円/楕円 81"/>
        <xdr:cNvSpPr/>
      </xdr:nvSpPr>
      <xdr:spPr>
        <a:xfrm>
          <a:off x="45847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93816</xdr:rowOff>
    </xdr:from>
    <xdr:ext cx="469744" cy="259045"/>
    <xdr:sp macro="" textlink="">
      <xdr:nvSpPr>
        <xdr:cNvPr id="83" name="議会費該当値テキスト"/>
        <xdr:cNvSpPr txBox="1"/>
      </xdr:nvSpPr>
      <xdr:spPr>
        <a:xfrm>
          <a:off x="4686300" y="592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9870</xdr:rowOff>
    </xdr:from>
    <xdr:to>
      <xdr:col>5</xdr:col>
      <xdr:colOff>409575</xdr:colOff>
      <xdr:row>35</xdr:row>
      <xdr:rowOff>111470</xdr:rowOff>
    </xdr:to>
    <xdr:sp macro="" textlink="">
      <xdr:nvSpPr>
        <xdr:cNvPr id="84" name="円/楕円 83"/>
        <xdr:cNvSpPr/>
      </xdr:nvSpPr>
      <xdr:spPr>
        <a:xfrm>
          <a:off x="37465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127997</xdr:rowOff>
    </xdr:from>
    <xdr:ext cx="469744" cy="259045"/>
    <xdr:sp macro="" textlink="">
      <xdr:nvSpPr>
        <xdr:cNvPr id="85" name="テキスト ボックス 84"/>
        <xdr:cNvSpPr txBox="1"/>
      </xdr:nvSpPr>
      <xdr:spPr>
        <a:xfrm>
          <a:off x="3562427" y="57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151602</xdr:rowOff>
    </xdr:from>
    <xdr:to>
      <xdr:col>4</xdr:col>
      <xdr:colOff>206375</xdr:colOff>
      <xdr:row>35</xdr:row>
      <xdr:rowOff>81752</xdr:rowOff>
    </xdr:to>
    <xdr:sp macro="" textlink="">
      <xdr:nvSpPr>
        <xdr:cNvPr id="86" name="円/楕円 85"/>
        <xdr:cNvSpPr/>
      </xdr:nvSpPr>
      <xdr:spPr>
        <a:xfrm>
          <a:off x="2857500" y="5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98279</xdr:rowOff>
    </xdr:from>
    <xdr:ext cx="469744" cy="259045"/>
    <xdr:sp macro="" textlink="">
      <xdr:nvSpPr>
        <xdr:cNvPr id="87" name="テキスト ボックス 86"/>
        <xdr:cNvSpPr txBox="1"/>
      </xdr:nvSpPr>
      <xdr:spPr>
        <a:xfrm>
          <a:off x="2673427" y="575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153234</xdr:rowOff>
    </xdr:from>
    <xdr:to>
      <xdr:col>3</xdr:col>
      <xdr:colOff>3175</xdr:colOff>
      <xdr:row>34</xdr:row>
      <xdr:rowOff>83384</xdr:rowOff>
    </xdr:to>
    <xdr:sp macro="" textlink="">
      <xdr:nvSpPr>
        <xdr:cNvPr id="88" name="円/楕円 87"/>
        <xdr:cNvSpPr/>
      </xdr:nvSpPr>
      <xdr:spPr>
        <a:xfrm>
          <a:off x="1968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99911</xdr:rowOff>
    </xdr:from>
    <xdr:ext cx="469744" cy="259045"/>
    <xdr:sp macro="" textlink="">
      <xdr:nvSpPr>
        <xdr:cNvPr id="89" name="テキスト ボックス 88"/>
        <xdr:cNvSpPr txBox="1"/>
      </xdr:nvSpPr>
      <xdr:spPr>
        <a:xfrm>
          <a:off x="1784427"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77796</xdr:rowOff>
    </xdr:from>
    <xdr:to>
      <xdr:col>1</xdr:col>
      <xdr:colOff>485775</xdr:colOff>
      <xdr:row>34</xdr:row>
      <xdr:rowOff>7946</xdr:rowOff>
    </xdr:to>
    <xdr:sp macro="" textlink="">
      <xdr:nvSpPr>
        <xdr:cNvPr id="90" name="円/楕円 89"/>
        <xdr:cNvSpPr/>
      </xdr:nvSpPr>
      <xdr:spPr>
        <a:xfrm>
          <a:off x="1079500" y="57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24473</xdr:rowOff>
    </xdr:from>
    <xdr:ext cx="469744" cy="259045"/>
    <xdr:sp macro="" textlink="">
      <xdr:nvSpPr>
        <xdr:cNvPr id="91" name="テキスト ボックス 90"/>
        <xdr:cNvSpPr txBox="1"/>
      </xdr:nvSpPr>
      <xdr:spPr>
        <a:xfrm>
          <a:off x="895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165604</xdr:rowOff>
    </xdr:from>
    <xdr:to>
      <xdr:col>6</xdr:col>
      <xdr:colOff>511175</xdr:colOff>
      <xdr:row>56</xdr:row>
      <xdr:rowOff>55769</xdr:rowOff>
    </xdr:to>
    <xdr:cxnSp macro="">
      <xdr:nvCxnSpPr>
        <xdr:cNvPr id="120" name="直線コネクタ 119"/>
        <xdr:cNvCxnSpPr/>
      </xdr:nvCxnSpPr>
      <xdr:spPr>
        <a:xfrm flipV="1">
          <a:off x="3797300" y="9595354"/>
          <a:ext cx="838200" cy="6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55769</xdr:rowOff>
    </xdr:from>
    <xdr:to>
      <xdr:col>5</xdr:col>
      <xdr:colOff>358775</xdr:colOff>
      <xdr:row>58</xdr:row>
      <xdr:rowOff>10625</xdr:rowOff>
    </xdr:to>
    <xdr:cxnSp macro="">
      <xdr:nvCxnSpPr>
        <xdr:cNvPr id="123" name="直線コネクタ 122"/>
        <xdr:cNvCxnSpPr/>
      </xdr:nvCxnSpPr>
      <xdr:spPr>
        <a:xfrm flipV="1">
          <a:off x="2908300" y="9656969"/>
          <a:ext cx="889000" cy="29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156582</xdr:rowOff>
    </xdr:from>
    <xdr:to>
      <xdr:col>4</xdr:col>
      <xdr:colOff>155575</xdr:colOff>
      <xdr:row>58</xdr:row>
      <xdr:rowOff>10625</xdr:rowOff>
    </xdr:to>
    <xdr:cxnSp macro="">
      <xdr:nvCxnSpPr>
        <xdr:cNvPr id="126" name="直線コネクタ 125"/>
        <xdr:cNvCxnSpPr/>
      </xdr:nvCxnSpPr>
      <xdr:spPr>
        <a:xfrm>
          <a:off x="2019300" y="9929232"/>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148954</xdr:rowOff>
    </xdr:from>
    <xdr:to>
      <xdr:col>2</xdr:col>
      <xdr:colOff>638175</xdr:colOff>
      <xdr:row>57</xdr:row>
      <xdr:rowOff>156582</xdr:rowOff>
    </xdr:to>
    <xdr:cxnSp macro="">
      <xdr:nvCxnSpPr>
        <xdr:cNvPr id="129" name="直線コネクタ 128"/>
        <xdr:cNvCxnSpPr/>
      </xdr:nvCxnSpPr>
      <xdr:spPr>
        <a:xfrm>
          <a:off x="1130300" y="9921604"/>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114804</xdr:rowOff>
    </xdr:from>
    <xdr:to>
      <xdr:col>6</xdr:col>
      <xdr:colOff>561975</xdr:colOff>
      <xdr:row>56</xdr:row>
      <xdr:rowOff>44954</xdr:rowOff>
    </xdr:to>
    <xdr:sp macro="" textlink="">
      <xdr:nvSpPr>
        <xdr:cNvPr id="139" name="円/楕円 138"/>
        <xdr:cNvSpPr/>
      </xdr:nvSpPr>
      <xdr:spPr>
        <a:xfrm>
          <a:off x="4584700" y="95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137681</xdr:rowOff>
    </xdr:from>
    <xdr:ext cx="599010" cy="259045"/>
    <xdr:sp macro="" textlink="">
      <xdr:nvSpPr>
        <xdr:cNvPr id="140" name="総務費該当値テキスト"/>
        <xdr:cNvSpPr txBox="1"/>
      </xdr:nvSpPr>
      <xdr:spPr>
        <a:xfrm>
          <a:off x="4686300" y="93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4969</xdr:rowOff>
    </xdr:from>
    <xdr:to>
      <xdr:col>5</xdr:col>
      <xdr:colOff>409575</xdr:colOff>
      <xdr:row>56</xdr:row>
      <xdr:rowOff>106569</xdr:rowOff>
    </xdr:to>
    <xdr:sp macro="" textlink="">
      <xdr:nvSpPr>
        <xdr:cNvPr id="141" name="円/楕円 140"/>
        <xdr:cNvSpPr/>
      </xdr:nvSpPr>
      <xdr:spPr>
        <a:xfrm>
          <a:off x="3746500" y="96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123096</xdr:rowOff>
    </xdr:from>
    <xdr:ext cx="599010" cy="259045"/>
    <xdr:sp macro="" textlink="">
      <xdr:nvSpPr>
        <xdr:cNvPr id="142" name="テキスト ボックス 141"/>
        <xdr:cNvSpPr txBox="1"/>
      </xdr:nvSpPr>
      <xdr:spPr>
        <a:xfrm>
          <a:off x="3497794" y="938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131275</xdr:rowOff>
    </xdr:from>
    <xdr:to>
      <xdr:col>4</xdr:col>
      <xdr:colOff>206375</xdr:colOff>
      <xdr:row>58</xdr:row>
      <xdr:rowOff>61425</xdr:rowOff>
    </xdr:to>
    <xdr:sp macro="" textlink="">
      <xdr:nvSpPr>
        <xdr:cNvPr id="143" name="円/楕円 142"/>
        <xdr:cNvSpPr/>
      </xdr:nvSpPr>
      <xdr:spPr>
        <a:xfrm>
          <a:off x="2857500" y="99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52552</xdr:rowOff>
    </xdr:from>
    <xdr:ext cx="534377" cy="259045"/>
    <xdr:sp macro="" textlink="">
      <xdr:nvSpPr>
        <xdr:cNvPr id="144" name="テキスト ボックス 143"/>
        <xdr:cNvSpPr txBox="1"/>
      </xdr:nvSpPr>
      <xdr:spPr>
        <a:xfrm>
          <a:off x="2641111" y="99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105782</xdr:rowOff>
    </xdr:from>
    <xdr:to>
      <xdr:col>3</xdr:col>
      <xdr:colOff>3175</xdr:colOff>
      <xdr:row>58</xdr:row>
      <xdr:rowOff>35932</xdr:rowOff>
    </xdr:to>
    <xdr:sp macro="" textlink="">
      <xdr:nvSpPr>
        <xdr:cNvPr id="145" name="円/楕円 144"/>
        <xdr:cNvSpPr/>
      </xdr:nvSpPr>
      <xdr:spPr>
        <a:xfrm>
          <a:off x="1968500" y="98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27059</xdr:rowOff>
    </xdr:from>
    <xdr:ext cx="534377" cy="259045"/>
    <xdr:sp macro="" textlink="">
      <xdr:nvSpPr>
        <xdr:cNvPr id="146" name="テキスト ボックス 145"/>
        <xdr:cNvSpPr txBox="1"/>
      </xdr:nvSpPr>
      <xdr:spPr>
        <a:xfrm>
          <a:off x="1752111" y="99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98154</xdr:rowOff>
    </xdr:from>
    <xdr:to>
      <xdr:col>1</xdr:col>
      <xdr:colOff>485775</xdr:colOff>
      <xdr:row>58</xdr:row>
      <xdr:rowOff>28304</xdr:rowOff>
    </xdr:to>
    <xdr:sp macro="" textlink="">
      <xdr:nvSpPr>
        <xdr:cNvPr id="147" name="円/楕円 146"/>
        <xdr:cNvSpPr/>
      </xdr:nvSpPr>
      <xdr:spPr>
        <a:xfrm>
          <a:off x="1079500" y="98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19431</xdr:rowOff>
    </xdr:from>
    <xdr:ext cx="534377" cy="259045"/>
    <xdr:sp macro="" textlink="">
      <xdr:nvSpPr>
        <xdr:cNvPr id="148" name="テキスト ボックス 147"/>
        <xdr:cNvSpPr txBox="1"/>
      </xdr:nvSpPr>
      <xdr:spPr>
        <a:xfrm>
          <a:off x="863111" y="99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30090</xdr:rowOff>
    </xdr:from>
    <xdr:to>
      <xdr:col>6</xdr:col>
      <xdr:colOff>511175</xdr:colOff>
      <xdr:row>78</xdr:row>
      <xdr:rowOff>81648</xdr:rowOff>
    </xdr:to>
    <xdr:cxnSp macro="">
      <xdr:nvCxnSpPr>
        <xdr:cNvPr id="178" name="直線コネクタ 177"/>
        <xdr:cNvCxnSpPr/>
      </xdr:nvCxnSpPr>
      <xdr:spPr>
        <a:xfrm flipV="1">
          <a:off x="3797300" y="13403190"/>
          <a:ext cx="838200" cy="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81648</xdr:rowOff>
    </xdr:from>
    <xdr:to>
      <xdr:col>5</xdr:col>
      <xdr:colOff>358775</xdr:colOff>
      <xdr:row>78</xdr:row>
      <xdr:rowOff>114219</xdr:rowOff>
    </xdr:to>
    <xdr:cxnSp macro="">
      <xdr:nvCxnSpPr>
        <xdr:cNvPr id="181" name="直線コネクタ 180"/>
        <xdr:cNvCxnSpPr/>
      </xdr:nvCxnSpPr>
      <xdr:spPr>
        <a:xfrm flipV="1">
          <a:off x="2908300" y="13454748"/>
          <a:ext cx="889000" cy="3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114219</xdr:rowOff>
    </xdr:from>
    <xdr:to>
      <xdr:col>4</xdr:col>
      <xdr:colOff>155575</xdr:colOff>
      <xdr:row>78</xdr:row>
      <xdr:rowOff>155671</xdr:rowOff>
    </xdr:to>
    <xdr:cxnSp macro="">
      <xdr:nvCxnSpPr>
        <xdr:cNvPr id="184" name="直線コネクタ 183"/>
        <xdr:cNvCxnSpPr/>
      </xdr:nvCxnSpPr>
      <xdr:spPr>
        <a:xfrm flipV="1">
          <a:off x="2019300" y="13487319"/>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155222</xdr:rowOff>
    </xdr:from>
    <xdr:to>
      <xdr:col>2</xdr:col>
      <xdr:colOff>638175</xdr:colOff>
      <xdr:row>78</xdr:row>
      <xdr:rowOff>155671</xdr:rowOff>
    </xdr:to>
    <xdr:cxnSp macro="">
      <xdr:nvCxnSpPr>
        <xdr:cNvPr id="187" name="直線コネクタ 186"/>
        <xdr:cNvCxnSpPr/>
      </xdr:nvCxnSpPr>
      <xdr:spPr>
        <a:xfrm>
          <a:off x="1130300" y="13528322"/>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150740</xdr:rowOff>
    </xdr:from>
    <xdr:to>
      <xdr:col>6</xdr:col>
      <xdr:colOff>561975</xdr:colOff>
      <xdr:row>78</xdr:row>
      <xdr:rowOff>80890</xdr:rowOff>
    </xdr:to>
    <xdr:sp macro="" textlink="">
      <xdr:nvSpPr>
        <xdr:cNvPr id="197" name="円/楕円 196"/>
        <xdr:cNvSpPr/>
      </xdr:nvSpPr>
      <xdr:spPr>
        <a:xfrm>
          <a:off x="4584700" y="133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129167</xdr:rowOff>
    </xdr:from>
    <xdr:ext cx="599010" cy="259045"/>
    <xdr:sp macro="" textlink="">
      <xdr:nvSpPr>
        <xdr:cNvPr id="198" name="民生費該当値テキスト"/>
        <xdr:cNvSpPr txBox="1"/>
      </xdr:nvSpPr>
      <xdr:spPr>
        <a:xfrm>
          <a:off x="4686300" y="133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30848</xdr:rowOff>
    </xdr:from>
    <xdr:to>
      <xdr:col>5</xdr:col>
      <xdr:colOff>409575</xdr:colOff>
      <xdr:row>78</xdr:row>
      <xdr:rowOff>132448</xdr:rowOff>
    </xdr:to>
    <xdr:sp macro="" textlink="">
      <xdr:nvSpPr>
        <xdr:cNvPr id="199" name="円/楕円 198"/>
        <xdr:cNvSpPr/>
      </xdr:nvSpPr>
      <xdr:spPr>
        <a:xfrm>
          <a:off x="3746500" y="134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123575</xdr:rowOff>
    </xdr:from>
    <xdr:ext cx="599010" cy="259045"/>
    <xdr:sp macro="" textlink="">
      <xdr:nvSpPr>
        <xdr:cNvPr id="200" name="テキスト ボックス 199"/>
        <xdr:cNvSpPr txBox="1"/>
      </xdr:nvSpPr>
      <xdr:spPr>
        <a:xfrm>
          <a:off x="3497794" y="134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63419</xdr:rowOff>
    </xdr:from>
    <xdr:to>
      <xdr:col>4</xdr:col>
      <xdr:colOff>206375</xdr:colOff>
      <xdr:row>78</xdr:row>
      <xdr:rowOff>165019</xdr:rowOff>
    </xdr:to>
    <xdr:sp macro="" textlink="">
      <xdr:nvSpPr>
        <xdr:cNvPr id="201" name="円/楕円 200"/>
        <xdr:cNvSpPr/>
      </xdr:nvSpPr>
      <xdr:spPr>
        <a:xfrm>
          <a:off x="2857500" y="134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156146</xdr:rowOff>
    </xdr:from>
    <xdr:ext cx="599010" cy="259045"/>
    <xdr:sp macro="" textlink="">
      <xdr:nvSpPr>
        <xdr:cNvPr id="202" name="テキスト ボックス 201"/>
        <xdr:cNvSpPr txBox="1"/>
      </xdr:nvSpPr>
      <xdr:spPr>
        <a:xfrm>
          <a:off x="2608794" y="1352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104871</xdr:rowOff>
    </xdr:from>
    <xdr:to>
      <xdr:col>3</xdr:col>
      <xdr:colOff>3175</xdr:colOff>
      <xdr:row>79</xdr:row>
      <xdr:rowOff>35021</xdr:rowOff>
    </xdr:to>
    <xdr:sp macro="" textlink="">
      <xdr:nvSpPr>
        <xdr:cNvPr id="203" name="円/楕円 202"/>
        <xdr:cNvSpPr/>
      </xdr:nvSpPr>
      <xdr:spPr>
        <a:xfrm>
          <a:off x="1968500" y="134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26148</xdr:rowOff>
    </xdr:from>
    <xdr:ext cx="599010" cy="259045"/>
    <xdr:sp macro="" textlink="">
      <xdr:nvSpPr>
        <xdr:cNvPr id="204" name="テキスト ボックス 203"/>
        <xdr:cNvSpPr txBox="1"/>
      </xdr:nvSpPr>
      <xdr:spPr>
        <a:xfrm>
          <a:off x="1719794" y="1357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104422</xdr:rowOff>
    </xdr:from>
    <xdr:to>
      <xdr:col>1</xdr:col>
      <xdr:colOff>485775</xdr:colOff>
      <xdr:row>79</xdr:row>
      <xdr:rowOff>34572</xdr:rowOff>
    </xdr:to>
    <xdr:sp macro="" textlink="">
      <xdr:nvSpPr>
        <xdr:cNvPr id="205" name="円/楕円 204"/>
        <xdr:cNvSpPr/>
      </xdr:nvSpPr>
      <xdr:spPr>
        <a:xfrm>
          <a:off x="1079500" y="134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25699</xdr:rowOff>
    </xdr:from>
    <xdr:ext cx="599010" cy="259045"/>
    <xdr:sp macro="" textlink="">
      <xdr:nvSpPr>
        <xdr:cNvPr id="206" name="テキスト ボックス 205"/>
        <xdr:cNvSpPr txBox="1"/>
      </xdr:nvSpPr>
      <xdr:spPr>
        <a:xfrm>
          <a:off x="830794" y="135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58077</xdr:rowOff>
    </xdr:from>
    <xdr:to>
      <xdr:col>6</xdr:col>
      <xdr:colOff>511175</xdr:colOff>
      <xdr:row>95</xdr:row>
      <xdr:rowOff>146152</xdr:rowOff>
    </xdr:to>
    <xdr:cxnSp macro="">
      <xdr:nvCxnSpPr>
        <xdr:cNvPr id="235" name="直線コネクタ 234"/>
        <xdr:cNvCxnSpPr/>
      </xdr:nvCxnSpPr>
      <xdr:spPr>
        <a:xfrm>
          <a:off x="3797300" y="16174377"/>
          <a:ext cx="838200" cy="2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58077</xdr:rowOff>
    </xdr:from>
    <xdr:to>
      <xdr:col>5</xdr:col>
      <xdr:colOff>358775</xdr:colOff>
      <xdr:row>95</xdr:row>
      <xdr:rowOff>124574</xdr:rowOff>
    </xdr:to>
    <xdr:cxnSp macro="">
      <xdr:nvCxnSpPr>
        <xdr:cNvPr id="238" name="直線コネクタ 237"/>
        <xdr:cNvCxnSpPr/>
      </xdr:nvCxnSpPr>
      <xdr:spPr>
        <a:xfrm flipV="1">
          <a:off x="2908300" y="16174377"/>
          <a:ext cx="889000" cy="2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124574</xdr:rowOff>
    </xdr:from>
    <xdr:to>
      <xdr:col>4</xdr:col>
      <xdr:colOff>155575</xdr:colOff>
      <xdr:row>95</xdr:row>
      <xdr:rowOff>168884</xdr:rowOff>
    </xdr:to>
    <xdr:cxnSp macro="">
      <xdr:nvCxnSpPr>
        <xdr:cNvPr id="241" name="直線コネクタ 240"/>
        <xdr:cNvCxnSpPr/>
      </xdr:nvCxnSpPr>
      <xdr:spPr>
        <a:xfrm flipV="1">
          <a:off x="2019300" y="16412324"/>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168884</xdr:rowOff>
    </xdr:from>
    <xdr:to>
      <xdr:col>2</xdr:col>
      <xdr:colOff>638175</xdr:colOff>
      <xdr:row>96</xdr:row>
      <xdr:rowOff>14669</xdr:rowOff>
    </xdr:to>
    <xdr:cxnSp macro="">
      <xdr:nvCxnSpPr>
        <xdr:cNvPr id="244" name="直線コネクタ 243"/>
        <xdr:cNvCxnSpPr/>
      </xdr:nvCxnSpPr>
      <xdr:spPr>
        <a:xfrm flipV="1">
          <a:off x="1130300" y="1645663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95352</xdr:rowOff>
    </xdr:from>
    <xdr:to>
      <xdr:col>6</xdr:col>
      <xdr:colOff>561975</xdr:colOff>
      <xdr:row>96</xdr:row>
      <xdr:rowOff>25502</xdr:rowOff>
    </xdr:to>
    <xdr:sp macro="" textlink="">
      <xdr:nvSpPr>
        <xdr:cNvPr id="254" name="円/楕円 253"/>
        <xdr:cNvSpPr/>
      </xdr:nvSpPr>
      <xdr:spPr>
        <a:xfrm>
          <a:off x="4584700" y="163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118229</xdr:rowOff>
    </xdr:from>
    <xdr:ext cx="534377" cy="259045"/>
    <xdr:sp macro="" textlink="">
      <xdr:nvSpPr>
        <xdr:cNvPr id="255" name="衛生費該当値テキスト"/>
        <xdr:cNvSpPr txBox="1"/>
      </xdr:nvSpPr>
      <xdr:spPr>
        <a:xfrm>
          <a:off x="4686300" y="1623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7277</xdr:rowOff>
    </xdr:from>
    <xdr:to>
      <xdr:col>5</xdr:col>
      <xdr:colOff>409575</xdr:colOff>
      <xdr:row>94</xdr:row>
      <xdr:rowOff>108877</xdr:rowOff>
    </xdr:to>
    <xdr:sp macro="" textlink="">
      <xdr:nvSpPr>
        <xdr:cNvPr id="256" name="円/楕円 255"/>
        <xdr:cNvSpPr/>
      </xdr:nvSpPr>
      <xdr:spPr>
        <a:xfrm>
          <a:off x="3746500" y="1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125404</xdr:rowOff>
    </xdr:from>
    <xdr:ext cx="534377" cy="259045"/>
    <xdr:sp macro="" textlink="">
      <xdr:nvSpPr>
        <xdr:cNvPr id="257" name="テキスト ボックス 256"/>
        <xdr:cNvSpPr txBox="1"/>
      </xdr:nvSpPr>
      <xdr:spPr>
        <a:xfrm>
          <a:off x="3530111" y="158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73774</xdr:rowOff>
    </xdr:from>
    <xdr:to>
      <xdr:col>4</xdr:col>
      <xdr:colOff>206375</xdr:colOff>
      <xdr:row>96</xdr:row>
      <xdr:rowOff>3924</xdr:rowOff>
    </xdr:to>
    <xdr:sp macro="" textlink="">
      <xdr:nvSpPr>
        <xdr:cNvPr id="258" name="円/楕円 257"/>
        <xdr:cNvSpPr/>
      </xdr:nvSpPr>
      <xdr:spPr>
        <a:xfrm>
          <a:off x="2857500" y="163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166501</xdr:rowOff>
    </xdr:from>
    <xdr:ext cx="534377" cy="259045"/>
    <xdr:sp macro="" textlink="">
      <xdr:nvSpPr>
        <xdr:cNvPr id="259" name="テキスト ボックス 258"/>
        <xdr:cNvSpPr txBox="1"/>
      </xdr:nvSpPr>
      <xdr:spPr>
        <a:xfrm>
          <a:off x="2641111" y="164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118084</xdr:rowOff>
    </xdr:from>
    <xdr:to>
      <xdr:col>3</xdr:col>
      <xdr:colOff>3175</xdr:colOff>
      <xdr:row>96</xdr:row>
      <xdr:rowOff>48234</xdr:rowOff>
    </xdr:to>
    <xdr:sp macro="" textlink="">
      <xdr:nvSpPr>
        <xdr:cNvPr id="260" name="円/楕円 259"/>
        <xdr:cNvSpPr/>
      </xdr:nvSpPr>
      <xdr:spPr>
        <a:xfrm>
          <a:off x="1968500" y="164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39361</xdr:rowOff>
    </xdr:from>
    <xdr:ext cx="534377" cy="259045"/>
    <xdr:sp macro="" textlink="">
      <xdr:nvSpPr>
        <xdr:cNvPr id="261" name="テキスト ボックス 260"/>
        <xdr:cNvSpPr txBox="1"/>
      </xdr:nvSpPr>
      <xdr:spPr>
        <a:xfrm>
          <a:off x="1752111" y="164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135319</xdr:rowOff>
    </xdr:from>
    <xdr:to>
      <xdr:col>1</xdr:col>
      <xdr:colOff>485775</xdr:colOff>
      <xdr:row>96</xdr:row>
      <xdr:rowOff>65469</xdr:rowOff>
    </xdr:to>
    <xdr:sp macro="" textlink="">
      <xdr:nvSpPr>
        <xdr:cNvPr id="262" name="円/楕円 261"/>
        <xdr:cNvSpPr/>
      </xdr:nvSpPr>
      <xdr:spPr>
        <a:xfrm>
          <a:off x="1079500" y="164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56596</xdr:rowOff>
    </xdr:from>
    <xdr:ext cx="534377" cy="259045"/>
    <xdr:sp macro="" textlink="">
      <xdr:nvSpPr>
        <xdr:cNvPr id="263" name="テキスト ボックス 262"/>
        <xdr:cNvSpPr txBox="1"/>
      </xdr:nvSpPr>
      <xdr:spPr>
        <a:xfrm>
          <a:off x="863111" y="165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68072</xdr:rowOff>
    </xdr:from>
    <xdr:to>
      <xdr:col>15</xdr:col>
      <xdr:colOff>180975</xdr:colOff>
      <xdr:row>35</xdr:row>
      <xdr:rowOff>83884</xdr:rowOff>
    </xdr:to>
    <xdr:cxnSp macro="">
      <xdr:nvCxnSpPr>
        <xdr:cNvPr id="292" name="直線コネクタ 291"/>
        <xdr:cNvCxnSpPr/>
      </xdr:nvCxnSpPr>
      <xdr:spPr>
        <a:xfrm flipV="1">
          <a:off x="9639300" y="6068822"/>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83884</xdr:rowOff>
    </xdr:from>
    <xdr:to>
      <xdr:col>14</xdr:col>
      <xdr:colOff>28575</xdr:colOff>
      <xdr:row>36</xdr:row>
      <xdr:rowOff>144843</xdr:rowOff>
    </xdr:to>
    <xdr:cxnSp macro="">
      <xdr:nvCxnSpPr>
        <xdr:cNvPr id="295" name="直線コネクタ 294"/>
        <xdr:cNvCxnSpPr/>
      </xdr:nvCxnSpPr>
      <xdr:spPr>
        <a:xfrm flipV="1">
          <a:off x="8750300" y="6084634"/>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47689</xdr:rowOff>
    </xdr:from>
    <xdr:to>
      <xdr:col>12</xdr:col>
      <xdr:colOff>511175</xdr:colOff>
      <xdr:row>36</xdr:row>
      <xdr:rowOff>144843</xdr:rowOff>
    </xdr:to>
    <xdr:cxnSp macro="">
      <xdr:nvCxnSpPr>
        <xdr:cNvPr id="298" name="直線コネクタ 297"/>
        <xdr:cNvCxnSpPr/>
      </xdr:nvCxnSpPr>
      <xdr:spPr>
        <a:xfrm>
          <a:off x="7861300" y="6219889"/>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47689</xdr:rowOff>
    </xdr:from>
    <xdr:to>
      <xdr:col>11</xdr:col>
      <xdr:colOff>307975</xdr:colOff>
      <xdr:row>37</xdr:row>
      <xdr:rowOff>5588</xdr:rowOff>
    </xdr:to>
    <xdr:cxnSp macro="">
      <xdr:nvCxnSpPr>
        <xdr:cNvPr id="301" name="直線コネクタ 300"/>
        <xdr:cNvCxnSpPr/>
      </xdr:nvCxnSpPr>
      <xdr:spPr>
        <a:xfrm flipV="1">
          <a:off x="6972300" y="6219889"/>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17272</xdr:rowOff>
    </xdr:from>
    <xdr:to>
      <xdr:col>15</xdr:col>
      <xdr:colOff>231775</xdr:colOff>
      <xdr:row>35</xdr:row>
      <xdr:rowOff>118872</xdr:rowOff>
    </xdr:to>
    <xdr:sp macro="" textlink="">
      <xdr:nvSpPr>
        <xdr:cNvPr id="311" name="円/楕円 310"/>
        <xdr:cNvSpPr/>
      </xdr:nvSpPr>
      <xdr:spPr>
        <a:xfrm>
          <a:off x="104267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40149</xdr:rowOff>
    </xdr:from>
    <xdr:ext cx="469744" cy="259045"/>
    <xdr:sp macro="" textlink="">
      <xdr:nvSpPr>
        <xdr:cNvPr id="312" name="労働費該当値テキスト"/>
        <xdr:cNvSpPr txBox="1"/>
      </xdr:nvSpPr>
      <xdr:spPr>
        <a:xfrm>
          <a:off x="10528300" y="586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33084</xdr:rowOff>
    </xdr:from>
    <xdr:to>
      <xdr:col>14</xdr:col>
      <xdr:colOff>79375</xdr:colOff>
      <xdr:row>35</xdr:row>
      <xdr:rowOff>134684</xdr:rowOff>
    </xdr:to>
    <xdr:sp macro="" textlink="">
      <xdr:nvSpPr>
        <xdr:cNvPr id="313" name="円/楕円 312"/>
        <xdr:cNvSpPr/>
      </xdr:nvSpPr>
      <xdr:spPr>
        <a:xfrm>
          <a:off x="9588500" y="60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151211</xdr:rowOff>
    </xdr:from>
    <xdr:ext cx="469744" cy="259045"/>
    <xdr:sp macro="" textlink="">
      <xdr:nvSpPr>
        <xdr:cNvPr id="314" name="テキスト ボックス 313"/>
        <xdr:cNvSpPr txBox="1"/>
      </xdr:nvSpPr>
      <xdr:spPr>
        <a:xfrm>
          <a:off x="9404427" y="580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94043</xdr:rowOff>
    </xdr:from>
    <xdr:to>
      <xdr:col>12</xdr:col>
      <xdr:colOff>561975</xdr:colOff>
      <xdr:row>37</xdr:row>
      <xdr:rowOff>24193</xdr:rowOff>
    </xdr:to>
    <xdr:sp macro="" textlink="">
      <xdr:nvSpPr>
        <xdr:cNvPr id="315" name="円/楕円 314"/>
        <xdr:cNvSpPr/>
      </xdr:nvSpPr>
      <xdr:spPr>
        <a:xfrm>
          <a:off x="8699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40720</xdr:rowOff>
    </xdr:from>
    <xdr:ext cx="469744" cy="259045"/>
    <xdr:sp macro="" textlink="">
      <xdr:nvSpPr>
        <xdr:cNvPr id="316" name="テキスト ボックス 315"/>
        <xdr:cNvSpPr txBox="1"/>
      </xdr:nvSpPr>
      <xdr:spPr>
        <a:xfrm>
          <a:off x="8515427" y="604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168339</xdr:rowOff>
    </xdr:from>
    <xdr:to>
      <xdr:col>11</xdr:col>
      <xdr:colOff>358775</xdr:colOff>
      <xdr:row>36</xdr:row>
      <xdr:rowOff>98489</xdr:rowOff>
    </xdr:to>
    <xdr:sp macro="" textlink="">
      <xdr:nvSpPr>
        <xdr:cNvPr id="317" name="円/楕円 316"/>
        <xdr:cNvSpPr/>
      </xdr:nvSpPr>
      <xdr:spPr>
        <a:xfrm>
          <a:off x="7810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115016</xdr:rowOff>
    </xdr:from>
    <xdr:ext cx="469744" cy="259045"/>
    <xdr:sp macro="" textlink="">
      <xdr:nvSpPr>
        <xdr:cNvPr id="318" name="テキスト ボックス 317"/>
        <xdr:cNvSpPr txBox="1"/>
      </xdr:nvSpPr>
      <xdr:spPr>
        <a:xfrm>
          <a:off x="7626427" y="594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126238</xdr:rowOff>
    </xdr:from>
    <xdr:to>
      <xdr:col>10</xdr:col>
      <xdr:colOff>155575</xdr:colOff>
      <xdr:row>37</xdr:row>
      <xdr:rowOff>56388</xdr:rowOff>
    </xdr:to>
    <xdr:sp macro="" textlink="">
      <xdr:nvSpPr>
        <xdr:cNvPr id="319" name="円/楕円 318"/>
        <xdr:cNvSpPr/>
      </xdr:nvSpPr>
      <xdr:spPr>
        <a:xfrm>
          <a:off x="6921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47515</xdr:rowOff>
    </xdr:from>
    <xdr:ext cx="469744" cy="259045"/>
    <xdr:sp macro="" textlink="">
      <xdr:nvSpPr>
        <xdr:cNvPr id="320" name="テキスト ボックス 319"/>
        <xdr:cNvSpPr txBox="1"/>
      </xdr:nvSpPr>
      <xdr:spPr>
        <a:xfrm>
          <a:off x="6737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85522</xdr:rowOff>
    </xdr:from>
    <xdr:to>
      <xdr:col>15</xdr:col>
      <xdr:colOff>180975</xdr:colOff>
      <xdr:row>58</xdr:row>
      <xdr:rowOff>87338</xdr:rowOff>
    </xdr:to>
    <xdr:cxnSp macro="">
      <xdr:nvCxnSpPr>
        <xdr:cNvPr id="349" name="直線コネクタ 348"/>
        <xdr:cNvCxnSpPr/>
      </xdr:nvCxnSpPr>
      <xdr:spPr>
        <a:xfrm>
          <a:off x="9639300" y="10029622"/>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104089</xdr:rowOff>
    </xdr:from>
    <xdr:to>
      <xdr:col>14</xdr:col>
      <xdr:colOff>28575</xdr:colOff>
      <xdr:row>58</xdr:row>
      <xdr:rowOff>85522</xdr:rowOff>
    </xdr:to>
    <xdr:cxnSp macro="">
      <xdr:nvCxnSpPr>
        <xdr:cNvPr id="352" name="直線コネクタ 351"/>
        <xdr:cNvCxnSpPr/>
      </xdr:nvCxnSpPr>
      <xdr:spPr>
        <a:xfrm>
          <a:off x="8750300" y="9876739"/>
          <a:ext cx="889000" cy="1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104089</xdr:rowOff>
    </xdr:from>
    <xdr:to>
      <xdr:col>12</xdr:col>
      <xdr:colOff>511175</xdr:colOff>
      <xdr:row>58</xdr:row>
      <xdr:rowOff>46812</xdr:rowOff>
    </xdr:to>
    <xdr:cxnSp macro="">
      <xdr:nvCxnSpPr>
        <xdr:cNvPr id="355" name="直線コネクタ 354"/>
        <xdr:cNvCxnSpPr/>
      </xdr:nvCxnSpPr>
      <xdr:spPr>
        <a:xfrm flipV="1">
          <a:off x="7861300" y="9876739"/>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46812</xdr:rowOff>
    </xdr:from>
    <xdr:to>
      <xdr:col>11</xdr:col>
      <xdr:colOff>307975</xdr:colOff>
      <xdr:row>58</xdr:row>
      <xdr:rowOff>74829</xdr:rowOff>
    </xdr:to>
    <xdr:cxnSp macro="">
      <xdr:nvCxnSpPr>
        <xdr:cNvPr id="358" name="直線コネクタ 357"/>
        <xdr:cNvCxnSpPr/>
      </xdr:nvCxnSpPr>
      <xdr:spPr>
        <a:xfrm flipV="1">
          <a:off x="6972300" y="9990912"/>
          <a:ext cx="8890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36538</xdr:rowOff>
    </xdr:from>
    <xdr:to>
      <xdr:col>15</xdr:col>
      <xdr:colOff>231775</xdr:colOff>
      <xdr:row>58</xdr:row>
      <xdr:rowOff>138138</xdr:rowOff>
    </xdr:to>
    <xdr:sp macro="" textlink="">
      <xdr:nvSpPr>
        <xdr:cNvPr id="368" name="円/楕円 367"/>
        <xdr:cNvSpPr/>
      </xdr:nvSpPr>
      <xdr:spPr>
        <a:xfrm>
          <a:off x="10426700" y="99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122915</xdr:rowOff>
    </xdr:from>
    <xdr:ext cx="534377" cy="259045"/>
    <xdr:sp macro="" textlink="">
      <xdr:nvSpPr>
        <xdr:cNvPr id="369" name="農林水産業費該当値テキスト"/>
        <xdr:cNvSpPr txBox="1"/>
      </xdr:nvSpPr>
      <xdr:spPr>
        <a:xfrm>
          <a:off x="10528300" y="98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34722</xdr:rowOff>
    </xdr:from>
    <xdr:to>
      <xdr:col>14</xdr:col>
      <xdr:colOff>79375</xdr:colOff>
      <xdr:row>58</xdr:row>
      <xdr:rowOff>136322</xdr:rowOff>
    </xdr:to>
    <xdr:sp macro="" textlink="">
      <xdr:nvSpPr>
        <xdr:cNvPr id="370" name="円/楕円 369"/>
        <xdr:cNvSpPr/>
      </xdr:nvSpPr>
      <xdr:spPr>
        <a:xfrm>
          <a:off x="9588500" y="99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127449</xdr:rowOff>
    </xdr:from>
    <xdr:ext cx="534377" cy="259045"/>
    <xdr:sp macro="" textlink="">
      <xdr:nvSpPr>
        <xdr:cNvPr id="371" name="テキスト ボックス 370"/>
        <xdr:cNvSpPr txBox="1"/>
      </xdr:nvSpPr>
      <xdr:spPr>
        <a:xfrm>
          <a:off x="9372111" y="100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53289</xdr:rowOff>
    </xdr:from>
    <xdr:to>
      <xdr:col>12</xdr:col>
      <xdr:colOff>561975</xdr:colOff>
      <xdr:row>57</xdr:row>
      <xdr:rowOff>154889</xdr:rowOff>
    </xdr:to>
    <xdr:sp macro="" textlink="">
      <xdr:nvSpPr>
        <xdr:cNvPr id="372" name="円/楕円 371"/>
        <xdr:cNvSpPr/>
      </xdr:nvSpPr>
      <xdr:spPr>
        <a:xfrm>
          <a:off x="8699500" y="98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146016</xdr:rowOff>
    </xdr:from>
    <xdr:ext cx="534377" cy="259045"/>
    <xdr:sp macro="" textlink="">
      <xdr:nvSpPr>
        <xdr:cNvPr id="373" name="テキスト ボックス 372"/>
        <xdr:cNvSpPr txBox="1"/>
      </xdr:nvSpPr>
      <xdr:spPr>
        <a:xfrm>
          <a:off x="8483111" y="99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167462</xdr:rowOff>
    </xdr:from>
    <xdr:to>
      <xdr:col>11</xdr:col>
      <xdr:colOff>358775</xdr:colOff>
      <xdr:row>58</xdr:row>
      <xdr:rowOff>97612</xdr:rowOff>
    </xdr:to>
    <xdr:sp macro="" textlink="">
      <xdr:nvSpPr>
        <xdr:cNvPr id="374" name="円/楕円 373"/>
        <xdr:cNvSpPr/>
      </xdr:nvSpPr>
      <xdr:spPr>
        <a:xfrm>
          <a:off x="7810500" y="99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88739</xdr:rowOff>
    </xdr:from>
    <xdr:ext cx="534377" cy="259045"/>
    <xdr:sp macro="" textlink="">
      <xdr:nvSpPr>
        <xdr:cNvPr id="375" name="テキスト ボックス 374"/>
        <xdr:cNvSpPr txBox="1"/>
      </xdr:nvSpPr>
      <xdr:spPr>
        <a:xfrm>
          <a:off x="7594111" y="100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24029</xdr:rowOff>
    </xdr:from>
    <xdr:to>
      <xdr:col>10</xdr:col>
      <xdr:colOff>155575</xdr:colOff>
      <xdr:row>58</xdr:row>
      <xdr:rowOff>125629</xdr:rowOff>
    </xdr:to>
    <xdr:sp macro="" textlink="">
      <xdr:nvSpPr>
        <xdr:cNvPr id="376" name="円/楕円 375"/>
        <xdr:cNvSpPr/>
      </xdr:nvSpPr>
      <xdr:spPr>
        <a:xfrm>
          <a:off x="6921500" y="99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116756</xdr:rowOff>
    </xdr:from>
    <xdr:ext cx="534377" cy="259045"/>
    <xdr:sp macro="" textlink="">
      <xdr:nvSpPr>
        <xdr:cNvPr id="377" name="テキスト ボックス 376"/>
        <xdr:cNvSpPr txBox="1"/>
      </xdr:nvSpPr>
      <xdr:spPr>
        <a:xfrm>
          <a:off x="6705111" y="10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118865</xdr:rowOff>
    </xdr:from>
    <xdr:to>
      <xdr:col>15</xdr:col>
      <xdr:colOff>180975</xdr:colOff>
      <xdr:row>77</xdr:row>
      <xdr:rowOff>8973</xdr:rowOff>
    </xdr:to>
    <xdr:cxnSp macro="">
      <xdr:nvCxnSpPr>
        <xdr:cNvPr id="408" name="直線コネクタ 407"/>
        <xdr:cNvCxnSpPr/>
      </xdr:nvCxnSpPr>
      <xdr:spPr>
        <a:xfrm>
          <a:off x="9639300" y="12806165"/>
          <a:ext cx="838200" cy="40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118865</xdr:rowOff>
    </xdr:from>
    <xdr:to>
      <xdr:col>14</xdr:col>
      <xdr:colOff>28575</xdr:colOff>
      <xdr:row>77</xdr:row>
      <xdr:rowOff>101622</xdr:rowOff>
    </xdr:to>
    <xdr:cxnSp macro="">
      <xdr:nvCxnSpPr>
        <xdr:cNvPr id="411" name="直線コネクタ 410"/>
        <xdr:cNvCxnSpPr/>
      </xdr:nvCxnSpPr>
      <xdr:spPr>
        <a:xfrm flipV="1">
          <a:off x="8750300" y="12806165"/>
          <a:ext cx="889000" cy="49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101622</xdr:rowOff>
    </xdr:from>
    <xdr:to>
      <xdr:col>12</xdr:col>
      <xdr:colOff>511175</xdr:colOff>
      <xdr:row>78</xdr:row>
      <xdr:rowOff>63283</xdr:rowOff>
    </xdr:to>
    <xdr:cxnSp macro="">
      <xdr:nvCxnSpPr>
        <xdr:cNvPr id="414" name="直線コネクタ 413"/>
        <xdr:cNvCxnSpPr/>
      </xdr:nvCxnSpPr>
      <xdr:spPr>
        <a:xfrm flipV="1">
          <a:off x="7861300" y="13303272"/>
          <a:ext cx="889000" cy="1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63283</xdr:rowOff>
    </xdr:from>
    <xdr:to>
      <xdr:col>11</xdr:col>
      <xdr:colOff>307975</xdr:colOff>
      <xdr:row>78</xdr:row>
      <xdr:rowOff>75136</xdr:rowOff>
    </xdr:to>
    <xdr:cxnSp macro="">
      <xdr:nvCxnSpPr>
        <xdr:cNvPr id="417" name="直線コネクタ 416"/>
        <xdr:cNvCxnSpPr/>
      </xdr:nvCxnSpPr>
      <xdr:spPr>
        <a:xfrm flipV="1">
          <a:off x="6972300" y="13436383"/>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129623</xdr:rowOff>
    </xdr:from>
    <xdr:to>
      <xdr:col>15</xdr:col>
      <xdr:colOff>231775</xdr:colOff>
      <xdr:row>77</xdr:row>
      <xdr:rowOff>59773</xdr:rowOff>
    </xdr:to>
    <xdr:sp macro="" textlink="">
      <xdr:nvSpPr>
        <xdr:cNvPr id="427" name="円/楕円 426"/>
        <xdr:cNvSpPr/>
      </xdr:nvSpPr>
      <xdr:spPr>
        <a:xfrm>
          <a:off x="10426700" y="13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108050</xdr:rowOff>
    </xdr:from>
    <xdr:ext cx="534377" cy="259045"/>
    <xdr:sp macro="" textlink="">
      <xdr:nvSpPr>
        <xdr:cNvPr id="428" name="商工費該当値テキスト"/>
        <xdr:cNvSpPr txBox="1"/>
      </xdr:nvSpPr>
      <xdr:spPr>
        <a:xfrm>
          <a:off x="10528300" y="131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68065</xdr:rowOff>
    </xdr:from>
    <xdr:to>
      <xdr:col>14</xdr:col>
      <xdr:colOff>79375</xdr:colOff>
      <xdr:row>74</xdr:row>
      <xdr:rowOff>169665</xdr:rowOff>
    </xdr:to>
    <xdr:sp macro="" textlink="">
      <xdr:nvSpPr>
        <xdr:cNvPr id="429" name="円/楕円 428"/>
        <xdr:cNvSpPr/>
      </xdr:nvSpPr>
      <xdr:spPr>
        <a:xfrm>
          <a:off x="9588500" y="12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14742</xdr:rowOff>
    </xdr:from>
    <xdr:ext cx="534377" cy="259045"/>
    <xdr:sp macro="" textlink="">
      <xdr:nvSpPr>
        <xdr:cNvPr id="430" name="テキスト ボックス 429"/>
        <xdr:cNvSpPr txBox="1"/>
      </xdr:nvSpPr>
      <xdr:spPr>
        <a:xfrm>
          <a:off x="9372111" y="125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50822</xdr:rowOff>
    </xdr:from>
    <xdr:to>
      <xdr:col>12</xdr:col>
      <xdr:colOff>561975</xdr:colOff>
      <xdr:row>77</xdr:row>
      <xdr:rowOff>152422</xdr:rowOff>
    </xdr:to>
    <xdr:sp macro="" textlink="">
      <xdr:nvSpPr>
        <xdr:cNvPr id="431" name="円/楕円 430"/>
        <xdr:cNvSpPr/>
      </xdr:nvSpPr>
      <xdr:spPr>
        <a:xfrm>
          <a:off x="8699500" y="13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143549</xdr:rowOff>
    </xdr:from>
    <xdr:ext cx="534377" cy="259045"/>
    <xdr:sp macro="" textlink="">
      <xdr:nvSpPr>
        <xdr:cNvPr id="432" name="テキスト ボックス 431"/>
        <xdr:cNvSpPr txBox="1"/>
      </xdr:nvSpPr>
      <xdr:spPr>
        <a:xfrm>
          <a:off x="8483111" y="133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12483</xdr:rowOff>
    </xdr:from>
    <xdr:to>
      <xdr:col>11</xdr:col>
      <xdr:colOff>358775</xdr:colOff>
      <xdr:row>78</xdr:row>
      <xdr:rowOff>114083</xdr:rowOff>
    </xdr:to>
    <xdr:sp macro="" textlink="">
      <xdr:nvSpPr>
        <xdr:cNvPr id="433" name="円/楕円 432"/>
        <xdr:cNvSpPr/>
      </xdr:nvSpPr>
      <xdr:spPr>
        <a:xfrm>
          <a:off x="7810500" y="133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105210</xdr:rowOff>
    </xdr:from>
    <xdr:ext cx="469744" cy="259045"/>
    <xdr:sp macro="" textlink="">
      <xdr:nvSpPr>
        <xdr:cNvPr id="434" name="テキスト ボックス 433"/>
        <xdr:cNvSpPr txBox="1"/>
      </xdr:nvSpPr>
      <xdr:spPr>
        <a:xfrm>
          <a:off x="7626427" y="1347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24336</xdr:rowOff>
    </xdr:from>
    <xdr:to>
      <xdr:col>10</xdr:col>
      <xdr:colOff>155575</xdr:colOff>
      <xdr:row>78</xdr:row>
      <xdr:rowOff>125936</xdr:rowOff>
    </xdr:to>
    <xdr:sp macro="" textlink="">
      <xdr:nvSpPr>
        <xdr:cNvPr id="435" name="円/楕円 434"/>
        <xdr:cNvSpPr/>
      </xdr:nvSpPr>
      <xdr:spPr>
        <a:xfrm>
          <a:off x="6921500" y="133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117063</xdr:rowOff>
    </xdr:from>
    <xdr:ext cx="469744" cy="259045"/>
    <xdr:sp macro="" textlink="">
      <xdr:nvSpPr>
        <xdr:cNvPr id="436" name="テキスト ボックス 435"/>
        <xdr:cNvSpPr txBox="1"/>
      </xdr:nvSpPr>
      <xdr:spPr>
        <a:xfrm>
          <a:off x="6737427" y="1349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153701</xdr:rowOff>
    </xdr:from>
    <xdr:to>
      <xdr:col>15</xdr:col>
      <xdr:colOff>180975</xdr:colOff>
      <xdr:row>98</xdr:row>
      <xdr:rowOff>158062</xdr:rowOff>
    </xdr:to>
    <xdr:cxnSp macro="">
      <xdr:nvCxnSpPr>
        <xdr:cNvPr id="467" name="直線コネクタ 466"/>
        <xdr:cNvCxnSpPr/>
      </xdr:nvCxnSpPr>
      <xdr:spPr>
        <a:xfrm flipV="1">
          <a:off x="9639300" y="16955801"/>
          <a:ext cx="8382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97154</xdr:rowOff>
    </xdr:from>
    <xdr:to>
      <xdr:col>14</xdr:col>
      <xdr:colOff>28575</xdr:colOff>
      <xdr:row>98</xdr:row>
      <xdr:rowOff>158062</xdr:rowOff>
    </xdr:to>
    <xdr:cxnSp macro="">
      <xdr:nvCxnSpPr>
        <xdr:cNvPr id="470" name="直線コネクタ 469"/>
        <xdr:cNvCxnSpPr/>
      </xdr:nvCxnSpPr>
      <xdr:spPr>
        <a:xfrm>
          <a:off x="8750300" y="16899254"/>
          <a:ext cx="889000" cy="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97154</xdr:rowOff>
    </xdr:from>
    <xdr:to>
      <xdr:col>12</xdr:col>
      <xdr:colOff>511175</xdr:colOff>
      <xdr:row>98</xdr:row>
      <xdr:rowOff>98532</xdr:rowOff>
    </xdr:to>
    <xdr:cxnSp macro="">
      <xdr:nvCxnSpPr>
        <xdr:cNvPr id="473" name="直線コネクタ 472"/>
        <xdr:cNvCxnSpPr/>
      </xdr:nvCxnSpPr>
      <xdr:spPr>
        <a:xfrm flipV="1">
          <a:off x="7861300" y="16899254"/>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87748</xdr:rowOff>
    </xdr:from>
    <xdr:to>
      <xdr:col>11</xdr:col>
      <xdr:colOff>307975</xdr:colOff>
      <xdr:row>98</xdr:row>
      <xdr:rowOff>98532</xdr:rowOff>
    </xdr:to>
    <xdr:cxnSp macro="">
      <xdr:nvCxnSpPr>
        <xdr:cNvPr id="476" name="直線コネクタ 475"/>
        <xdr:cNvCxnSpPr/>
      </xdr:nvCxnSpPr>
      <xdr:spPr>
        <a:xfrm>
          <a:off x="6972300" y="16889848"/>
          <a:ext cx="889000" cy="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102901</xdr:rowOff>
    </xdr:from>
    <xdr:to>
      <xdr:col>15</xdr:col>
      <xdr:colOff>231775</xdr:colOff>
      <xdr:row>99</xdr:row>
      <xdr:rowOff>33051</xdr:rowOff>
    </xdr:to>
    <xdr:sp macro="" textlink="">
      <xdr:nvSpPr>
        <xdr:cNvPr id="486" name="円/楕円 485"/>
        <xdr:cNvSpPr/>
      </xdr:nvSpPr>
      <xdr:spPr>
        <a:xfrm>
          <a:off x="10426700" y="169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62278</xdr:rowOff>
    </xdr:from>
    <xdr:ext cx="534377" cy="259045"/>
    <xdr:sp macro="" textlink="">
      <xdr:nvSpPr>
        <xdr:cNvPr id="487" name="土木費該当値テキスト"/>
        <xdr:cNvSpPr txBox="1"/>
      </xdr:nvSpPr>
      <xdr:spPr>
        <a:xfrm>
          <a:off x="10528300" y="166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107262</xdr:rowOff>
    </xdr:from>
    <xdr:to>
      <xdr:col>14</xdr:col>
      <xdr:colOff>79375</xdr:colOff>
      <xdr:row>99</xdr:row>
      <xdr:rowOff>37412</xdr:rowOff>
    </xdr:to>
    <xdr:sp macro="" textlink="">
      <xdr:nvSpPr>
        <xdr:cNvPr id="488" name="円/楕円 487"/>
        <xdr:cNvSpPr/>
      </xdr:nvSpPr>
      <xdr:spPr>
        <a:xfrm>
          <a:off x="9588500" y="1690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53939</xdr:rowOff>
    </xdr:from>
    <xdr:ext cx="534377" cy="259045"/>
    <xdr:sp macro="" textlink="">
      <xdr:nvSpPr>
        <xdr:cNvPr id="489" name="テキスト ボックス 488"/>
        <xdr:cNvSpPr txBox="1"/>
      </xdr:nvSpPr>
      <xdr:spPr>
        <a:xfrm>
          <a:off x="9372111" y="1668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46354</xdr:rowOff>
    </xdr:from>
    <xdr:to>
      <xdr:col>12</xdr:col>
      <xdr:colOff>561975</xdr:colOff>
      <xdr:row>98</xdr:row>
      <xdr:rowOff>147954</xdr:rowOff>
    </xdr:to>
    <xdr:sp macro="" textlink="">
      <xdr:nvSpPr>
        <xdr:cNvPr id="490" name="円/楕円 489"/>
        <xdr:cNvSpPr/>
      </xdr:nvSpPr>
      <xdr:spPr>
        <a:xfrm>
          <a:off x="8699500" y="168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164481</xdr:rowOff>
    </xdr:from>
    <xdr:ext cx="599010" cy="259045"/>
    <xdr:sp macro="" textlink="">
      <xdr:nvSpPr>
        <xdr:cNvPr id="491" name="テキスト ボックス 490"/>
        <xdr:cNvSpPr txBox="1"/>
      </xdr:nvSpPr>
      <xdr:spPr>
        <a:xfrm>
          <a:off x="8450794" y="1662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47732</xdr:rowOff>
    </xdr:from>
    <xdr:to>
      <xdr:col>11</xdr:col>
      <xdr:colOff>358775</xdr:colOff>
      <xdr:row>98</xdr:row>
      <xdr:rowOff>149332</xdr:rowOff>
    </xdr:to>
    <xdr:sp macro="" textlink="">
      <xdr:nvSpPr>
        <xdr:cNvPr id="492" name="円/楕円 491"/>
        <xdr:cNvSpPr/>
      </xdr:nvSpPr>
      <xdr:spPr>
        <a:xfrm>
          <a:off x="7810500" y="168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165859</xdr:rowOff>
    </xdr:from>
    <xdr:ext cx="599010" cy="259045"/>
    <xdr:sp macro="" textlink="">
      <xdr:nvSpPr>
        <xdr:cNvPr id="493" name="テキスト ボックス 492"/>
        <xdr:cNvSpPr txBox="1"/>
      </xdr:nvSpPr>
      <xdr:spPr>
        <a:xfrm>
          <a:off x="7561794" y="1662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36948</xdr:rowOff>
    </xdr:from>
    <xdr:to>
      <xdr:col>10</xdr:col>
      <xdr:colOff>155575</xdr:colOff>
      <xdr:row>98</xdr:row>
      <xdr:rowOff>138548</xdr:rowOff>
    </xdr:to>
    <xdr:sp macro="" textlink="">
      <xdr:nvSpPr>
        <xdr:cNvPr id="494" name="円/楕円 493"/>
        <xdr:cNvSpPr/>
      </xdr:nvSpPr>
      <xdr:spPr>
        <a:xfrm>
          <a:off x="6921500" y="168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155075</xdr:rowOff>
    </xdr:from>
    <xdr:ext cx="599010" cy="259045"/>
    <xdr:sp macro="" textlink="">
      <xdr:nvSpPr>
        <xdr:cNvPr id="495" name="テキスト ボックス 494"/>
        <xdr:cNvSpPr txBox="1"/>
      </xdr:nvSpPr>
      <xdr:spPr>
        <a:xfrm>
          <a:off x="6672794" y="1661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97923</xdr:rowOff>
    </xdr:from>
    <xdr:to>
      <xdr:col>23</xdr:col>
      <xdr:colOff>517525</xdr:colOff>
      <xdr:row>36</xdr:row>
      <xdr:rowOff>25305</xdr:rowOff>
    </xdr:to>
    <xdr:cxnSp macro="">
      <xdr:nvCxnSpPr>
        <xdr:cNvPr id="524" name="直線コネクタ 523"/>
        <xdr:cNvCxnSpPr/>
      </xdr:nvCxnSpPr>
      <xdr:spPr>
        <a:xfrm flipV="1">
          <a:off x="15481300" y="6098673"/>
          <a:ext cx="8382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25305</xdr:rowOff>
    </xdr:from>
    <xdr:to>
      <xdr:col>22</xdr:col>
      <xdr:colOff>365125</xdr:colOff>
      <xdr:row>36</xdr:row>
      <xdr:rowOff>58871</xdr:rowOff>
    </xdr:to>
    <xdr:cxnSp macro="">
      <xdr:nvCxnSpPr>
        <xdr:cNvPr id="527" name="直線コネクタ 526"/>
        <xdr:cNvCxnSpPr/>
      </xdr:nvCxnSpPr>
      <xdr:spPr>
        <a:xfrm flipV="1">
          <a:off x="14592300" y="6197505"/>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58871</xdr:rowOff>
    </xdr:from>
    <xdr:to>
      <xdr:col>21</xdr:col>
      <xdr:colOff>161925</xdr:colOff>
      <xdr:row>37</xdr:row>
      <xdr:rowOff>9436</xdr:rowOff>
    </xdr:to>
    <xdr:cxnSp macro="">
      <xdr:nvCxnSpPr>
        <xdr:cNvPr id="530" name="直線コネクタ 529"/>
        <xdr:cNvCxnSpPr/>
      </xdr:nvCxnSpPr>
      <xdr:spPr>
        <a:xfrm flipV="1">
          <a:off x="13703300" y="6231071"/>
          <a:ext cx="889000" cy="12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125906</xdr:rowOff>
    </xdr:from>
    <xdr:ext cx="534377" cy="259045"/>
    <xdr:sp macro="" textlink="">
      <xdr:nvSpPr>
        <xdr:cNvPr id="532" name="テキスト ボックス 531"/>
        <xdr:cNvSpPr txBox="1"/>
      </xdr:nvSpPr>
      <xdr:spPr>
        <a:xfrm>
          <a:off x="14325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9436</xdr:rowOff>
    </xdr:from>
    <xdr:to>
      <xdr:col>19</xdr:col>
      <xdr:colOff>644525</xdr:colOff>
      <xdr:row>37</xdr:row>
      <xdr:rowOff>14827</xdr:rowOff>
    </xdr:to>
    <xdr:cxnSp macro="">
      <xdr:nvCxnSpPr>
        <xdr:cNvPr id="533" name="直線コネクタ 532"/>
        <xdr:cNvCxnSpPr/>
      </xdr:nvCxnSpPr>
      <xdr:spPr>
        <a:xfrm flipV="1">
          <a:off x="12814300" y="6353086"/>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47123</xdr:rowOff>
    </xdr:from>
    <xdr:to>
      <xdr:col>23</xdr:col>
      <xdr:colOff>568325</xdr:colOff>
      <xdr:row>35</xdr:row>
      <xdr:rowOff>148723</xdr:rowOff>
    </xdr:to>
    <xdr:sp macro="" textlink="">
      <xdr:nvSpPr>
        <xdr:cNvPr id="543" name="円/楕円 542"/>
        <xdr:cNvSpPr/>
      </xdr:nvSpPr>
      <xdr:spPr>
        <a:xfrm>
          <a:off x="16268700" y="60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70000</xdr:rowOff>
    </xdr:from>
    <xdr:ext cx="534377" cy="259045"/>
    <xdr:sp macro="" textlink="">
      <xdr:nvSpPr>
        <xdr:cNvPr id="544" name="消防費該当値テキスト"/>
        <xdr:cNvSpPr txBox="1"/>
      </xdr:nvSpPr>
      <xdr:spPr>
        <a:xfrm>
          <a:off x="16370300" y="58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145955</xdr:rowOff>
    </xdr:from>
    <xdr:to>
      <xdr:col>22</xdr:col>
      <xdr:colOff>415925</xdr:colOff>
      <xdr:row>36</xdr:row>
      <xdr:rowOff>76105</xdr:rowOff>
    </xdr:to>
    <xdr:sp macro="" textlink="">
      <xdr:nvSpPr>
        <xdr:cNvPr id="545" name="円/楕円 544"/>
        <xdr:cNvSpPr/>
      </xdr:nvSpPr>
      <xdr:spPr>
        <a:xfrm>
          <a:off x="15430500" y="61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92632</xdr:rowOff>
    </xdr:from>
    <xdr:ext cx="534377" cy="259045"/>
    <xdr:sp macro="" textlink="">
      <xdr:nvSpPr>
        <xdr:cNvPr id="546" name="テキスト ボックス 545"/>
        <xdr:cNvSpPr txBox="1"/>
      </xdr:nvSpPr>
      <xdr:spPr>
        <a:xfrm>
          <a:off x="15214111" y="59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8071</xdr:rowOff>
    </xdr:from>
    <xdr:to>
      <xdr:col>21</xdr:col>
      <xdr:colOff>212725</xdr:colOff>
      <xdr:row>36</xdr:row>
      <xdr:rowOff>109671</xdr:rowOff>
    </xdr:to>
    <xdr:sp macro="" textlink="">
      <xdr:nvSpPr>
        <xdr:cNvPr id="547" name="円/楕円 546"/>
        <xdr:cNvSpPr/>
      </xdr:nvSpPr>
      <xdr:spPr>
        <a:xfrm>
          <a:off x="14541500" y="61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126198</xdr:rowOff>
    </xdr:from>
    <xdr:ext cx="534377" cy="259045"/>
    <xdr:sp macro="" textlink="">
      <xdr:nvSpPr>
        <xdr:cNvPr id="548" name="テキスト ボックス 547"/>
        <xdr:cNvSpPr txBox="1"/>
      </xdr:nvSpPr>
      <xdr:spPr>
        <a:xfrm>
          <a:off x="14325111" y="59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130086</xdr:rowOff>
    </xdr:from>
    <xdr:to>
      <xdr:col>20</xdr:col>
      <xdr:colOff>9525</xdr:colOff>
      <xdr:row>37</xdr:row>
      <xdr:rowOff>60236</xdr:rowOff>
    </xdr:to>
    <xdr:sp macro="" textlink="">
      <xdr:nvSpPr>
        <xdr:cNvPr id="549" name="円/楕円 548"/>
        <xdr:cNvSpPr/>
      </xdr:nvSpPr>
      <xdr:spPr>
        <a:xfrm>
          <a:off x="13652500" y="63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51363</xdr:rowOff>
    </xdr:from>
    <xdr:ext cx="534377" cy="259045"/>
    <xdr:sp macro="" textlink="">
      <xdr:nvSpPr>
        <xdr:cNvPr id="550" name="テキスト ボックス 549"/>
        <xdr:cNvSpPr txBox="1"/>
      </xdr:nvSpPr>
      <xdr:spPr>
        <a:xfrm>
          <a:off x="13436111"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135477</xdr:rowOff>
    </xdr:from>
    <xdr:to>
      <xdr:col>18</xdr:col>
      <xdr:colOff>492125</xdr:colOff>
      <xdr:row>37</xdr:row>
      <xdr:rowOff>65627</xdr:rowOff>
    </xdr:to>
    <xdr:sp macro="" textlink="">
      <xdr:nvSpPr>
        <xdr:cNvPr id="551" name="円/楕円 550"/>
        <xdr:cNvSpPr/>
      </xdr:nvSpPr>
      <xdr:spPr>
        <a:xfrm>
          <a:off x="12763500" y="63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56754</xdr:rowOff>
    </xdr:from>
    <xdr:ext cx="534377" cy="259045"/>
    <xdr:sp macro="" textlink="">
      <xdr:nvSpPr>
        <xdr:cNvPr id="552" name="テキスト ボックス 551"/>
        <xdr:cNvSpPr txBox="1"/>
      </xdr:nvSpPr>
      <xdr:spPr>
        <a:xfrm>
          <a:off x="12547111" y="64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103995</xdr:rowOff>
    </xdr:from>
    <xdr:to>
      <xdr:col>23</xdr:col>
      <xdr:colOff>517525</xdr:colOff>
      <xdr:row>56</xdr:row>
      <xdr:rowOff>16184</xdr:rowOff>
    </xdr:to>
    <xdr:cxnSp macro="">
      <xdr:nvCxnSpPr>
        <xdr:cNvPr id="586" name="直線コネクタ 585"/>
        <xdr:cNvCxnSpPr/>
      </xdr:nvCxnSpPr>
      <xdr:spPr>
        <a:xfrm flipV="1">
          <a:off x="15481300" y="9362295"/>
          <a:ext cx="8382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78363</xdr:rowOff>
    </xdr:from>
    <xdr:to>
      <xdr:col>22</xdr:col>
      <xdr:colOff>365125</xdr:colOff>
      <xdr:row>56</xdr:row>
      <xdr:rowOff>16184</xdr:rowOff>
    </xdr:to>
    <xdr:cxnSp macro="">
      <xdr:nvCxnSpPr>
        <xdr:cNvPr id="589" name="直線コネクタ 588"/>
        <xdr:cNvCxnSpPr/>
      </xdr:nvCxnSpPr>
      <xdr:spPr>
        <a:xfrm>
          <a:off x="14592300" y="9336663"/>
          <a:ext cx="889000" cy="2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78363</xdr:rowOff>
    </xdr:from>
    <xdr:to>
      <xdr:col>21</xdr:col>
      <xdr:colOff>161925</xdr:colOff>
      <xdr:row>56</xdr:row>
      <xdr:rowOff>148058</xdr:rowOff>
    </xdr:to>
    <xdr:cxnSp macro="">
      <xdr:nvCxnSpPr>
        <xdr:cNvPr id="592" name="直線コネクタ 591"/>
        <xdr:cNvCxnSpPr/>
      </xdr:nvCxnSpPr>
      <xdr:spPr>
        <a:xfrm flipV="1">
          <a:off x="13703300" y="9336663"/>
          <a:ext cx="889000" cy="4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148058</xdr:rowOff>
    </xdr:from>
    <xdr:to>
      <xdr:col>19</xdr:col>
      <xdr:colOff>644525</xdr:colOff>
      <xdr:row>57</xdr:row>
      <xdr:rowOff>25629</xdr:rowOff>
    </xdr:to>
    <xdr:cxnSp macro="">
      <xdr:nvCxnSpPr>
        <xdr:cNvPr id="595" name="直線コネクタ 594"/>
        <xdr:cNvCxnSpPr/>
      </xdr:nvCxnSpPr>
      <xdr:spPr>
        <a:xfrm flipV="1">
          <a:off x="12814300" y="9749258"/>
          <a:ext cx="889000" cy="4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53195</xdr:rowOff>
    </xdr:from>
    <xdr:to>
      <xdr:col>23</xdr:col>
      <xdr:colOff>568325</xdr:colOff>
      <xdr:row>54</xdr:row>
      <xdr:rowOff>154795</xdr:rowOff>
    </xdr:to>
    <xdr:sp macro="" textlink="">
      <xdr:nvSpPr>
        <xdr:cNvPr id="605" name="円/楕円 604"/>
        <xdr:cNvSpPr/>
      </xdr:nvSpPr>
      <xdr:spPr>
        <a:xfrm>
          <a:off x="16268700" y="9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76072</xdr:rowOff>
    </xdr:from>
    <xdr:ext cx="534377" cy="259045"/>
    <xdr:sp macro="" textlink="">
      <xdr:nvSpPr>
        <xdr:cNvPr id="606" name="教育費該当値テキスト"/>
        <xdr:cNvSpPr txBox="1"/>
      </xdr:nvSpPr>
      <xdr:spPr>
        <a:xfrm>
          <a:off x="16370300" y="91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82,499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136834</xdr:rowOff>
    </xdr:from>
    <xdr:to>
      <xdr:col>22</xdr:col>
      <xdr:colOff>415925</xdr:colOff>
      <xdr:row>56</xdr:row>
      <xdr:rowOff>66984</xdr:rowOff>
    </xdr:to>
    <xdr:sp macro="" textlink="">
      <xdr:nvSpPr>
        <xdr:cNvPr id="607" name="円/楕円 606"/>
        <xdr:cNvSpPr/>
      </xdr:nvSpPr>
      <xdr:spPr>
        <a:xfrm>
          <a:off x="15430500" y="9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83511</xdr:rowOff>
    </xdr:from>
    <xdr:ext cx="534377" cy="259045"/>
    <xdr:sp macro="" textlink="">
      <xdr:nvSpPr>
        <xdr:cNvPr id="608" name="テキスト ボックス 607"/>
        <xdr:cNvSpPr txBox="1"/>
      </xdr:nvSpPr>
      <xdr:spPr>
        <a:xfrm>
          <a:off x="15214111" y="93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27563</xdr:rowOff>
    </xdr:from>
    <xdr:to>
      <xdr:col>21</xdr:col>
      <xdr:colOff>212725</xdr:colOff>
      <xdr:row>54</xdr:row>
      <xdr:rowOff>129163</xdr:rowOff>
    </xdr:to>
    <xdr:sp macro="" textlink="">
      <xdr:nvSpPr>
        <xdr:cNvPr id="609" name="円/楕円 608"/>
        <xdr:cNvSpPr/>
      </xdr:nvSpPr>
      <xdr:spPr>
        <a:xfrm>
          <a:off x="14541500" y="9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145690</xdr:rowOff>
    </xdr:from>
    <xdr:ext cx="534377" cy="259045"/>
    <xdr:sp macro="" textlink="">
      <xdr:nvSpPr>
        <xdr:cNvPr id="610" name="テキスト ボックス 609"/>
        <xdr:cNvSpPr txBox="1"/>
      </xdr:nvSpPr>
      <xdr:spPr>
        <a:xfrm>
          <a:off x="14325111" y="90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97258</xdr:rowOff>
    </xdr:from>
    <xdr:to>
      <xdr:col>20</xdr:col>
      <xdr:colOff>9525</xdr:colOff>
      <xdr:row>57</xdr:row>
      <xdr:rowOff>27408</xdr:rowOff>
    </xdr:to>
    <xdr:sp macro="" textlink="">
      <xdr:nvSpPr>
        <xdr:cNvPr id="611" name="円/楕円 610"/>
        <xdr:cNvSpPr/>
      </xdr:nvSpPr>
      <xdr:spPr>
        <a:xfrm>
          <a:off x="13652500" y="96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43935</xdr:rowOff>
    </xdr:from>
    <xdr:ext cx="534377" cy="259045"/>
    <xdr:sp macro="" textlink="">
      <xdr:nvSpPr>
        <xdr:cNvPr id="612" name="テキスト ボックス 611"/>
        <xdr:cNvSpPr txBox="1"/>
      </xdr:nvSpPr>
      <xdr:spPr>
        <a:xfrm>
          <a:off x="13436111" y="94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146279</xdr:rowOff>
    </xdr:from>
    <xdr:to>
      <xdr:col>18</xdr:col>
      <xdr:colOff>492125</xdr:colOff>
      <xdr:row>57</xdr:row>
      <xdr:rowOff>76429</xdr:rowOff>
    </xdr:to>
    <xdr:sp macro="" textlink="">
      <xdr:nvSpPr>
        <xdr:cNvPr id="613" name="円/楕円 612"/>
        <xdr:cNvSpPr/>
      </xdr:nvSpPr>
      <xdr:spPr>
        <a:xfrm>
          <a:off x="12763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67556</xdr:rowOff>
    </xdr:from>
    <xdr:ext cx="534377" cy="259045"/>
    <xdr:sp macro="" textlink="">
      <xdr:nvSpPr>
        <xdr:cNvPr id="614" name="テキスト ボックス 613"/>
        <xdr:cNvSpPr txBox="1"/>
      </xdr:nvSpPr>
      <xdr:spPr>
        <a:xfrm>
          <a:off x="12547111" y="984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38022</xdr:rowOff>
    </xdr:from>
    <xdr:to>
      <xdr:col>23</xdr:col>
      <xdr:colOff>517525</xdr:colOff>
      <xdr:row>79</xdr:row>
      <xdr:rowOff>44314</xdr:rowOff>
    </xdr:to>
    <xdr:cxnSp macro="">
      <xdr:nvCxnSpPr>
        <xdr:cNvPr id="643" name="直線コネクタ 642"/>
        <xdr:cNvCxnSpPr/>
      </xdr:nvCxnSpPr>
      <xdr:spPr>
        <a:xfrm>
          <a:off x="15481300" y="13582572"/>
          <a:ext cx="8382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38022</xdr:rowOff>
    </xdr:from>
    <xdr:to>
      <xdr:col>22</xdr:col>
      <xdr:colOff>365125</xdr:colOff>
      <xdr:row>79</xdr:row>
      <xdr:rowOff>44233</xdr:rowOff>
    </xdr:to>
    <xdr:cxnSp macro="">
      <xdr:nvCxnSpPr>
        <xdr:cNvPr id="646" name="直線コネクタ 645"/>
        <xdr:cNvCxnSpPr/>
      </xdr:nvCxnSpPr>
      <xdr:spPr>
        <a:xfrm flipV="1">
          <a:off x="14592300" y="13582572"/>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41489</xdr:rowOff>
    </xdr:from>
    <xdr:to>
      <xdr:col>21</xdr:col>
      <xdr:colOff>161925</xdr:colOff>
      <xdr:row>79</xdr:row>
      <xdr:rowOff>44233</xdr:rowOff>
    </xdr:to>
    <xdr:cxnSp macro="">
      <xdr:nvCxnSpPr>
        <xdr:cNvPr id="649" name="直線コネクタ 648"/>
        <xdr:cNvCxnSpPr/>
      </xdr:nvCxnSpPr>
      <xdr:spPr>
        <a:xfrm>
          <a:off x="13703300" y="1358603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40590</xdr:rowOff>
    </xdr:from>
    <xdr:to>
      <xdr:col>19</xdr:col>
      <xdr:colOff>644525</xdr:colOff>
      <xdr:row>79</xdr:row>
      <xdr:rowOff>41489</xdr:rowOff>
    </xdr:to>
    <xdr:cxnSp macro="">
      <xdr:nvCxnSpPr>
        <xdr:cNvPr id="652" name="直線コネクタ 651"/>
        <xdr:cNvCxnSpPr/>
      </xdr:nvCxnSpPr>
      <xdr:spPr>
        <a:xfrm>
          <a:off x="12814300" y="13585140"/>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164964</xdr:rowOff>
    </xdr:from>
    <xdr:to>
      <xdr:col>23</xdr:col>
      <xdr:colOff>568325</xdr:colOff>
      <xdr:row>79</xdr:row>
      <xdr:rowOff>95114</xdr:rowOff>
    </xdr:to>
    <xdr:sp macro="" textlink="">
      <xdr:nvSpPr>
        <xdr:cNvPr id="662" name="円/楕円 661"/>
        <xdr:cNvSpPr/>
      </xdr:nvSpPr>
      <xdr:spPr>
        <a:xfrm>
          <a:off x="16268700" y="13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135977</xdr:rowOff>
    </xdr:from>
    <xdr:ext cx="313932" cy="259045"/>
    <xdr:sp macro="" textlink="">
      <xdr:nvSpPr>
        <xdr:cNvPr id="663" name="災害復旧費該当値テキスト"/>
        <xdr:cNvSpPr txBox="1"/>
      </xdr:nvSpPr>
      <xdr:spPr>
        <a:xfrm>
          <a:off x="16370300" y="13509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158672</xdr:rowOff>
    </xdr:from>
    <xdr:to>
      <xdr:col>22</xdr:col>
      <xdr:colOff>415925</xdr:colOff>
      <xdr:row>79</xdr:row>
      <xdr:rowOff>88822</xdr:rowOff>
    </xdr:to>
    <xdr:sp macro="" textlink="">
      <xdr:nvSpPr>
        <xdr:cNvPr id="664" name="円/楕円 663"/>
        <xdr:cNvSpPr/>
      </xdr:nvSpPr>
      <xdr:spPr>
        <a:xfrm>
          <a:off x="15430500" y="135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79949</xdr:rowOff>
    </xdr:from>
    <xdr:ext cx="469744" cy="259045"/>
    <xdr:sp macro="" textlink="">
      <xdr:nvSpPr>
        <xdr:cNvPr id="665" name="テキスト ボックス 664"/>
        <xdr:cNvSpPr txBox="1"/>
      </xdr:nvSpPr>
      <xdr:spPr>
        <a:xfrm>
          <a:off x="15246427" y="136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164883</xdr:rowOff>
    </xdr:from>
    <xdr:to>
      <xdr:col>21</xdr:col>
      <xdr:colOff>212725</xdr:colOff>
      <xdr:row>79</xdr:row>
      <xdr:rowOff>95033</xdr:rowOff>
    </xdr:to>
    <xdr:sp macro="" textlink="">
      <xdr:nvSpPr>
        <xdr:cNvPr id="666" name="円/楕円 665"/>
        <xdr:cNvSpPr/>
      </xdr:nvSpPr>
      <xdr:spPr>
        <a:xfrm>
          <a:off x="14541500" y="135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86160</xdr:rowOff>
    </xdr:from>
    <xdr:ext cx="313932" cy="259045"/>
    <xdr:sp macro="" textlink="">
      <xdr:nvSpPr>
        <xdr:cNvPr id="667" name="テキスト ボックス 666"/>
        <xdr:cNvSpPr txBox="1"/>
      </xdr:nvSpPr>
      <xdr:spPr>
        <a:xfrm>
          <a:off x="14435333" y="13630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162139</xdr:rowOff>
    </xdr:from>
    <xdr:to>
      <xdr:col>20</xdr:col>
      <xdr:colOff>9525</xdr:colOff>
      <xdr:row>79</xdr:row>
      <xdr:rowOff>92289</xdr:rowOff>
    </xdr:to>
    <xdr:sp macro="" textlink="">
      <xdr:nvSpPr>
        <xdr:cNvPr id="668" name="円/楕円 667"/>
        <xdr:cNvSpPr/>
      </xdr:nvSpPr>
      <xdr:spPr>
        <a:xfrm>
          <a:off x="13652500" y="135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83416</xdr:rowOff>
    </xdr:from>
    <xdr:ext cx="378565" cy="259045"/>
    <xdr:sp macro="" textlink="">
      <xdr:nvSpPr>
        <xdr:cNvPr id="669" name="テキスト ボックス 668"/>
        <xdr:cNvSpPr txBox="1"/>
      </xdr:nvSpPr>
      <xdr:spPr>
        <a:xfrm>
          <a:off x="13514017" y="1362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161240</xdr:rowOff>
    </xdr:from>
    <xdr:to>
      <xdr:col>18</xdr:col>
      <xdr:colOff>492125</xdr:colOff>
      <xdr:row>79</xdr:row>
      <xdr:rowOff>91390</xdr:rowOff>
    </xdr:to>
    <xdr:sp macro="" textlink="">
      <xdr:nvSpPr>
        <xdr:cNvPr id="670" name="円/楕円 669"/>
        <xdr:cNvSpPr/>
      </xdr:nvSpPr>
      <xdr:spPr>
        <a:xfrm>
          <a:off x="12763500" y="135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82517</xdr:rowOff>
    </xdr:from>
    <xdr:ext cx="469744" cy="259045"/>
    <xdr:sp macro="" textlink="">
      <xdr:nvSpPr>
        <xdr:cNvPr id="671" name="テキスト ボックス 670"/>
        <xdr:cNvSpPr txBox="1"/>
      </xdr:nvSpPr>
      <xdr:spPr>
        <a:xfrm>
          <a:off x="12579427" y="136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17540</xdr:rowOff>
    </xdr:from>
    <xdr:to>
      <xdr:col>23</xdr:col>
      <xdr:colOff>517525</xdr:colOff>
      <xdr:row>96</xdr:row>
      <xdr:rowOff>90497</xdr:rowOff>
    </xdr:to>
    <xdr:cxnSp macro="">
      <xdr:nvCxnSpPr>
        <xdr:cNvPr id="702" name="直線コネクタ 701"/>
        <xdr:cNvCxnSpPr/>
      </xdr:nvCxnSpPr>
      <xdr:spPr>
        <a:xfrm>
          <a:off x="15481300" y="16476740"/>
          <a:ext cx="838200" cy="7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17540</xdr:rowOff>
    </xdr:from>
    <xdr:to>
      <xdr:col>22</xdr:col>
      <xdr:colOff>365125</xdr:colOff>
      <xdr:row>96</xdr:row>
      <xdr:rowOff>91128</xdr:rowOff>
    </xdr:to>
    <xdr:cxnSp macro="">
      <xdr:nvCxnSpPr>
        <xdr:cNvPr id="705" name="直線コネクタ 704"/>
        <xdr:cNvCxnSpPr/>
      </xdr:nvCxnSpPr>
      <xdr:spPr>
        <a:xfrm flipV="1">
          <a:off x="14592300" y="16476740"/>
          <a:ext cx="889000" cy="7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48075</xdr:rowOff>
    </xdr:from>
    <xdr:to>
      <xdr:col>21</xdr:col>
      <xdr:colOff>161925</xdr:colOff>
      <xdr:row>96</xdr:row>
      <xdr:rowOff>91128</xdr:rowOff>
    </xdr:to>
    <xdr:cxnSp macro="">
      <xdr:nvCxnSpPr>
        <xdr:cNvPr id="708" name="直線コネクタ 707"/>
        <xdr:cNvCxnSpPr/>
      </xdr:nvCxnSpPr>
      <xdr:spPr>
        <a:xfrm>
          <a:off x="13703300" y="16507275"/>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42937</xdr:rowOff>
    </xdr:from>
    <xdr:to>
      <xdr:col>19</xdr:col>
      <xdr:colOff>644525</xdr:colOff>
      <xdr:row>96</xdr:row>
      <xdr:rowOff>48075</xdr:rowOff>
    </xdr:to>
    <xdr:cxnSp macro="">
      <xdr:nvCxnSpPr>
        <xdr:cNvPr id="711" name="直線コネクタ 710"/>
        <xdr:cNvCxnSpPr/>
      </xdr:nvCxnSpPr>
      <xdr:spPr>
        <a:xfrm>
          <a:off x="12814300" y="16502137"/>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39697</xdr:rowOff>
    </xdr:from>
    <xdr:to>
      <xdr:col>23</xdr:col>
      <xdr:colOff>568325</xdr:colOff>
      <xdr:row>96</xdr:row>
      <xdr:rowOff>141297</xdr:rowOff>
    </xdr:to>
    <xdr:sp macro="" textlink="">
      <xdr:nvSpPr>
        <xdr:cNvPr id="721" name="円/楕円 720"/>
        <xdr:cNvSpPr/>
      </xdr:nvSpPr>
      <xdr:spPr>
        <a:xfrm>
          <a:off x="16268700" y="164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18124</xdr:rowOff>
    </xdr:from>
    <xdr:ext cx="534377" cy="259045"/>
    <xdr:sp macro="" textlink="">
      <xdr:nvSpPr>
        <xdr:cNvPr id="722" name="公債費該当値テキスト"/>
        <xdr:cNvSpPr txBox="1"/>
      </xdr:nvSpPr>
      <xdr:spPr>
        <a:xfrm>
          <a:off x="16370300" y="164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48,020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138190</xdr:rowOff>
    </xdr:from>
    <xdr:to>
      <xdr:col>22</xdr:col>
      <xdr:colOff>415925</xdr:colOff>
      <xdr:row>96</xdr:row>
      <xdr:rowOff>68340</xdr:rowOff>
    </xdr:to>
    <xdr:sp macro="" textlink="">
      <xdr:nvSpPr>
        <xdr:cNvPr id="723" name="円/楕円 722"/>
        <xdr:cNvSpPr/>
      </xdr:nvSpPr>
      <xdr:spPr>
        <a:xfrm>
          <a:off x="15430500" y="16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59467</xdr:rowOff>
    </xdr:from>
    <xdr:ext cx="534377" cy="259045"/>
    <xdr:sp macro="" textlink="">
      <xdr:nvSpPr>
        <xdr:cNvPr id="724" name="テキスト ボックス 723"/>
        <xdr:cNvSpPr txBox="1"/>
      </xdr:nvSpPr>
      <xdr:spPr>
        <a:xfrm>
          <a:off x="15214111" y="165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40328</xdr:rowOff>
    </xdr:from>
    <xdr:to>
      <xdr:col>21</xdr:col>
      <xdr:colOff>212725</xdr:colOff>
      <xdr:row>96</xdr:row>
      <xdr:rowOff>141928</xdr:rowOff>
    </xdr:to>
    <xdr:sp macro="" textlink="">
      <xdr:nvSpPr>
        <xdr:cNvPr id="725" name="円/楕円 724"/>
        <xdr:cNvSpPr/>
      </xdr:nvSpPr>
      <xdr:spPr>
        <a:xfrm>
          <a:off x="14541500" y="16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133055</xdr:rowOff>
    </xdr:from>
    <xdr:ext cx="534377" cy="259045"/>
    <xdr:sp macro="" textlink="">
      <xdr:nvSpPr>
        <xdr:cNvPr id="726" name="テキスト ボックス 725"/>
        <xdr:cNvSpPr txBox="1"/>
      </xdr:nvSpPr>
      <xdr:spPr>
        <a:xfrm>
          <a:off x="14325111" y="165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168725</xdr:rowOff>
    </xdr:from>
    <xdr:to>
      <xdr:col>20</xdr:col>
      <xdr:colOff>9525</xdr:colOff>
      <xdr:row>96</xdr:row>
      <xdr:rowOff>98875</xdr:rowOff>
    </xdr:to>
    <xdr:sp macro="" textlink="">
      <xdr:nvSpPr>
        <xdr:cNvPr id="727" name="円/楕円 726"/>
        <xdr:cNvSpPr/>
      </xdr:nvSpPr>
      <xdr:spPr>
        <a:xfrm>
          <a:off x="13652500" y="164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90002</xdr:rowOff>
    </xdr:from>
    <xdr:ext cx="534377" cy="259045"/>
    <xdr:sp macro="" textlink="">
      <xdr:nvSpPr>
        <xdr:cNvPr id="728" name="テキスト ボックス 727"/>
        <xdr:cNvSpPr txBox="1"/>
      </xdr:nvSpPr>
      <xdr:spPr>
        <a:xfrm>
          <a:off x="13436111" y="165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163587</xdr:rowOff>
    </xdr:from>
    <xdr:to>
      <xdr:col>18</xdr:col>
      <xdr:colOff>492125</xdr:colOff>
      <xdr:row>96</xdr:row>
      <xdr:rowOff>93737</xdr:rowOff>
    </xdr:to>
    <xdr:sp macro="" textlink="">
      <xdr:nvSpPr>
        <xdr:cNvPr id="729" name="円/楕円 728"/>
        <xdr:cNvSpPr/>
      </xdr:nvSpPr>
      <xdr:spPr>
        <a:xfrm>
          <a:off x="12763500" y="164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84864</xdr:rowOff>
    </xdr:from>
    <xdr:ext cx="534377" cy="259045"/>
    <xdr:sp macro="" textlink="">
      <xdr:nvSpPr>
        <xdr:cNvPr id="730" name="テキスト ボックス 729"/>
        <xdr:cNvSpPr txBox="1"/>
      </xdr:nvSpPr>
      <xdr:spPr>
        <a:xfrm>
          <a:off x="12547111" y="165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115189</xdr:rowOff>
    </xdr:from>
    <xdr:to>
      <xdr:col>29</xdr:col>
      <xdr:colOff>517525</xdr:colOff>
      <xdr:row>39</xdr:row>
      <xdr:rowOff>44450</xdr:rowOff>
    </xdr:to>
    <xdr:cxnSp macro="">
      <xdr:nvCxnSpPr>
        <xdr:cNvPr id="765" name="直線コネクタ 764"/>
        <xdr:cNvCxnSpPr/>
      </xdr:nvCxnSpPr>
      <xdr:spPr>
        <a:xfrm>
          <a:off x="19545300" y="6458839"/>
          <a:ext cx="889000" cy="2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115189</xdr:rowOff>
    </xdr:from>
    <xdr:to>
      <xdr:col>28</xdr:col>
      <xdr:colOff>314325</xdr:colOff>
      <xdr:row>39</xdr:row>
      <xdr:rowOff>44450</xdr:rowOff>
    </xdr:to>
    <xdr:cxnSp macro="">
      <xdr:nvCxnSpPr>
        <xdr:cNvPr id="768" name="直線コネクタ 767"/>
        <xdr:cNvCxnSpPr/>
      </xdr:nvCxnSpPr>
      <xdr:spPr>
        <a:xfrm flipV="1">
          <a:off x="18656300" y="6458839"/>
          <a:ext cx="889000" cy="2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3573</xdr:rowOff>
    </xdr:from>
    <xdr:ext cx="378565" cy="259045"/>
    <xdr:sp macro="" textlink="">
      <xdr:nvSpPr>
        <xdr:cNvPr id="770" name="テキスト ボックス 769"/>
        <xdr:cNvSpPr txBox="1"/>
      </xdr:nvSpPr>
      <xdr:spPr>
        <a:xfrm>
          <a:off x="19356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64389</xdr:rowOff>
    </xdr:from>
    <xdr:to>
      <xdr:col>28</xdr:col>
      <xdr:colOff>365125</xdr:colOff>
      <xdr:row>37</xdr:row>
      <xdr:rowOff>165989</xdr:rowOff>
    </xdr:to>
    <xdr:sp macro="" textlink="">
      <xdr:nvSpPr>
        <xdr:cNvPr id="784" name="円/楕円 783"/>
        <xdr:cNvSpPr/>
      </xdr:nvSpPr>
      <xdr:spPr>
        <a:xfrm>
          <a:off x="19494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11066</xdr:rowOff>
    </xdr:from>
    <xdr:ext cx="469744" cy="259045"/>
    <xdr:sp macro="" textlink="">
      <xdr:nvSpPr>
        <xdr:cNvPr id="785" name="テキスト ボックス 784"/>
        <xdr:cNvSpPr txBox="1"/>
      </xdr:nvSpPr>
      <xdr:spPr>
        <a:xfrm>
          <a:off x="19310427"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・総務費については、ふるさと納税関連経費（寄附金の基金積立分を含む）が多額となっている。また、路線バスを直営で行っているため、経費が多額となっている。</a:t>
          </a:r>
          <a:endParaRPr kumimoji="1" lang="en-US" altLang="ja-JP" sz="1300">
            <a:latin typeface="ＭＳ Ｐゴシック"/>
          </a:endParaRPr>
        </a:p>
        <a:p>
          <a:r>
            <a:rPr kumimoji="1" lang="ja-JP" altLang="en-US" sz="1300">
              <a:latin typeface="ＭＳ Ｐゴシック"/>
            </a:rPr>
            <a:t>・土木費については、下水道事業会計への繰出金が多額となっている。</a:t>
          </a:r>
          <a:endParaRPr kumimoji="1" lang="en-US" altLang="ja-JP" sz="1300">
            <a:latin typeface="ＭＳ Ｐゴシック"/>
          </a:endParaRPr>
        </a:p>
        <a:p>
          <a:r>
            <a:rPr kumimoji="1" lang="ja-JP" altLang="en-US" sz="1300">
              <a:latin typeface="ＭＳ Ｐゴシック"/>
            </a:rPr>
            <a:t>・消防費については、防災行政無線の整備を行ったため多額となっている。</a:t>
          </a:r>
          <a:endParaRPr kumimoji="1" lang="en-US" altLang="ja-JP" sz="1300">
            <a:latin typeface="ＭＳ Ｐゴシック"/>
          </a:endParaRPr>
        </a:p>
        <a:p>
          <a:r>
            <a:rPr kumimoji="1" lang="ja-JP" altLang="en-US" sz="1300">
              <a:latin typeface="ＭＳ Ｐゴシック"/>
            </a:rPr>
            <a:t>・教育費については、「教育のまち備前」の実現のため、フューチャールーム整備事業、学力向上実践研究、エアコンの設置を行ったことから経費が多額となっている。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財政調整基金は、中期的な見通しのもとに決算剰余金を積み立て債権等による効率的な基金運用を行っており、ここ数年では取り崩しをしていない。平成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年度末の基金残高は、約</a:t>
          </a:r>
          <a:r>
            <a:rPr kumimoji="1" lang="en-US" altLang="ja-JP" sz="1300">
              <a:latin typeface="ＭＳ ゴシック" pitchFamily="49" charset="-128"/>
              <a:ea typeface="ＭＳ ゴシック" pitchFamily="49" charset="-128"/>
            </a:rPr>
            <a:t>40</a:t>
          </a:r>
          <a:r>
            <a:rPr kumimoji="1" lang="ja-JP" altLang="en-US" sz="1300">
              <a:latin typeface="ＭＳ ゴシック" pitchFamily="49" charset="-128"/>
              <a:ea typeface="ＭＳ ゴシック" pitchFamily="49" charset="-128"/>
            </a:rPr>
            <a:t>億円（標準財政規模比</a:t>
          </a:r>
          <a:r>
            <a:rPr kumimoji="1" lang="en-US" altLang="ja-JP" sz="1300">
              <a:latin typeface="ＭＳ ゴシック" pitchFamily="49" charset="-128"/>
              <a:ea typeface="ＭＳ ゴシック" pitchFamily="49" charset="-128"/>
            </a:rPr>
            <a:t>32.63</a:t>
          </a:r>
          <a:r>
            <a:rPr kumimoji="1" lang="ja-JP" altLang="en-US" sz="1300">
              <a:latin typeface="ＭＳ ゴシック" pitchFamily="49" charset="-128"/>
              <a:ea typeface="ＭＳ ゴシック" pitchFamily="49" charset="-128"/>
            </a:rPr>
            <a:t>％）と右肩上がりの傾向が続いているが、合併団体への普通交付税優遇措置（合併算定替え）の縮減による歳入減や、新庁舎建設等の大規模事業による歳出増に備える必要がある。実質収支及び実質単年度収支については、適正な範囲で推移しており、引き続き健全財政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実質収支は、一般会計その他すべての会計において黒字となっている。しかし、一部の病院事業及び下水道事業では、毎年経常損失を計上しており、国の繰出基準に基づく一般会計からの繰入金に加え、企業債償還に係る経費の一部を補填することにより赤字を回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病院事業会計においては、地域医療構想に基づいた病院事業改革プランに基づき、地域に必要な医療を安定かつ継続的に提供できるよう健全経営に努める。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下水道事業においては、策定した中長期的な経営戦略に基づき基準外繰入の縮減に努める。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水道事業会計においては、少額な繰入金にかかわらず標準財政規模比</a:t>
          </a:r>
          <a:r>
            <a:rPr kumimoji="1" lang="en-US" altLang="ja-JP" sz="1400">
              <a:latin typeface="ＭＳ ゴシック" pitchFamily="49" charset="-128"/>
              <a:ea typeface="ＭＳ ゴシック" pitchFamily="49" charset="-128"/>
            </a:rPr>
            <a:t>19.59</a:t>
          </a:r>
          <a:r>
            <a:rPr kumimoji="1" lang="ja-JP" altLang="en-US" sz="1400">
              <a:latin typeface="ＭＳ ゴシック" pitchFamily="49" charset="-128"/>
              <a:ea typeface="ＭＳ ゴシック" pitchFamily="49" charset="-128"/>
            </a:rPr>
            <a:t>％とここ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年間も堅調に推移しているが、人口減少等による水需要の減少、老朽施設の更新等で多額の投資が必要と見込まれており、料金の見直し等を含め健全経営に努める。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元利償還金については、架橋建設事業や学校耐震化事業などに係る市債の元金償還が開始されたことなどにより増加した。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の元利償還金に対する繰入金については、企業用地造成事業特別会計への企業債返済のための繰出金が増加したのに加え、基準の見直しにより下水道事業会計への出資金が対象となったことで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今後も、新庁舎建設などの大規模事業に対する市債発行を予定しており、再び元利償還金が増加する見込みであることから、国県補助金等の財源確保を行い地方債発行の抑制に努める。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公営企業債等繰入見込額については、下水道事業会計において新規事業を抑制したことから公営企業債残高が減少したことで、大幅な減少となった。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また、将来負担額への充当可能財源である基金額について、財政調整基金、振興基金、まちづくり応援基金などが増加した。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新庁舎建設などの大規模事業に対する市債発行を予定していること、また、抑制している下水道事業会計の整備事業が増加する可能性があることなどから、国県補助金等の財源確保や普通交付税算入率の高い市債を活用するなど、将来負担を意識した財政運営に努める。</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35,903
35,321
258.14
22,586,201
21,901,449
493,883
12,216,870
18,611,549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35,903
35,321
258.14
22,586,201
21,901,449
493,883
12,216,870
18,611,549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35,903
35,321
258.14
22,586,201
21,901,449
493,883
12,216,870
18,611,549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119_&#20633;&#21069;&#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77.5</v>
          </cell>
          <cell r="L73">
            <v>67.099999999999994</v>
          </cell>
          <cell r="M73">
            <v>66.599999999999994</v>
          </cell>
          <cell r="N73">
            <v>43.9</v>
          </cell>
          <cell r="O73">
            <v>21.4</v>
          </cell>
        </row>
        <row r="75">
          <cell r="K75">
            <v>16.399999999999999</v>
          </cell>
          <cell r="L75">
            <v>15.9</v>
          </cell>
          <cell r="M75">
            <v>14</v>
          </cell>
          <cell r="N75">
            <v>12.7</v>
          </cell>
          <cell r="O75">
            <v>12.3</v>
          </cell>
        </row>
        <row r="77">
          <cell r="G77" t="str">
            <v>類似団体内平均値</v>
          </cell>
          <cell r="K77">
            <v>76.2</v>
          </cell>
          <cell r="L77">
            <v>65.3</v>
          </cell>
          <cell r="M77">
            <v>60.8</v>
          </cell>
          <cell r="N77">
            <v>56.8</v>
          </cell>
          <cell r="O77">
            <v>52.3</v>
          </cell>
        </row>
        <row r="79">
          <cell r="K79">
            <v>12.8</v>
          </cell>
          <cell r="L79">
            <v>12</v>
          </cell>
          <cell r="M79">
            <v>11.1</v>
          </cell>
          <cell r="N79">
            <v>10.199999999999999</v>
          </cell>
          <cell r="O79">
            <v>10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AY12" sqref="AY12:BM1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22586201</v>
      </c>
      <c r="BO4" s="381"/>
      <c r="BP4" s="381"/>
      <c r="BQ4" s="381"/>
      <c r="BR4" s="381"/>
      <c r="BS4" s="381"/>
      <c r="BT4" s="381"/>
      <c r="BU4" s="382"/>
      <c r="BV4" s="380">
        <v>22824978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v>
      </c>
      <c r="CU4" s="558"/>
      <c r="CV4" s="558"/>
      <c r="CW4" s="558"/>
      <c r="CX4" s="558"/>
      <c r="CY4" s="558"/>
      <c r="CZ4" s="558"/>
      <c r="DA4" s="559"/>
      <c r="DB4" s="557">
        <v>4.2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21901449</v>
      </c>
      <c r="BO5" s="386"/>
      <c r="BP5" s="386"/>
      <c r="BQ5" s="386"/>
      <c r="BR5" s="386"/>
      <c r="BS5" s="386"/>
      <c r="BT5" s="386"/>
      <c r="BU5" s="387"/>
      <c r="BV5" s="385">
        <v>21781667</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94.7</v>
      </c>
      <c r="CU5" s="356"/>
      <c r="CV5" s="356"/>
      <c r="CW5" s="356"/>
      <c r="CX5" s="356"/>
      <c r="CY5" s="356"/>
      <c r="CZ5" s="356"/>
      <c r="DA5" s="357"/>
      <c r="DB5" s="355">
        <v>91</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684752</v>
      </c>
      <c r="BO6" s="386"/>
      <c r="BP6" s="386"/>
      <c r="BQ6" s="386"/>
      <c r="BR6" s="386"/>
      <c r="BS6" s="386"/>
      <c r="BT6" s="386"/>
      <c r="BU6" s="387"/>
      <c r="BV6" s="385">
        <v>1043311</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99.2</v>
      </c>
      <c r="CU6" s="532"/>
      <c r="CV6" s="532"/>
      <c r="CW6" s="532"/>
      <c r="CX6" s="532"/>
      <c r="CY6" s="532"/>
      <c r="CZ6" s="532"/>
      <c r="DA6" s="533"/>
      <c r="DB6" s="531">
        <v>96.4</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190869</v>
      </c>
      <c r="BO7" s="386"/>
      <c r="BP7" s="386"/>
      <c r="BQ7" s="386"/>
      <c r="BR7" s="386"/>
      <c r="BS7" s="386"/>
      <c r="BT7" s="386"/>
      <c r="BU7" s="387"/>
      <c r="BV7" s="385">
        <v>523178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12216870</v>
      </c>
      <c r="CU7" s="386"/>
      <c r="CV7" s="386"/>
      <c r="CW7" s="386"/>
      <c r="CX7" s="386"/>
      <c r="CY7" s="386"/>
      <c r="CZ7" s="386"/>
      <c r="DA7" s="387"/>
      <c r="DB7" s="385">
        <v>12447219</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493883</v>
      </c>
      <c r="BO8" s="386"/>
      <c r="BP8" s="386"/>
      <c r="BQ8" s="386"/>
      <c r="BR8" s="386"/>
      <c r="BS8" s="386"/>
      <c r="BT8" s="386"/>
      <c r="BU8" s="387"/>
      <c r="BV8" s="385">
        <v>520133</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0.45</v>
      </c>
      <c r="CU8" s="495"/>
      <c r="CV8" s="495"/>
      <c r="CW8" s="495"/>
      <c r="CX8" s="495"/>
      <c r="CY8" s="495"/>
      <c r="CZ8" s="495"/>
      <c r="DA8" s="496"/>
      <c r="DB8" s="494">
        <v>0.47</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35179</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-26250</v>
      </c>
      <c r="BO9" s="386"/>
      <c r="BP9" s="386"/>
      <c r="BQ9" s="386"/>
      <c r="BR9" s="386"/>
      <c r="BS9" s="386"/>
      <c r="BT9" s="386"/>
      <c r="BU9" s="387"/>
      <c r="BV9" s="385">
        <v>-136318</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12</v>
      </c>
      <c r="CU9" s="356"/>
      <c r="CV9" s="356"/>
      <c r="CW9" s="356"/>
      <c r="CX9" s="356"/>
      <c r="CY9" s="356"/>
      <c r="CZ9" s="356"/>
      <c r="DA9" s="357"/>
      <c r="DB9" s="355">
        <v>13.6</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37839</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54868</v>
      </c>
      <c r="BO10" s="386"/>
      <c r="BP10" s="386"/>
      <c r="BQ10" s="386"/>
      <c r="BR10" s="386"/>
      <c r="BS10" s="386"/>
      <c r="BT10" s="386"/>
      <c r="BU10" s="387"/>
      <c r="BV10" s="385">
        <v>21177</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v>295795</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35903</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t="s">
        <v>122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35321</v>
      </c>
      <c r="S13" s="487"/>
      <c r="T13" s="487"/>
      <c r="U13" s="487"/>
      <c r="V13" s="488"/>
      <c r="W13" s="474" t="s">
        <v>125</v>
      </c>
      <c r="X13" s="398"/>
      <c r="Y13" s="398"/>
      <c r="Z13" s="398"/>
      <c r="AA13" s="398"/>
      <c r="AB13" s="399"/>
      <c r="AC13" s="361">
        <v>581</v>
      </c>
      <c r="AD13" s="362"/>
      <c r="AE13" s="362"/>
      <c r="AF13" s="362"/>
      <c r="AG13" s="363"/>
      <c r="AH13" s="361">
        <v>604</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28618</v>
      </c>
      <c r="BO13" s="386"/>
      <c r="BP13" s="386"/>
      <c r="BQ13" s="386"/>
      <c r="BR13" s="386"/>
      <c r="BS13" s="386"/>
      <c r="BT13" s="386"/>
      <c r="BU13" s="387"/>
      <c r="BV13" s="385">
        <v>180654</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12.3</v>
      </c>
      <c r="CU13" s="356"/>
      <c r="CV13" s="356"/>
      <c r="CW13" s="356"/>
      <c r="CX13" s="356"/>
      <c r="CY13" s="356"/>
      <c r="CZ13" s="356"/>
      <c r="DA13" s="357"/>
      <c r="DB13" s="355">
        <v>12.7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36545</v>
      </c>
      <c r="S14" s="487"/>
      <c r="T14" s="487"/>
      <c r="U14" s="487"/>
      <c r="V14" s="488"/>
      <c r="W14" s="489"/>
      <c r="X14" s="401"/>
      <c r="Y14" s="401"/>
      <c r="Z14" s="401"/>
      <c r="AA14" s="401"/>
      <c r="AB14" s="402"/>
      <c r="AC14" s="479">
        <v>3.8</v>
      </c>
      <c r="AD14" s="480"/>
      <c r="AE14" s="480"/>
      <c r="AF14" s="480"/>
      <c r="AG14" s="481"/>
      <c r="AH14" s="479">
        <v>3.8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21.4</v>
      </c>
      <c r="CU14" s="458"/>
      <c r="CV14" s="458"/>
      <c r="CW14" s="458"/>
      <c r="CX14" s="458"/>
      <c r="CY14" s="458"/>
      <c r="CZ14" s="458"/>
      <c r="DA14" s="459"/>
      <c r="DB14" s="490">
        <v>43.9</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35997</v>
      </c>
      <c r="S15" s="487"/>
      <c r="T15" s="487"/>
      <c r="U15" s="487"/>
      <c r="V15" s="488"/>
      <c r="W15" s="474" t="s">
        <v>132</v>
      </c>
      <c r="X15" s="398"/>
      <c r="Y15" s="398"/>
      <c r="Z15" s="398"/>
      <c r="AA15" s="398"/>
      <c r="AB15" s="399"/>
      <c r="AC15" s="361">
        <v>5462</v>
      </c>
      <c r="AD15" s="362"/>
      <c r="AE15" s="362"/>
      <c r="AF15" s="362"/>
      <c r="AG15" s="363"/>
      <c r="AH15" s="361">
        <v>5971</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4264963</v>
      </c>
      <c r="BO15" s="381"/>
      <c r="BP15" s="381"/>
      <c r="BQ15" s="381"/>
      <c r="BR15" s="381"/>
      <c r="BS15" s="381"/>
      <c r="BT15" s="381"/>
      <c r="BU15" s="382"/>
      <c r="BV15" s="380">
        <v>4297958</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35.799999999999997</v>
      </c>
      <c r="AD16" s="480"/>
      <c r="AE16" s="480"/>
      <c r="AF16" s="480"/>
      <c r="AG16" s="481"/>
      <c r="AH16" s="479">
        <v>37.200000000000003</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9840194</v>
      </c>
      <c r="BO16" s="386"/>
      <c r="BP16" s="386"/>
      <c r="BQ16" s="386"/>
      <c r="BR16" s="386"/>
      <c r="BS16" s="386"/>
      <c r="BT16" s="386"/>
      <c r="BU16" s="387"/>
      <c r="BV16" s="385">
        <v>9474666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9205</v>
      </c>
      <c r="AD17" s="362"/>
      <c r="AE17" s="362"/>
      <c r="AF17" s="362"/>
      <c r="AG17" s="363"/>
      <c r="AH17" s="361">
        <v>9459</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5426527</v>
      </c>
      <c r="BO17" s="386"/>
      <c r="BP17" s="386"/>
      <c r="BQ17" s="386"/>
      <c r="BR17" s="386"/>
      <c r="BS17" s="386"/>
      <c r="BT17" s="386"/>
      <c r="BU17" s="387"/>
      <c r="BV17" s="385">
        <v>5468368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142</v>
      </c>
      <c r="C18" s="448"/>
      <c r="D18" s="448"/>
      <c r="E18" s="449"/>
      <c r="F18" s="449"/>
      <c r="G18" s="449"/>
      <c r="H18" s="449"/>
      <c r="I18" s="449"/>
      <c r="J18" s="449"/>
      <c r="K18" s="449"/>
      <c r="L18" s="450">
        <v>258.14</v>
      </c>
      <c r="M18" s="450"/>
      <c r="N18" s="450"/>
      <c r="O18" s="450"/>
      <c r="P18" s="450"/>
      <c r="Q18" s="450"/>
      <c r="R18" s="451"/>
      <c r="S18" s="451"/>
      <c r="T18" s="451"/>
      <c r="U18" s="451"/>
      <c r="V18" s="452"/>
      <c r="W18" s="466"/>
      <c r="X18" s="467"/>
      <c r="Y18" s="467"/>
      <c r="Z18" s="467"/>
      <c r="AA18" s="467"/>
      <c r="AB18" s="475"/>
      <c r="AC18" s="349">
        <v>60.4</v>
      </c>
      <c r="AD18" s="350"/>
      <c r="AE18" s="350"/>
      <c r="AF18" s="350"/>
      <c r="AG18" s="453"/>
      <c r="AH18" s="349">
        <v>59</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11627840</v>
      </c>
      <c r="BO18" s="386"/>
      <c r="BP18" s="386"/>
      <c r="BQ18" s="386"/>
      <c r="BR18" s="386"/>
      <c r="BS18" s="386"/>
      <c r="BT18" s="386"/>
      <c r="BU18" s="387"/>
      <c r="BV18" s="385">
        <v>11486898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144</v>
      </c>
      <c r="C19" s="448"/>
      <c r="D19" s="448"/>
      <c r="E19" s="449"/>
      <c r="F19" s="449"/>
      <c r="G19" s="449"/>
      <c r="H19" s="449"/>
      <c r="I19" s="449"/>
      <c r="J19" s="449"/>
      <c r="K19" s="449"/>
      <c r="L19" s="455">
        <v>136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14240476</v>
      </c>
      <c r="BO19" s="386"/>
      <c r="BP19" s="386"/>
      <c r="BQ19" s="386"/>
      <c r="BR19" s="386"/>
      <c r="BS19" s="386"/>
      <c r="BT19" s="386"/>
      <c r="BU19" s="387"/>
      <c r="BV19" s="385">
        <v>14688493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146</v>
      </c>
      <c r="C20" s="448"/>
      <c r="D20" s="448"/>
      <c r="E20" s="449"/>
      <c r="F20" s="449"/>
      <c r="G20" s="449"/>
      <c r="H20" s="449"/>
      <c r="I20" s="449"/>
      <c r="J20" s="449"/>
      <c r="K20" s="449"/>
      <c r="L20" s="455">
        <v>13878</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18611549</v>
      </c>
      <c r="BO23" s="386"/>
      <c r="BP23" s="386"/>
      <c r="BQ23" s="386"/>
      <c r="BR23" s="386"/>
      <c r="BS23" s="386"/>
      <c r="BT23" s="386"/>
      <c r="BU23" s="387"/>
      <c r="BV23" s="385">
        <v>18708705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155</v>
      </c>
      <c r="F24" s="359"/>
      <c r="G24" s="359"/>
      <c r="H24" s="359"/>
      <c r="I24" s="359"/>
      <c r="J24" s="359"/>
      <c r="K24" s="360"/>
      <c r="L24" s="361">
        <v>1</v>
      </c>
      <c r="M24" s="362"/>
      <c r="N24" s="362"/>
      <c r="O24" s="362"/>
      <c r="P24" s="363"/>
      <c r="Q24" s="361">
        <v>4375</v>
      </c>
      <c r="R24" s="362"/>
      <c r="S24" s="362"/>
      <c r="T24" s="362"/>
      <c r="U24" s="362"/>
      <c r="V24" s="363"/>
      <c r="W24" s="427"/>
      <c r="X24" s="418"/>
      <c r="Y24" s="419"/>
      <c r="Z24" s="358" t="s">
        <v>156</v>
      </c>
      <c r="AA24" s="359"/>
      <c r="AB24" s="359"/>
      <c r="AC24" s="359"/>
      <c r="AD24" s="359"/>
      <c r="AE24" s="359"/>
      <c r="AF24" s="359"/>
      <c r="AG24" s="360"/>
      <c r="AH24" s="361">
        <v>352</v>
      </c>
      <c r="AI24" s="362"/>
      <c r="AJ24" s="362"/>
      <c r="AK24" s="362"/>
      <c r="AL24" s="363"/>
      <c r="AM24" s="361">
        <v>1066560</v>
      </c>
      <c r="AN24" s="362"/>
      <c r="AO24" s="362"/>
      <c r="AP24" s="362"/>
      <c r="AQ24" s="362"/>
      <c r="AR24" s="363"/>
      <c r="AS24" s="361">
        <v>3030</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15883136</v>
      </c>
      <c r="BO24" s="386"/>
      <c r="BP24" s="386"/>
      <c r="BQ24" s="386"/>
      <c r="BR24" s="386"/>
      <c r="BS24" s="386"/>
      <c r="BT24" s="386"/>
      <c r="BU24" s="387"/>
      <c r="BV24" s="385">
        <v>16171209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158</v>
      </c>
      <c r="F25" s="359"/>
      <c r="G25" s="359"/>
      <c r="H25" s="359"/>
      <c r="I25" s="359"/>
      <c r="J25" s="359"/>
      <c r="K25" s="360"/>
      <c r="L25" s="361">
        <v>1</v>
      </c>
      <c r="M25" s="362"/>
      <c r="N25" s="362"/>
      <c r="O25" s="362"/>
      <c r="P25" s="363"/>
      <c r="Q25" s="361">
        <v>7200</v>
      </c>
      <c r="R25" s="362"/>
      <c r="S25" s="362"/>
      <c r="T25" s="362"/>
      <c r="U25" s="362"/>
      <c r="V25" s="363"/>
      <c r="W25" s="427"/>
      <c r="X25" s="418"/>
      <c r="Y25" s="419"/>
      <c r="Z25" s="358" t="s">
        <v>159</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1061763</v>
      </c>
      <c r="BO25" s="381"/>
      <c r="BP25" s="381"/>
      <c r="BQ25" s="381"/>
      <c r="BR25" s="381"/>
      <c r="BS25" s="381"/>
      <c r="BT25" s="381"/>
      <c r="BU25" s="382"/>
      <c r="BV25" s="380">
        <v>863254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161</v>
      </c>
      <c r="F26" s="359"/>
      <c r="G26" s="359"/>
      <c r="H26" s="359"/>
      <c r="I26" s="359"/>
      <c r="J26" s="359"/>
      <c r="K26" s="360"/>
      <c r="L26" s="361">
        <v>1</v>
      </c>
      <c r="M26" s="362"/>
      <c r="N26" s="362"/>
      <c r="O26" s="362"/>
      <c r="P26" s="363"/>
      <c r="Q26" s="361">
        <v>6400</v>
      </c>
      <c r="R26" s="362"/>
      <c r="S26" s="362"/>
      <c r="T26" s="362"/>
      <c r="U26" s="362"/>
      <c r="V26" s="363"/>
      <c r="W26" s="427"/>
      <c r="X26" s="418"/>
      <c r="Y26" s="419"/>
      <c r="Z26" s="358" t="s">
        <v>162</v>
      </c>
      <c r="AA26" s="440"/>
      <c r="AB26" s="440"/>
      <c r="AC26" s="440"/>
      <c r="AD26" s="440"/>
      <c r="AE26" s="440"/>
      <c r="AF26" s="440"/>
      <c r="AG26" s="441"/>
      <c r="AH26" s="361">
        <v>49</v>
      </c>
      <c r="AI26" s="362"/>
      <c r="AJ26" s="362"/>
      <c r="AK26" s="362"/>
      <c r="AL26" s="363"/>
      <c r="AM26" s="361">
        <v>129360</v>
      </c>
      <c r="AN26" s="362"/>
      <c r="AO26" s="362"/>
      <c r="AP26" s="362"/>
      <c r="AQ26" s="362"/>
      <c r="AR26" s="363"/>
      <c r="AS26" s="361">
        <v>2640</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164</v>
      </c>
      <c r="F27" s="359"/>
      <c r="G27" s="359"/>
      <c r="H27" s="359"/>
      <c r="I27" s="359"/>
      <c r="J27" s="359"/>
      <c r="K27" s="360"/>
      <c r="L27" s="361">
        <v>1</v>
      </c>
      <c r="M27" s="362"/>
      <c r="N27" s="362"/>
      <c r="O27" s="362"/>
      <c r="P27" s="363"/>
      <c r="Q27" s="361">
        <v>4550</v>
      </c>
      <c r="R27" s="362"/>
      <c r="S27" s="362"/>
      <c r="T27" s="362"/>
      <c r="U27" s="362"/>
      <c r="V27" s="363"/>
      <c r="W27" s="427"/>
      <c r="X27" s="418"/>
      <c r="Y27" s="419"/>
      <c r="Z27" s="358" t="s">
        <v>165</v>
      </c>
      <c r="AA27" s="359"/>
      <c r="AB27" s="359"/>
      <c r="AC27" s="359"/>
      <c r="AD27" s="359"/>
      <c r="AE27" s="359"/>
      <c r="AF27" s="359"/>
      <c r="AG27" s="360"/>
      <c r="AH27" s="361">
        <v>38</v>
      </c>
      <c r="AI27" s="362"/>
      <c r="AJ27" s="362"/>
      <c r="AK27" s="362"/>
      <c r="AL27" s="363"/>
      <c r="AM27" s="361">
        <v>98724</v>
      </c>
      <c r="AN27" s="362"/>
      <c r="AO27" s="362"/>
      <c r="AP27" s="362"/>
      <c r="AQ27" s="362"/>
      <c r="AR27" s="363"/>
      <c r="AS27" s="361">
        <v>2598</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507362</v>
      </c>
      <c r="BO27" s="389"/>
      <c r="BP27" s="389"/>
      <c r="BQ27" s="389"/>
      <c r="BR27" s="389"/>
      <c r="BS27" s="389"/>
      <c r="BT27" s="389"/>
      <c r="BU27" s="390"/>
      <c r="BV27" s="388">
        <v>503872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3850</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3986008</v>
      </c>
      <c r="BO28" s="381"/>
      <c r="BP28" s="381"/>
      <c r="BQ28" s="381"/>
      <c r="BR28" s="381"/>
      <c r="BS28" s="381"/>
      <c r="BT28" s="381"/>
      <c r="BU28" s="382"/>
      <c r="BV28" s="380">
        <v>3661140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14</v>
      </c>
      <c r="M29" s="362"/>
      <c r="N29" s="362"/>
      <c r="O29" s="362"/>
      <c r="P29" s="363"/>
      <c r="Q29" s="361">
        <v>3550</v>
      </c>
      <c r="R29" s="362"/>
      <c r="S29" s="362"/>
      <c r="T29" s="362"/>
      <c r="U29" s="362"/>
      <c r="V29" s="363"/>
      <c r="W29" s="428"/>
      <c r="X29" s="429"/>
      <c r="Y29" s="430"/>
      <c r="Z29" s="358" t="s">
        <v>172</v>
      </c>
      <c r="AA29" s="359"/>
      <c r="AB29" s="359"/>
      <c r="AC29" s="359"/>
      <c r="AD29" s="359"/>
      <c r="AE29" s="359"/>
      <c r="AF29" s="359"/>
      <c r="AG29" s="360"/>
      <c r="AH29" s="361">
        <v>390</v>
      </c>
      <c r="AI29" s="362"/>
      <c r="AJ29" s="362"/>
      <c r="AK29" s="362"/>
      <c r="AL29" s="363"/>
      <c r="AM29" s="361">
        <v>1165284</v>
      </c>
      <c r="AN29" s="362"/>
      <c r="AO29" s="362"/>
      <c r="AP29" s="362"/>
      <c r="AQ29" s="362"/>
      <c r="AR29" s="363"/>
      <c r="AS29" s="361">
        <v>2988</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1458846</v>
      </c>
      <c r="BO29" s="386"/>
      <c r="BP29" s="386"/>
      <c r="BQ29" s="386"/>
      <c r="BR29" s="386"/>
      <c r="BS29" s="386"/>
      <c r="BT29" s="386"/>
      <c r="BU29" s="387"/>
      <c r="BV29" s="385">
        <v>1438489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96.8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5251629</v>
      </c>
      <c r="BO30" s="389"/>
      <c r="BP30" s="389"/>
      <c r="BQ30" s="389"/>
      <c r="BR30" s="389"/>
      <c r="BS30" s="389"/>
      <c r="BT30" s="389"/>
      <c r="BU30" s="390"/>
      <c r="BV30" s="388">
        <v>4870343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備前市国民健康保険事業特別会計</v>
      </c>
      <c r="X34" s="344"/>
      <c r="Y34" s="344"/>
      <c r="Z34" s="344"/>
      <c r="AA34" s="344"/>
      <c r="AB34" s="344"/>
      <c r="AC34" s="344"/>
      <c r="AD34" s="344"/>
      <c r="AE34" s="344"/>
      <c r="AF34" s="344"/>
      <c r="AG34" s="344"/>
      <c r="AH34" s="344"/>
      <c r="AI34" s="344"/>
      <c r="AJ34" s="344"/>
      <c r="AK34" s="344"/>
      <c r="AL34" s="167"/>
      <c r="AM34" s="345">
        <f>IF(AO34="","",MAX(C34:D43,U34:V43)+1)</f>
        <v>9</v>
      </c>
      <c r="AN34" s="345"/>
      <c r="AO34" s="344" t="str">
        <f>IF('各会計、関係団体の財政状況及び健全化判断比率'!B32="","",'各会計、関係団体の財政状況及び健全化判断比率'!B32)</f>
        <v>備前市水道事業会計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IF('各会計、関係団体の財政状況及び健全化判断比率'!B35="","",'各会計、関係団体の財政状況及び健全化判断比率'!B35)</f>
        <v>備前市浄化槽整備事業特別会計</v>
      </c>
      <c r="BH34" s="344"/>
      <c r="BI34" s="344"/>
      <c r="BJ34" s="344"/>
      <c r="BK34" s="344"/>
      <c r="BL34" s="344"/>
      <c r="BM34" s="344"/>
      <c r="BN34" s="344"/>
      <c r="BO34" s="344"/>
      <c r="BP34" s="344"/>
      <c r="BQ34" s="344"/>
      <c r="BR34" s="344"/>
      <c r="BS34" s="344"/>
      <c r="BT34" s="344"/>
      <c r="BU34" s="344"/>
      <c r="BV34" s="167"/>
      <c r="BW34" s="345">
        <f>IF(BY34="","",MAX(C34:D43,U34:V43,AM34:AN43,BE34:BF43)+1)</f>
        <v>15</v>
      </c>
      <c r="BX34" s="345"/>
      <c r="BY34" s="344" t="str">
        <f>IF('各会計、関係団体の財政状況及び健全化判断比率'!B68="","",'各会計、関係団体の財政状況及び健全化判断比率'!B68)</f>
        <v>岡山県広域水道企業団</v>
      </c>
      <c r="BZ34" s="344"/>
      <c r="CA34" s="344"/>
      <c r="CB34" s="344"/>
      <c r="CC34" s="344"/>
      <c r="CD34" s="344"/>
      <c r="CE34" s="344"/>
      <c r="CF34" s="344"/>
      <c r="CG34" s="344"/>
      <c r="CH34" s="344"/>
      <c r="CI34" s="344"/>
      <c r="CJ34" s="344"/>
      <c r="CK34" s="344"/>
      <c r="CL34" s="344"/>
      <c r="CM34" s="344"/>
      <c r="CN34" s="167"/>
      <c r="CO34" s="345">
        <f>IF(CQ34="","",MAX(C34:D43,U34:V43,AM34:AN43,BE34:BF43,BW34:BX43)+1)</f>
        <v>25</v>
      </c>
      <c r="CP34" s="345"/>
      <c r="CQ34" s="344" t="str">
        <f>IF('各会計、関係団体の財政状況及び健全化判断比率'!BS7="","",'各会計、関係団体の財政状況及び健全化判断比率'!BS7)</f>
        <v>（一財）備前市施設管理公社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備前市土地取得事業特別会計</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備前市介護保険事業特別会計（介護保険事業勘定）</v>
      </c>
      <c r="X35" s="344"/>
      <c r="Y35" s="344"/>
      <c r="Z35" s="344"/>
      <c r="AA35" s="344"/>
      <c r="AB35" s="344"/>
      <c r="AC35" s="344"/>
      <c r="AD35" s="344"/>
      <c r="AE35" s="344"/>
      <c r="AF35" s="344"/>
      <c r="AG35" s="344"/>
      <c r="AH35" s="344"/>
      <c r="AI35" s="344"/>
      <c r="AJ35" s="344"/>
      <c r="AK35" s="344"/>
      <c r="AL35" s="167"/>
      <c r="AM35" s="345">
        <f t="shared" ref="AM35:AM43" si="0">IF(AO35="","",AM34+1)</f>
        <v>10</v>
      </c>
      <c r="AN35" s="345"/>
      <c r="AO35" s="344" t="str">
        <f>IF('各会計、関係団体の財政状況及び健全化判断比率'!B33="","",'各会計、関係団体の財政状況及び健全化判断比率'!B33)</f>
        <v>備前市下水道事業会計</v>
      </c>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IF('各会計、関係団体の財政状況及び健全化判断比率'!B36="","",'各会計、関係団体の財政状況及び健全化判断比率'!B36)</f>
        <v>備前市宅地造成分譲事業特別会計</v>
      </c>
      <c r="BH35" s="344"/>
      <c r="BI35" s="344"/>
      <c r="BJ35" s="344"/>
      <c r="BK35" s="344"/>
      <c r="BL35" s="344"/>
      <c r="BM35" s="344"/>
      <c r="BN35" s="344"/>
      <c r="BO35" s="344"/>
      <c r="BP35" s="344"/>
      <c r="BQ35" s="344"/>
      <c r="BR35" s="344"/>
      <c r="BS35" s="344"/>
      <c r="BT35" s="344"/>
      <c r="BU35" s="344"/>
      <c r="BV35" s="167"/>
      <c r="BW35" s="345">
        <f t="shared" ref="BW35:BW43" si="2">IF(BY35="","",BW34+1)</f>
        <v>16</v>
      </c>
      <c r="BX35" s="345"/>
      <c r="BY35" s="344" t="str">
        <f>IF('各会計、関係団体の財政状況及び健全化判断比率'!B69="","",'各会計、関係団体の財政状況及び健全化判断比率'!B69)</f>
        <v>岡山県後期高齢者医療広域連合一般会計</v>
      </c>
      <c r="BZ35" s="344"/>
      <c r="CA35" s="344"/>
      <c r="CB35" s="344"/>
      <c r="CC35" s="344"/>
      <c r="CD35" s="344"/>
      <c r="CE35" s="344"/>
      <c r="CF35" s="344"/>
      <c r="CG35" s="344"/>
      <c r="CH35" s="344"/>
      <c r="CI35" s="344"/>
      <c r="CJ35" s="344"/>
      <c r="CK35" s="344"/>
      <c r="CL35" s="344"/>
      <c r="CM35" s="344"/>
      <c r="CN35" s="167"/>
      <c r="CO35" s="345">
        <f t="shared" ref="CO35:CO43" si="3">IF(CQ35="","",CO34+1)</f>
        <v>26</v>
      </c>
      <c r="CP35" s="345"/>
      <c r="CQ35" s="344" t="str">
        <f>IF('各会計、関係団体の財政状況及び健全化判断比率'!BS8="","",'各会計、関係団体の財政状況及び健全化判断比率'!BS8)</f>
        <v>片上埠頭開発（株）</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備前市飲料水供給事業特別会計</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備前市後期高齢者医療事業特別会計</v>
      </c>
      <c r="X36" s="344"/>
      <c r="Y36" s="344"/>
      <c r="Z36" s="344"/>
      <c r="AA36" s="344"/>
      <c r="AB36" s="344"/>
      <c r="AC36" s="344"/>
      <c r="AD36" s="344"/>
      <c r="AE36" s="344"/>
      <c r="AF36" s="344"/>
      <c r="AG36" s="344"/>
      <c r="AH36" s="344"/>
      <c r="AI36" s="344"/>
      <c r="AJ36" s="344"/>
      <c r="AK36" s="344"/>
      <c r="AL36" s="167"/>
      <c r="AM36" s="345">
        <f t="shared" si="0"/>
        <v>11</v>
      </c>
      <c r="AN36" s="345"/>
      <c r="AO36" s="344" t="str">
        <f>IF('各会計、関係団体の財政状況及び健全化判断比率'!B34="","",'各会計、関係団体の財政状況及び健全化判断比率'!B34)</f>
        <v>備前市病院事業会計</v>
      </c>
      <c r="AP36" s="344"/>
      <c r="AQ36" s="344"/>
      <c r="AR36" s="344"/>
      <c r="AS36" s="344"/>
      <c r="AT36" s="344"/>
      <c r="AU36" s="344"/>
      <c r="AV36" s="344"/>
      <c r="AW36" s="344"/>
      <c r="AX36" s="344"/>
      <c r="AY36" s="344"/>
      <c r="AZ36" s="344"/>
      <c r="BA36" s="344"/>
      <c r="BB36" s="344"/>
      <c r="BC36" s="344"/>
      <c r="BD36" s="167"/>
      <c r="BE36" s="345">
        <f t="shared" si="1"/>
        <v>14</v>
      </c>
      <c r="BF36" s="345"/>
      <c r="BG36" s="344" t="str">
        <f>IF('各会計、関係団体の財政状況及び健全化判断比率'!B37="","",'各会計、関係団体の財政状況及び健全化判断比率'!B37)</f>
        <v>備前市企業用地造成事業特別会計</v>
      </c>
      <c r="BH36" s="344"/>
      <c r="BI36" s="344"/>
      <c r="BJ36" s="344"/>
      <c r="BK36" s="344"/>
      <c r="BL36" s="344"/>
      <c r="BM36" s="344"/>
      <c r="BN36" s="344"/>
      <c r="BO36" s="344"/>
      <c r="BP36" s="344"/>
      <c r="BQ36" s="344"/>
      <c r="BR36" s="344"/>
      <c r="BS36" s="344"/>
      <c r="BT36" s="344"/>
      <c r="BU36" s="344"/>
      <c r="BV36" s="167"/>
      <c r="BW36" s="345">
        <f t="shared" si="2"/>
        <v>17</v>
      </c>
      <c r="BX36" s="345"/>
      <c r="BY36" s="344" t="str">
        <f>IF('各会計、関係団体の財政状況及び健全化判断比率'!B70="","",'各会計、関係団体の財政状況及び健全化判断比率'!B70)</f>
        <v>岡山県後期高齢者医療広域連合特別会計</v>
      </c>
      <c r="BZ36" s="344"/>
      <c r="CA36" s="344"/>
      <c r="CB36" s="344"/>
      <c r="CC36" s="344"/>
      <c r="CD36" s="344"/>
      <c r="CE36" s="344"/>
      <c r="CF36" s="344"/>
      <c r="CG36" s="344"/>
      <c r="CH36" s="344"/>
      <c r="CI36" s="344"/>
      <c r="CJ36" s="344"/>
      <c r="CK36" s="344"/>
      <c r="CL36" s="344"/>
      <c r="CM36" s="344"/>
      <c r="CN36" s="167"/>
      <c r="CO36" s="345">
        <f t="shared" si="3"/>
        <v>27</v>
      </c>
      <c r="CP36" s="345"/>
      <c r="CQ36" s="344" t="str">
        <f>IF('各会計、関係団体の財政状況及び健全化判断比率'!BS9="","",'各会計、関係団体の財政状況及び健全化判断比率'!BS9)</f>
        <v>（一財）岡山セラミックス技術振興財団</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備前市駐車場事業特別会計</v>
      </c>
      <c r="F37" s="344"/>
      <c r="G37" s="344"/>
      <c r="H37" s="344"/>
      <c r="I37" s="344"/>
      <c r="J37" s="344"/>
      <c r="K37" s="344"/>
      <c r="L37" s="344"/>
      <c r="M37" s="344"/>
      <c r="N37" s="344"/>
      <c r="O37" s="344"/>
      <c r="P37" s="344"/>
      <c r="Q37" s="344"/>
      <c r="R37" s="344"/>
      <c r="S37" s="344"/>
      <c r="T37" s="167"/>
      <c r="U37" s="345">
        <f t="shared" si="4"/>
        <v>8</v>
      </c>
      <c r="V37" s="345"/>
      <c r="W37" s="344" t="str">
        <f>IF('各会計、関係団体の財政状況及び健全化判断比率'!B31="","",'各会計、関係団体の財政状況及び健全化判断比率'!B31)</f>
        <v>備前市介護保険事業特別会計（予防サービス事業勘定）</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18</v>
      </c>
      <c r="BX37" s="345"/>
      <c r="BY37" s="344" t="str">
        <f>IF('各会計、関係団体の財政状況及び健全化判断比率'!B71="","",'各会計、関係団体の財政状況及び健全化判断比率'!B71)</f>
        <v>岡山県市町村総合事務組合一般会計</v>
      </c>
      <c r="BZ37" s="344"/>
      <c r="CA37" s="344"/>
      <c r="CB37" s="344"/>
      <c r="CC37" s="344"/>
      <c r="CD37" s="344"/>
      <c r="CE37" s="344"/>
      <c r="CF37" s="344"/>
      <c r="CG37" s="344"/>
      <c r="CH37" s="344"/>
      <c r="CI37" s="344"/>
      <c r="CJ37" s="344"/>
      <c r="CK37" s="344"/>
      <c r="CL37" s="344"/>
      <c r="CM37" s="344"/>
      <c r="CN37" s="167"/>
      <c r="CO37" s="345">
        <f t="shared" si="3"/>
        <v>28</v>
      </c>
      <c r="CP37" s="345"/>
      <c r="CQ37" s="344" t="str">
        <f>IF('各会計、関係団体の財政状況及び健全化判断比率'!BS10="","",'各会計、関係団体の財政状況及び健全化判断比率'!BS10)</f>
        <v>日生有線テレビ（株）</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19</v>
      </c>
      <c r="BX38" s="345"/>
      <c r="BY38" s="344" t="str">
        <f>IF('各会計、関係団体の財政状況及び健全化判断比率'!B72="","",'各会計、関係団体の財政状況及び健全化判断比率'!B72)</f>
        <v>岡山県市町村総合事務組合貸付金特別会計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20</v>
      </c>
      <c r="BX39" s="345"/>
      <c r="BY39" s="344" t="str">
        <f>IF('各会計、関係団体の財政状況及び健全化判断比率'!B73="","",'各会計、関係団体の財政状況及び健全化判断比率'!B73)</f>
        <v>岡山県市町村総合事務組合拠出金事業特別会計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21</v>
      </c>
      <c r="BX40" s="345"/>
      <c r="BY40" s="344" t="str">
        <f>IF('各会計、関係団体の財政状況及び健全化判断比率'!B74="","",'各会計、関係団体の財政状況及び健全化判断比率'!B74)</f>
        <v>岡山県市町村総合事務組合交通災害共済特別会計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22</v>
      </c>
      <c r="BX41" s="345"/>
      <c r="BY41" s="344" t="str">
        <f>IF('各会計、関係団体の財政状況及び健全化判断比率'!B75="","",'各会計、関係団体の財政状況及び健全化判断比率'!B75)</f>
        <v>岡山県市町村税整理組合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23</v>
      </c>
      <c r="BX42" s="345"/>
      <c r="BY42" s="344" t="str">
        <f>IF('各会計、関係団体の財政状況及び健全化判断比率'!B76="","",'各会計、関係団体の財政状況及び健全化判断比率'!B76)</f>
        <v>東備消防組合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24</v>
      </c>
      <c r="BX43" s="345"/>
      <c r="BY43" s="344" t="str">
        <f>IF('各会計、関係団体の財政状況及び健全化判断比率'!B77="","",'各会計、関係団体の財政状況及び健全化判断比率'!B77)</f>
        <v>東備農業共済事務組合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37" sqref="A37"/>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4925628</v>
      </c>
      <c r="S5" s="641"/>
      <c r="T5" s="641"/>
      <c r="U5" s="641"/>
      <c r="V5" s="641"/>
      <c r="W5" s="641"/>
      <c r="X5" s="641"/>
      <c r="Y5" s="688"/>
      <c r="Z5" s="701">
        <v>21.8</v>
      </c>
      <c r="AA5" s="701"/>
      <c r="AB5" s="701"/>
      <c r="AC5" s="701"/>
      <c r="AD5" s="702">
        <v>4738977</v>
      </c>
      <c r="AE5" s="702"/>
      <c r="AF5" s="702"/>
      <c r="AG5" s="702"/>
      <c r="AH5" s="702"/>
      <c r="AI5" s="702"/>
      <c r="AJ5" s="702"/>
      <c r="AK5" s="702"/>
      <c r="AL5" s="689">
        <v>40.4</v>
      </c>
      <c r="AM5" s="658"/>
      <c r="AN5" s="658"/>
      <c r="AO5" s="690"/>
      <c r="AP5" s="677" t="s">
        <v>211</v>
      </c>
      <c r="AQ5" s="678"/>
      <c r="AR5" s="678"/>
      <c r="AS5" s="678"/>
      <c r="AT5" s="678"/>
      <c r="AU5" s="678"/>
      <c r="AV5" s="678"/>
      <c r="AW5" s="678"/>
      <c r="AX5" s="678"/>
      <c r="AY5" s="678"/>
      <c r="AZ5" s="678"/>
      <c r="BA5" s="678"/>
      <c r="BB5" s="678"/>
      <c r="BC5" s="678"/>
      <c r="BD5" s="678"/>
      <c r="BE5" s="678"/>
      <c r="BF5" s="679"/>
      <c r="BG5" s="590">
        <v>4738977</v>
      </c>
      <c r="BH5" s="591"/>
      <c r="BI5" s="591"/>
      <c r="BJ5" s="591"/>
      <c r="BK5" s="591"/>
      <c r="BL5" s="591"/>
      <c r="BM5" s="591"/>
      <c r="BN5" s="592"/>
      <c r="BO5" s="643">
        <v>96.2</v>
      </c>
      <c r="BP5" s="643"/>
      <c r="BQ5" s="643"/>
      <c r="BR5" s="643"/>
      <c r="BS5" s="644">
        <v>77418</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124823</v>
      </c>
      <c r="S6" s="591"/>
      <c r="T6" s="591"/>
      <c r="U6" s="591"/>
      <c r="V6" s="591"/>
      <c r="W6" s="591"/>
      <c r="X6" s="591"/>
      <c r="Y6" s="592"/>
      <c r="Z6" s="643">
        <v>0.6</v>
      </c>
      <c r="AA6" s="643"/>
      <c r="AB6" s="643"/>
      <c r="AC6" s="643"/>
      <c r="AD6" s="644">
        <v>124823</v>
      </c>
      <c r="AE6" s="644"/>
      <c r="AF6" s="644"/>
      <c r="AG6" s="644"/>
      <c r="AH6" s="644"/>
      <c r="AI6" s="644"/>
      <c r="AJ6" s="644"/>
      <c r="AK6" s="644"/>
      <c r="AL6" s="613">
        <v>1.1000000000000001</v>
      </c>
      <c r="AM6" s="645"/>
      <c r="AN6" s="645"/>
      <c r="AO6" s="646"/>
      <c r="AP6" s="587" t="s">
        <v>216</v>
      </c>
      <c r="AQ6" s="588"/>
      <c r="AR6" s="588"/>
      <c r="AS6" s="588"/>
      <c r="AT6" s="588"/>
      <c r="AU6" s="588"/>
      <c r="AV6" s="588"/>
      <c r="AW6" s="588"/>
      <c r="AX6" s="588"/>
      <c r="AY6" s="588"/>
      <c r="AZ6" s="588"/>
      <c r="BA6" s="588"/>
      <c r="BB6" s="588"/>
      <c r="BC6" s="588"/>
      <c r="BD6" s="588"/>
      <c r="BE6" s="588"/>
      <c r="BF6" s="589"/>
      <c r="BG6" s="590">
        <v>4738977</v>
      </c>
      <c r="BH6" s="591"/>
      <c r="BI6" s="591"/>
      <c r="BJ6" s="591"/>
      <c r="BK6" s="591"/>
      <c r="BL6" s="591"/>
      <c r="BM6" s="591"/>
      <c r="BN6" s="592"/>
      <c r="BO6" s="643">
        <v>96.2</v>
      </c>
      <c r="BP6" s="643"/>
      <c r="BQ6" s="643"/>
      <c r="BR6" s="643"/>
      <c r="BS6" s="644">
        <v>77418</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180585</v>
      </c>
      <c r="CS6" s="591"/>
      <c r="CT6" s="591"/>
      <c r="CU6" s="591"/>
      <c r="CV6" s="591"/>
      <c r="CW6" s="591"/>
      <c r="CX6" s="591"/>
      <c r="CY6" s="592"/>
      <c r="CZ6" s="643">
        <v>0.8</v>
      </c>
      <c r="DA6" s="643"/>
      <c r="DB6" s="643"/>
      <c r="DC6" s="643"/>
      <c r="DD6" s="596">
        <v>4232</v>
      </c>
      <c r="DE6" s="591"/>
      <c r="DF6" s="591"/>
      <c r="DG6" s="591"/>
      <c r="DH6" s="591"/>
      <c r="DI6" s="591"/>
      <c r="DJ6" s="591"/>
      <c r="DK6" s="591"/>
      <c r="DL6" s="591"/>
      <c r="DM6" s="591"/>
      <c r="DN6" s="591"/>
      <c r="DO6" s="591"/>
      <c r="DP6" s="592"/>
      <c r="DQ6" s="596">
        <v>180575</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4447</v>
      </c>
      <c r="S7" s="591"/>
      <c r="T7" s="591"/>
      <c r="U7" s="591"/>
      <c r="V7" s="591"/>
      <c r="W7" s="591"/>
      <c r="X7" s="591"/>
      <c r="Y7" s="592"/>
      <c r="Z7" s="643">
        <v>0</v>
      </c>
      <c r="AA7" s="643"/>
      <c r="AB7" s="643"/>
      <c r="AC7" s="643"/>
      <c r="AD7" s="644">
        <v>4447</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1842294</v>
      </c>
      <c r="BH7" s="591"/>
      <c r="BI7" s="591"/>
      <c r="BJ7" s="591"/>
      <c r="BK7" s="591"/>
      <c r="BL7" s="591"/>
      <c r="BM7" s="591"/>
      <c r="BN7" s="592"/>
      <c r="BO7" s="643">
        <v>37.4</v>
      </c>
      <c r="BP7" s="643"/>
      <c r="BQ7" s="643"/>
      <c r="BR7" s="643"/>
      <c r="BS7" s="644">
        <v>77418</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5320845</v>
      </c>
      <c r="CS7" s="591"/>
      <c r="CT7" s="591"/>
      <c r="CU7" s="591"/>
      <c r="CV7" s="591"/>
      <c r="CW7" s="591"/>
      <c r="CX7" s="591"/>
      <c r="CY7" s="592"/>
      <c r="CZ7" s="643">
        <v>24.3</v>
      </c>
      <c r="DA7" s="643"/>
      <c r="DB7" s="643"/>
      <c r="DC7" s="643"/>
      <c r="DD7" s="596">
        <v>450510</v>
      </c>
      <c r="DE7" s="591"/>
      <c r="DF7" s="591"/>
      <c r="DG7" s="591"/>
      <c r="DH7" s="591"/>
      <c r="DI7" s="591"/>
      <c r="DJ7" s="591"/>
      <c r="DK7" s="591"/>
      <c r="DL7" s="591"/>
      <c r="DM7" s="591"/>
      <c r="DN7" s="591"/>
      <c r="DO7" s="591"/>
      <c r="DP7" s="592"/>
      <c r="DQ7" s="596">
        <v>2036126</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15912</v>
      </c>
      <c r="S8" s="591"/>
      <c r="T8" s="591"/>
      <c r="U8" s="591"/>
      <c r="V8" s="591"/>
      <c r="W8" s="591"/>
      <c r="X8" s="591"/>
      <c r="Y8" s="592"/>
      <c r="Z8" s="643">
        <v>0.1</v>
      </c>
      <c r="AA8" s="643"/>
      <c r="AB8" s="643"/>
      <c r="AC8" s="643"/>
      <c r="AD8" s="644">
        <v>15912</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60953</v>
      </c>
      <c r="BH8" s="591"/>
      <c r="BI8" s="591"/>
      <c r="BJ8" s="591"/>
      <c r="BK8" s="591"/>
      <c r="BL8" s="591"/>
      <c r="BM8" s="591"/>
      <c r="BN8" s="592"/>
      <c r="BO8" s="643">
        <v>1.2</v>
      </c>
      <c r="BP8" s="643"/>
      <c r="BQ8" s="643"/>
      <c r="BR8" s="643"/>
      <c r="BS8" s="596" t="s">
        <v>113</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5341270</v>
      </c>
      <c r="CS8" s="591"/>
      <c r="CT8" s="591"/>
      <c r="CU8" s="591"/>
      <c r="CV8" s="591"/>
      <c r="CW8" s="591"/>
      <c r="CX8" s="591"/>
      <c r="CY8" s="592"/>
      <c r="CZ8" s="643">
        <v>24.4</v>
      </c>
      <c r="DA8" s="643"/>
      <c r="DB8" s="643"/>
      <c r="DC8" s="643"/>
      <c r="DD8" s="596">
        <v>355674</v>
      </c>
      <c r="DE8" s="591"/>
      <c r="DF8" s="591"/>
      <c r="DG8" s="591"/>
      <c r="DH8" s="591"/>
      <c r="DI8" s="591"/>
      <c r="DJ8" s="591"/>
      <c r="DK8" s="591"/>
      <c r="DL8" s="591"/>
      <c r="DM8" s="591"/>
      <c r="DN8" s="591"/>
      <c r="DO8" s="591"/>
      <c r="DP8" s="592"/>
      <c r="DQ8" s="596">
        <v>2851113</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10426</v>
      </c>
      <c r="S9" s="591"/>
      <c r="T9" s="591"/>
      <c r="U9" s="591"/>
      <c r="V9" s="591"/>
      <c r="W9" s="591"/>
      <c r="X9" s="591"/>
      <c r="Y9" s="592"/>
      <c r="Z9" s="643">
        <v>0</v>
      </c>
      <c r="AA9" s="643"/>
      <c r="AB9" s="643"/>
      <c r="AC9" s="643"/>
      <c r="AD9" s="644">
        <v>10426</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1285318</v>
      </c>
      <c r="BH9" s="591"/>
      <c r="BI9" s="591"/>
      <c r="BJ9" s="591"/>
      <c r="BK9" s="591"/>
      <c r="BL9" s="591"/>
      <c r="BM9" s="591"/>
      <c r="BN9" s="592"/>
      <c r="BO9" s="643">
        <v>26.1</v>
      </c>
      <c r="BP9" s="643"/>
      <c r="BQ9" s="643"/>
      <c r="BR9" s="643"/>
      <c r="BS9" s="596" t="s">
        <v>113</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1651237</v>
      </c>
      <c r="CS9" s="591"/>
      <c r="CT9" s="591"/>
      <c r="CU9" s="591"/>
      <c r="CV9" s="591"/>
      <c r="CW9" s="591"/>
      <c r="CX9" s="591"/>
      <c r="CY9" s="592"/>
      <c r="CZ9" s="643">
        <v>7.5</v>
      </c>
      <c r="DA9" s="643"/>
      <c r="DB9" s="643"/>
      <c r="DC9" s="643"/>
      <c r="DD9" s="596">
        <v>139326</v>
      </c>
      <c r="DE9" s="591"/>
      <c r="DF9" s="591"/>
      <c r="DG9" s="591"/>
      <c r="DH9" s="591"/>
      <c r="DI9" s="591"/>
      <c r="DJ9" s="591"/>
      <c r="DK9" s="591"/>
      <c r="DL9" s="591"/>
      <c r="DM9" s="591"/>
      <c r="DN9" s="591"/>
      <c r="DO9" s="591"/>
      <c r="DP9" s="592"/>
      <c r="DQ9" s="596">
        <v>1404792</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644209</v>
      </c>
      <c r="S10" s="591"/>
      <c r="T10" s="591"/>
      <c r="U10" s="591"/>
      <c r="V10" s="591"/>
      <c r="W10" s="591"/>
      <c r="X10" s="591"/>
      <c r="Y10" s="592"/>
      <c r="Z10" s="643">
        <v>2.9</v>
      </c>
      <c r="AA10" s="643"/>
      <c r="AB10" s="643"/>
      <c r="AC10" s="643"/>
      <c r="AD10" s="644">
        <v>644209</v>
      </c>
      <c r="AE10" s="644"/>
      <c r="AF10" s="644"/>
      <c r="AG10" s="644"/>
      <c r="AH10" s="644"/>
      <c r="AI10" s="644"/>
      <c r="AJ10" s="644"/>
      <c r="AK10" s="644"/>
      <c r="AL10" s="613">
        <v>5.5</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102816</v>
      </c>
      <c r="BH10" s="591"/>
      <c r="BI10" s="591"/>
      <c r="BJ10" s="591"/>
      <c r="BK10" s="591"/>
      <c r="BL10" s="591"/>
      <c r="BM10" s="591"/>
      <c r="BN10" s="592"/>
      <c r="BO10" s="643">
        <v>2.1</v>
      </c>
      <c r="BP10" s="643"/>
      <c r="BQ10" s="643"/>
      <c r="BR10" s="643"/>
      <c r="BS10" s="596" t="s">
        <v>113</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124813</v>
      </c>
      <c r="CS10" s="591"/>
      <c r="CT10" s="591"/>
      <c r="CU10" s="591"/>
      <c r="CV10" s="591"/>
      <c r="CW10" s="591"/>
      <c r="CX10" s="591"/>
      <c r="CY10" s="592"/>
      <c r="CZ10" s="643">
        <v>0.6</v>
      </c>
      <c r="DA10" s="643"/>
      <c r="DB10" s="643"/>
      <c r="DC10" s="643"/>
      <c r="DD10" s="596">
        <v>1935</v>
      </c>
      <c r="DE10" s="591"/>
      <c r="DF10" s="591"/>
      <c r="DG10" s="591"/>
      <c r="DH10" s="591"/>
      <c r="DI10" s="591"/>
      <c r="DJ10" s="591"/>
      <c r="DK10" s="591"/>
      <c r="DL10" s="591"/>
      <c r="DM10" s="591"/>
      <c r="DN10" s="591"/>
      <c r="DO10" s="591"/>
      <c r="DP10" s="592"/>
      <c r="DQ10" s="596">
        <v>23011</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v>137</v>
      </c>
      <c r="S11" s="591"/>
      <c r="T11" s="591"/>
      <c r="U11" s="591"/>
      <c r="V11" s="591"/>
      <c r="W11" s="591"/>
      <c r="X11" s="591"/>
      <c r="Y11" s="592"/>
      <c r="Z11" s="643">
        <v>0</v>
      </c>
      <c r="AA11" s="643"/>
      <c r="AB11" s="643"/>
      <c r="AC11" s="643"/>
      <c r="AD11" s="644">
        <v>137</v>
      </c>
      <c r="AE11" s="644"/>
      <c r="AF11" s="644"/>
      <c r="AG11" s="644"/>
      <c r="AH11" s="644"/>
      <c r="AI11" s="644"/>
      <c r="AJ11" s="644"/>
      <c r="AK11" s="644"/>
      <c r="AL11" s="613">
        <v>0</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393207</v>
      </c>
      <c r="BH11" s="591"/>
      <c r="BI11" s="591"/>
      <c r="BJ11" s="591"/>
      <c r="BK11" s="591"/>
      <c r="BL11" s="591"/>
      <c r="BM11" s="591"/>
      <c r="BN11" s="592"/>
      <c r="BO11" s="643">
        <v>8</v>
      </c>
      <c r="BP11" s="643"/>
      <c r="BQ11" s="643"/>
      <c r="BR11" s="643"/>
      <c r="BS11" s="596">
        <v>77418</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363461</v>
      </c>
      <c r="CS11" s="591"/>
      <c r="CT11" s="591"/>
      <c r="CU11" s="591"/>
      <c r="CV11" s="591"/>
      <c r="CW11" s="591"/>
      <c r="CX11" s="591"/>
      <c r="CY11" s="592"/>
      <c r="CZ11" s="643">
        <v>1.7</v>
      </c>
      <c r="DA11" s="643"/>
      <c r="DB11" s="643"/>
      <c r="DC11" s="643"/>
      <c r="DD11" s="596">
        <v>113957</v>
      </c>
      <c r="DE11" s="591"/>
      <c r="DF11" s="591"/>
      <c r="DG11" s="591"/>
      <c r="DH11" s="591"/>
      <c r="DI11" s="591"/>
      <c r="DJ11" s="591"/>
      <c r="DK11" s="591"/>
      <c r="DL11" s="591"/>
      <c r="DM11" s="591"/>
      <c r="DN11" s="591"/>
      <c r="DO11" s="591"/>
      <c r="DP11" s="592"/>
      <c r="DQ11" s="596">
        <v>240322</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2589800</v>
      </c>
      <c r="BH12" s="591"/>
      <c r="BI12" s="591"/>
      <c r="BJ12" s="591"/>
      <c r="BK12" s="591"/>
      <c r="BL12" s="591"/>
      <c r="BM12" s="591"/>
      <c r="BN12" s="592"/>
      <c r="BO12" s="643">
        <v>52.6</v>
      </c>
      <c r="BP12" s="643"/>
      <c r="BQ12" s="643"/>
      <c r="BR12" s="643"/>
      <c r="BS12" s="596" t="s">
        <v>113</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475815</v>
      </c>
      <c r="CS12" s="591"/>
      <c r="CT12" s="591"/>
      <c r="CU12" s="591"/>
      <c r="CV12" s="591"/>
      <c r="CW12" s="591"/>
      <c r="CX12" s="591"/>
      <c r="CY12" s="592"/>
      <c r="CZ12" s="643">
        <v>2.2000000000000002</v>
      </c>
      <c r="DA12" s="643"/>
      <c r="DB12" s="643"/>
      <c r="DC12" s="643"/>
      <c r="DD12" s="596">
        <v>86646</v>
      </c>
      <c r="DE12" s="591"/>
      <c r="DF12" s="591"/>
      <c r="DG12" s="591"/>
      <c r="DH12" s="591"/>
      <c r="DI12" s="591"/>
      <c r="DJ12" s="591"/>
      <c r="DK12" s="591"/>
      <c r="DL12" s="591"/>
      <c r="DM12" s="591"/>
      <c r="DN12" s="591"/>
      <c r="DO12" s="591"/>
      <c r="DP12" s="592"/>
      <c r="DQ12" s="596">
        <v>167355</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25827</v>
      </c>
      <c r="S13" s="591"/>
      <c r="T13" s="591"/>
      <c r="U13" s="591"/>
      <c r="V13" s="591"/>
      <c r="W13" s="591"/>
      <c r="X13" s="591"/>
      <c r="Y13" s="592"/>
      <c r="Z13" s="643">
        <v>0.1</v>
      </c>
      <c r="AA13" s="643"/>
      <c r="AB13" s="643"/>
      <c r="AC13" s="643"/>
      <c r="AD13" s="644">
        <v>25827</v>
      </c>
      <c r="AE13" s="644"/>
      <c r="AF13" s="644"/>
      <c r="AG13" s="644"/>
      <c r="AH13" s="644"/>
      <c r="AI13" s="644"/>
      <c r="AJ13" s="644"/>
      <c r="AK13" s="644"/>
      <c r="AL13" s="613">
        <v>0.2</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2571488</v>
      </c>
      <c r="BH13" s="591"/>
      <c r="BI13" s="591"/>
      <c r="BJ13" s="591"/>
      <c r="BK13" s="591"/>
      <c r="BL13" s="591"/>
      <c r="BM13" s="591"/>
      <c r="BN13" s="592"/>
      <c r="BO13" s="643">
        <v>52.2</v>
      </c>
      <c r="BP13" s="643"/>
      <c r="BQ13" s="643"/>
      <c r="BR13" s="643"/>
      <c r="BS13" s="596" t="s">
        <v>113</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2564393</v>
      </c>
      <c r="CS13" s="591"/>
      <c r="CT13" s="591"/>
      <c r="CU13" s="591"/>
      <c r="CV13" s="591"/>
      <c r="CW13" s="591"/>
      <c r="CX13" s="591"/>
      <c r="CY13" s="592"/>
      <c r="CZ13" s="643">
        <v>11.7</v>
      </c>
      <c r="DA13" s="643"/>
      <c r="DB13" s="643"/>
      <c r="DC13" s="643"/>
      <c r="DD13" s="596">
        <v>429691</v>
      </c>
      <c r="DE13" s="591"/>
      <c r="DF13" s="591"/>
      <c r="DG13" s="591"/>
      <c r="DH13" s="591"/>
      <c r="DI13" s="591"/>
      <c r="DJ13" s="591"/>
      <c r="DK13" s="591"/>
      <c r="DL13" s="591"/>
      <c r="DM13" s="591"/>
      <c r="DN13" s="591"/>
      <c r="DO13" s="591"/>
      <c r="DP13" s="592"/>
      <c r="DQ13" s="596">
        <v>2254289</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114335</v>
      </c>
      <c r="BH14" s="591"/>
      <c r="BI14" s="591"/>
      <c r="BJ14" s="591"/>
      <c r="BK14" s="591"/>
      <c r="BL14" s="591"/>
      <c r="BM14" s="591"/>
      <c r="BN14" s="592"/>
      <c r="BO14" s="643">
        <v>2.2999999999999998</v>
      </c>
      <c r="BP14" s="643"/>
      <c r="BQ14" s="643"/>
      <c r="BR14" s="643"/>
      <c r="BS14" s="596" t="s">
        <v>113</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1191725</v>
      </c>
      <c r="CS14" s="591"/>
      <c r="CT14" s="591"/>
      <c r="CU14" s="591"/>
      <c r="CV14" s="591"/>
      <c r="CW14" s="591"/>
      <c r="CX14" s="591"/>
      <c r="CY14" s="592"/>
      <c r="CZ14" s="643">
        <v>5.4</v>
      </c>
      <c r="DA14" s="643"/>
      <c r="DB14" s="643"/>
      <c r="DC14" s="643"/>
      <c r="DD14" s="596">
        <v>452008</v>
      </c>
      <c r="DE14" s="591"/>
      <c r="DF14" s="591"/>
      <c r="DG14" s="591"/>
      <c r="DH14" s="591"/>
      <c r="DI14" s="591"/>
      <c r="DJ14" s="591"/>
      <c r="DK14" s="591"/>
      <c r="DL14" s="591"/>
      <c r="DM14" s="591"/>
      <c r="DN14" s="591"/>
      <c r="DO14" s="591"/>
      <c r="DP14" s="592"/>
      <c r="DQ14" s="596">
        <v>751974</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10811</v>
      </c>
      <c r="S15" s="591"/>
      <c r="T15" s="591"/>
      <c r="U15" s="591"/>
      <c r="V15" s="591"/>
      <c r="W15" s="591"/>
      <c r="X15" s="591"/>
      <c r="Y15" s="592"/>
      <c r="Z15" s="643">
        <v>0</v>
      </c>
      <c r="AA15" s="643"/>
      <c r="AB15" s="643"/>
      <c r="AC15" s="643"/>
      <c r="AD15" s="644">
        <v>10811</v>
      </c>
      <c r="AE15" s="644"/>
      <c r="AF15" s="644"/>
      <c r="AG15" s="644"/>
      <c r="AH15" s="644"/>
      <c r="AI15" s="644"/>
      <c r="AJ15" s="644"/>
      <c r="AK15" s="644"/>
      <c r="AL15" s="613">
        <v>0.1</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191346</v>
      </c>
      <c r="BH15" s="591"/>
      <c r="BI15" s="591"/>
      <c r="BJ15" s="591"/>
      <c r="BK15" s="591"/>
      <c r="BL15" s="591"/>
      <c r="BM15" s="591"/>
      <c r="BN15" s="592"/>
      <c r="BO15" s="643">
        <v>3.9</v>
      </c>
      <c r="BP15" s="643"/>
      <c r="BQ15" s="643"/>
      <c r="BR15" s="643"/>
      <c r="BS15" s="596" t="s">
        <v>113</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2961978</v>
      </c>
      <c r="CS15" s="591"/>
      <c r="CT15" s="591"/>
      <c r="CU15" s="591"/>
      <c r="CV15" s="591"/>
      <c r="CW15" s="591"/>
      <c r="CX15" s="591"/>
      <c r="CY15" s="592"/>
      <c r="CZ15" s="643">
        <v>13.5</v>
      </c>
      <c r="DA15" s="643"/>
      <c r="DB15" s="643"/>
      <c r="DC15" s="643"/>
      <c r="DD15" s="596">
        <v>1014780</v>
      </c>
      <c r="DE15" s="591"/>
      <c r="DF15" s="591"/>
      <c r="DG15" s="591"/>
      <c r="DH15" s="591"/>
      <c r="DI15" s="591"/>
      <c r="DJ15" s="591"/>
      <c r="DK15" s="591"/>
      <c r="DL15" s="591"/>
      <c r="DM15" s="591"/>
      <c r="DN15" s="591"/>
      <c r="DO15" s="591"/>
      <c r="DP15" s="592"/>
      <c r="DQ15" s="596">
        <v>1942689</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7129335</v>
      </c>
      <c r="S16" s="591"/>
      <c r="T16" s="591"/>
      <c r="U16" s="591"/>
      <c r="V16" s="591"/>
      <c r="W16" s="591"/>
      <c r="X16" s="591"/>
      <c r="Y16" s="592"/>
      <c r="Z16" s="643">
        <v>31.6</v>
      </c>
      <c r="AA16" s="643"/>
      <c r="AB16" s="643"/>
      <c r="AC16" s="643"/>
      <c r="AD16" s="644">
        <v>6117974</v>
      </c>
      <c r="AE16" s="644"/>
      <c r="AF16" s="644"/>
      <c r="AG16" s="644"/>
      <c r="AH16" s="644"/>
      <c r="AI16" s="644"/>
      <c r="AJ16" s="644"/>
      <c r="AK16" s="644"/>
      <c r="AL16" s="613">
        <v>52.2</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v>1202</v>
      </c>
      <c r="BH16" s="591"/>
      <c r="BI16" s="591"/>
      <c r="BJ16" s="591"/>
      <c r="BK16" s="591"/>
      <c r="BL16" s="591"/>
      <c r="BM16" s="591"/>
      <c r="BN16" s="592"/>
      <c r="BO16" s="643">
        <v>0</v>
      </c>
      <c r="BP16" s="643"/>
      <c r="BQ16" s="643"/>
      <c r="BR16" s="643"/>
      <c r="BS16" s="596" t="s">
        <v>113</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1279</v>
      </c>
      <c r="CS16" s="591"/>
      <c r="CT16" s="591"/>
      <c r="CU16" s="591"/>
      <c r="CV16" s="591"/>
      <c r="CW16" s="591"/>
      <c r="CX16" s="591"/>
      <c r="CY16" s="592"/>
      <c r="CZ16" s="643">
        <v>0</v>
      </c>
      <c r="DA16" s="643"/>
      <c r="DB16" s="643"/>
      <c r="DC16" s="643"/>
      <c r="DD16" s="596" t="s">
        <v>113</v>
      </c>
      <c r="DE16" s="591"/>
      <c r="DF16" s="591"/>
      <c r="DG16" s="591"/>
      <c r="DH16" s="591"/>
      <c r="DI16" s="591"/>
      <c r="DJ16" s="591"/>
      <c r="DK16" s="591"/>
      <c r="DL16" s="591"/>
      <c r="DM16" s="591"/>
      <c r="DN16" s="591"/>
      <c r="DO16" s="591"/>
      <c r="DP16" s="592"/>
      <c r="DQ16" s="596">
        <v>37</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6117974</v>
      </c>
      <c r="S17" s="591"/>
      <c r="T17" s="591"/>
      <c r="U17" s="591"/>
      <c r="V17" s="591"/>
      <c r="W17" s="591"/>
      <c r="X17" s="591"/>
      <c r="Y17" s="592"/>
      <c r="Z17" s="643">
        <v>27.1</v>
      </c>
      <c r="AA17" s="643"/>
      <c r="AB17" s="643"/>
      <c r="AC17" s="643"/>
      <c r="AD17" s="644">
        <v>6117974</v>
      </c>
      <c r="AE17" s="644"/>
      <c r="AF17" s="644"/>
      <c r="AG17" s="644"/>
      <c r="AH17" s="644"/>
      <c r="AI17" s="644"/>
      <c r="AJ17" s="644"/>
      <c r="AK17" s="644"/>
      <c r="AL17" s="613">
        <v>52.2</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1724048</v>
      </c>
      <c r="CS17" s="591"/>
      <c r="CT17" s="591"/>
      <c r="CU17" s="591"/>
      <c r="CV17" s="591"/>
      <c r="CW17" s="591"/>
      <c r="CX17" s="591"/>
      <c r="CY17" s="592"/>
      <c r="CZ17" s="643">
        <v>7.9</v>
      </c>
      <c r="DA17" s="643"/>
      <c r="DB17" s="643"/>
      <c r="DC17" s="643"/>
      <c r="DD17" s="596" t="s">
        <v>113</v>
      </c>
      <c r="DE17" s="591"/>
      <c r="DF17" s="591"/>
      <c r="DG17" s="591"/>
      <c r="DH17" s="591"/>
      <c r="DI17" s="591"/>
      <c r="DJ17" s="591"/>
      <c r="DK17" s="591"/>
      <c r="DL17" s="591"/>
      <c r="DM17" s="591"/>
      <c r="DN17" s="591"/>
      <c r="DO17" s="591"/>
      <c r="DP17" s="592"/>
      <c r="DQ17" s="596">
        <v>1703441</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1011361</v>
      </c>
      <c r="S18" s="591"/>
      <c r="T18" s="591"/>
      <c r="U18" s="591"/>
      <c r="V18" s="591"/>
      <c r="W18" s="591"/>
      <c r="X18" s="591"/>
      <c r="Y18" s="592"/>
      <c r="Z18" s="643">
        <v>4.5</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186651</v>
      </c>
      <c r="BH19" s="591"/>
      <c r="BI19" s="591"/>
      <c r="BJ19" s="591"/>
      <c r="BK19" s="591"/>
      <c r="BL19" s="591"/>
      <c r="BM19" s="591"/>
      <c r="BN19" s="592"/>
      <c r="BO19" s="643">
        <v>3.8</v>
      </c>
      <c r="BP19" s="643"/>
      <c r="BQ19" s="643"/>
      <c r="BR19" s="643"/>
      <c r="BS19" s="596" t="s">
        <v>113</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12891555</v>
      </c>
      <c r="S20" s="591"/>
      <c r="T20" s="591"/>
      <c r="U20" s="591"/>
      <c r="V20" s="591"/>
      <c r="W20" s="591"/>
      <c r="X20" s="591"/>
      <c r="Y20" s="592"/>
      <c r="Z20" s="643">
        <v>57.1</v>
      </c>
      <c r="AA20" s="643"/>
      <c r="AB20" s="643"/>
      <c r="AC20" s="643"/>
      <c r="AD20" s="644">
        <v>11693543</v>
      </c>
      <c r="AE20" s="644"/>
      <c r="AF20" s="644"/>
      <c r="AG20" s="644"/>
      <c r="AH20" s="644"/>
      <c r="AI20" s="644"/>
      <c r="AJ20" s="644"/>
      <c r="AK20" s="644"/>
      <c r="AL20" s="613">
        <v>99.7</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186651</v>
      </c>
      <c r="BH20" s="591"/>
      <c r="BI20" s="591"/>
      <c r="BJ20" s="591"/>
      <c r="BK20" s="591"/>
      <c r="BL20" s="591"/>
      <c r="BM20" s="591"/>
      <c r="BN20" s="592"/>
      <c r="BO20" s="643">
        <v>3.8</v>
      </c>
      <c r="BP20" s="643"/>
      <c r="BQ20" s="643"/>
      <c r="BR20" s="643"/>
      <c r="BS20" s="596" t="s">
        <v>113</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21901449</v>
      </c>
      <c r="CS20" s="591"/>
      <c r="CT20" s="591"/>
      <c r="CU20" s="591"/>
      <c r="CV20" s="591"/>
      <c r="CW20" s="591"/>
      <c r="CX20" s="591"/>
      <c r="CY20" s="592"/>
      <c r="CZ20" s="643">
        <v>100</v>
      </c>
      <c r="DA20" s="643"/>
      <c r="DB20" s="643"/>
      <c r="DC20" s="643"/>
      <c r="DD20" s="596">
        <v>3048759</v>
      </c>
      <c r="DE20" s="591"/>
      <c r="DF20" s="591"/>
      <c r="DG20" s="591"/>
      <c r="DH20" s="591"/>
      <c r="DI20" s="591"/>
      <c r="DJ20" s="591"/>
      <c r="DK20" s="591"/>
      <c r="DL20" s="591"/>
      <c r="DM20" s="591"/>
      <c r="DN20" s="591"/>
      <c r="DO20" s="591"/>
      <c r="DP20" s="592"/>
      <c r="DQ20" s="596">
        <v>13555724</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2992</v>
      </c>
      <c r="S21" s="591"/>
      <c r="T21" s="591"/>
      <c r="U21" s="591"/>
      <c r="V21" s="591"/>
      <c r="W21" s="591"/>
      <c r="X21" s="591"/>
      <c r="Y21" s="592"/>
      <c r="Z21" s="643">
        <v>0</v>
      </c>
      <c r="AA21" s="643"/>
      <c r="AB21" s="643"/>
      <c r="AC21" s="643"/>
      <c r="AD21" s="644">
        <v>2992</v>
      </c>
      <c r="AE21" s="644"/>
      <c r="AF21" s="644"/>
      <c r="AG21" s="644"/>
      <c r="AH21" s="644"/>
      <c r="AI21" s="644"/>
      <c r="AJ21" s="644"/>
      <c r="AK21" s="644"/>
      <c r="AL21" s="613">
        <v>0</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113</v>
      </c>
      <c r="BH21" s="591"/>
      <c r="BI21" s="591"/>
      <c r="BJ21" s="591"/>
      <c r="BK21" s="591"/>
      <c r="BL21" s="591"/>
      <c r="BM21" s="591"/>
      <c r="BN21" s="592"/>
      <c r="BO21" s="643" t="s">
        <v>113</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30619</v>
      </c>
      <c r="S22" s="591"/>
      <c r="T22" s="591"/>
      <c r="U22" s="591"/>
      <c r="V22" s="591"/>
      <c r="W22" s="591"/>
      <c r="X22" s="591"/>
      <c r="Y22" s="592"/>
      <c r="Z22" s="643">
        <v>0.1</v>
      </c>
      <c r="AA22" s="643"/>
      <c r="AB22" s="643"/>
      <c r="AC22" s="643"/>
      <c r="AD22" s="644" t="s">
        <v>113</v>
      </c>
      <c r="AE22" s="644"/>
      <c r="AF22" s="644"/>
      <c r="AG22" s="644"/>
      <c r="AH22" s="644"/>
      <c r="AI22" s="644"/>
      <c r="AJ22" s="644"/>
      <c r="AK22" s="644"/>
      <c r="AL22" s="613" t="s">
        <v>113</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159947</v>
      </c>
      <c r="S23" s="591"/>
      <c r="T23" s="591"/>
      <c r="U23" s="591"/>
      <c r="V23" s="591"/>
      <c r="W23" s="591"/>
      <c r="X23" s="591"/>
      <c r="Y23" s="592"/>
      <c r="Z23" s="643">
        <v>0.7</v>
      </c>
      <c r="AA23" s="643"/>
      <c r="AB23" s="643"/>
      <c r="AC23" s="643"/>
      <c r="AD23" s="644">
        <v>12525</v>
      </c>
      <c r="AE23" s="644"/>
      <c r="AF23" s="644"/>
      <c r="AG23" s="644"/>
      <c r="AH23" s="644"/>
      <c r="AI23" s="644"/>
      <c r="AJ23" s="644"/>
      <c r="AK23" s="644"/>
      <c r="AL23" s="613">
        <v>0.1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v>186651</v>
      </c>
      <c r="BH23" s="591"/>
      <c r="BI23" s="591"/>
      <c r="BJ23" s="591"/>
      <c r="BK23" s="591"/>
      <c r="BL23" s="591"/>
      <c r="BM23" s="591"/>
      <c r="BN23" s="592"/>
      <c r="BO23" s="643">
        <v>3.8</v>
      </c>
      <c r="BP23" s="643"/>
      <c r="BQ23" s="643"/>
      <c r="BR23" s="643"/>
      <c r="BS23" s="596" t="s">
        <v>113</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100253</v>
      </c>
      <c r="S24" s="591"/>
      <c r="T24" s="591"/>
      <c r="U24" s="591"/>
      <c r="V24" s="591"/>
      <c r="W24" s="591"/>
      <c r="X24" s="591"/>
      <c r="Y24" s="592"/>
      <c r="Z24" s="643">
        <v>0.4</v>
      </c>
      <c r="AA24" s="643"/>
      <c r="AB24" s="643"/>
      <c r="AC24" s="643"/>
      <c r="AD24" s="644" t="s">
        <v>113</v>
      </c>
      <c r="AE24" s="644"/>
      <c r="AF24" s="644"/>
      <c r="AG24" s="644"/>
      <c r="AH24" s="644"/>
      <c r="AI24" s="644"/>
      <c r="AJ24" s="644"/>
      <c r="AK24" s="644"/>
      <c r="AL24" s="613" t="s">
        <v>113</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7147451</v>
      </c>
      <c r="CS24" s="641"/>
      <c r="CT24" s="641"/>
      <c r="CU24" s="641"/>
      <c r="CV24" s="641"/>
      <c r="CW24" s="641"/>
      <c r="CX24" s="641"/>
      <c r="CY24" s="688"/>
      <c r="CZ24" s="692">
        <v>32.6</v>
      </c>
      <c r="DA24" s="693"/>
      <c r="DB24" s="693"/>
      <c r="DC24" s="694"/>
      <c r="DD24" s="687">
        <v>5372311</v>
      </c>
      <c r="DE24" s="641"/>
      <c r="DF24" s="641"/>
      <c r="DG24" s="641"/>
      <c r="DH24" s="641"/>
      <c r="DI24" s="641"/>
      <c r="DJ24" s="641"/>
      <c r="DK24" s="688"/>
      <c r="DL24" s="687">
        <v>5362454</v>
      </c>
      <c r="DM24" s="641"/>
      <c r="DN24" s="641"/>
      <c r="DO24" s="641"/>
      <c r="DP24" s="641"/>
      <c r="DQ24" s="641"/>
      <c r="DR24" s="641"/>
      <c r="DS24" s="641"/>
      <c r="DT24" s="641"/>
      <c r="DU24" s="641"/>
      <c r="DV24" s="688"/>
      <c r="DW24" s="689">
        <v>43.7</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1871406</v>
      </c>
      <c r="S25" s="591"/>
      <c r="T25" s="591"/>
      <c r="U25" s="591"/>
      <c r="V25" s="591"/>
      <c r="W25" s="591"/>
      <c r="X25" s="591"/>
      <c r="Y25" s="592"/>
      <c r="Z25" s="643">
        <v>8.3000000000000007</v>
      </c>
      <c r="AA25" s="643"/>
      <c r="AB25" s="643"/>
      <c r="AC25" s="643"/>
      <c r="AD25" s="644" t="s">
        <v>113</v>
      </c>
      <c r="AE25" s="644"/>
      <c r="AF25" s="644"/>
      <c r="AG25" s="644"/>
      <c r="AH25" s="644"/>
      <c r="AI25" s="644"/>
      <c r="AJ25" s="644"/>
      <c r="AK25" s="644"/>
      <c r="AL25" s="613" t="s">
        <v>113</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2918888</v>
      </c>
      <c r="CS25" s="609"/>
      <c r="CT25" s="609"/>
      <c r="CU25" s="609"/>
      <c r="CV25" s="609"/>
      <c r="CW25" s="609"/>
      <c r="CX25" s="609"/>
      <c r="CY25" s="610"/>
      <c r="CZ25" s="593">
        <v>13.3</v>
      </c>
      <c r="DA25" s="611"/>
      <c r="DB25" s="611"/>
      <c r="DC25" s="612"/>
      <c r="DD25" s="596">
        <v>2784305</v>
      </c>
      <c r="DE25" s="609"/>
      <c r="DF25" s="609"/>
      <c r="DG25" s="609"/>
      <c r="DH25" s="609"/>
      <c r="DI25" s="609"/>
      <c r="DJ25" s="609"/>
      <c r="DK25" s="610"/>
      <c r="DL25" s="596">
        <v>2774618</v>
      </c>
      <c r="DM25" s="609"/>
      <c r="DN25" s="609"/>
      <c r="DO25" s="609"/>
      <c r="DP25" s="609"/>
      <c r="DQ25" s="609"/>
      <c r="DR25" s="609"/>
      <c r="DS25" s="609"/>
      <c r="DT25" s="609"/>
      <c r="DU25" s="609"/>
      <c r="DV25" s="610"/>
      <c r="DW25" s="613">
        <v>22.6</v>
      </c>
      <c r="DX25" s="614"/>
      <c r="DY25" s="614"/>
      <c r="DZ25" s="614"/>
      <c r="EA25" s="614"/>
      <c r="EB25" s="614"/>
      <c r="EC25" s="615"/>
    </row>
    <row r="26" spans="2:133" ht="11.25" customHeight="1" x14ac:dyDescent="0.15">
      <c r="B26" s="684" t="s">
        <v>278</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2017232</v>
      </c>
      <c r="CS26" s="591"/>
      <c r="CT26" s="591"/>
      <c r="CU26" s="591"/>
      <c r="CV26" s="591"/>
      <c r="CW26" s="591"/>
      <c r="CX26" s="591"/>
      <c r="CY26" s="592"/>
      <c r="CZ26" s="593">
        <v>9.1999999999999993</v>
      </c>
      <c r="DA26" s="611"/>
      <c r="DB26" s="611"/>
      <c r="DC26" s="612"/>
      <c r="DD26" s="596">
        <v>1892678</v>
      </c>
      <c r="DE26" s="591"/>
      <c r="DF26" s="591"/>
      <c r="DG26" s="591"/>
      <c r="DH26" s="591"/>
      <c r="DI26" s="591"/>
      <c r="DJ26" s="591"/>
      <c r="DK26" s="592"/>
      <c r="DL26" s="596" t="s">
        <v>281</v>
      </c>
      <c r="DM26" s="591"/>
      <c r="DN26" s="591"/>
      <c r="DO26" s="591"/>
      <c r="DP26" s="591"/>
      <c r="DQ26" s="591"/>
      <c r="DR26" s="591"/>
      <c r="DS26" s="591"/>
      <c r="DT26" s="591"/>
      <c r="DU26" s="591"/>
      <c r="DV26" s="592"/>
      <c r="DW26" s="613" t="s">
        <v>281</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904421</v>
      </c>
      <c r="S27" s="591"/>
      <c r="T27" s="591"/>
      <c r="U27" s="591"/>
      <c r="V27" s="591"/>
      <c r="W27" s="591"/>
      <c r="X27" s="591"/>
      <c r="Y27" s="592"/>
      <c r="Z27" s="643">
        <v>4</v>
      </c>
      <c r="AA27" s="643"/>
      <c r="AB27" s="643"/>
      <c r="AC27" s="643"/>
      <c r="AD27" s="644" t="s">
        <v>113</v>
      </c>
      <c r="AE27" s="644"/>
      <c r="AF27" s="644"/>
      <c r="AG27" s="644"/>
      <c r="AH27" s="644"/>
      <c r="AI27" s="644"/>
      <c r="AJ27" s="644"/>
      <c r="AK27" s="644"/>
      <c r="AL27" s="613" t="s">
        <v>113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4925628</v>
      </c>
      <c r="BH27" s="591"/>
      <c r="BI27" s="591"/>
      <c r="BJ27" s="591"/>
      <c r="BK27" s="591"/>
      <c r="BL27" s="591"/>
      <c r="BM27" s="591"/>
      <c r="BN27" s="592"/>
      <c r="BO27" s="643">
        <v>100</v>
      </c>
      <c r="BP27" s="643"/>
      <c r="BQ27" s="643"/>
      <c r="BR27" s="643"/>
      <c r="BS27" s="596">
        <v>77418</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2504515</v>
      </c>
      <c r="CS27" s="609"/>
      <c r="CT27" s="609"/>
      <c r="CU27" s="609"/>
      <c r="CV27" s="609"/>
      <c r="CW27" s="609"/>
      <c r="CX27" s="609"/>
      <c r="CY27" s="610"/>
      <c r="CZ27" s="593">
        <v>11.4</v>
      </c>
      <c r="DA27" s="611"/>
      <c r="DB27" s="611"/>
      <c r="DC27" s="612"/>
      <c r="DD27" s="596">
        <v>884565</v>
      </c>
      <c r="DE27" s="609"/>
      <c r="DF27" s="609"/>
      <c r="DG27" s="609"/>
      <c r="DH27" s="609"/>
      <c r="DI27" s="609"/>
      <c r="DJ27" s="609"/>
      <c r="DK27" s="610"/>
      <c r="DL27" s="596">
        <v>884395</v>
      </c>
      <c r="DM27" s="609"/>
      <c r="DN27" s="609"/>
      <c r="DO27" s="609"/>
      <c r="DP27" s="609"/>
      <c r="DQ27" s="609"/>
      <c r="DR27" s="609"/>
      <c r="DS27" s="609"/>
      <c r="DT27" s="609"/>
      <c r="DU27" s="609"/>
      <c r="DV27" s="610"/>
      <c r="DW27" s="613">
        <v>7.2</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158691</v>
      </c>
      <c r="S28" s="591"/>
      <c r="T28" s="591"/>
      <c r="U28" s="591"/>
      <c r="V28" s="591"/>
      <c r="W28" s="591"/>
      <c r="X28" s="591"/>
      <c r="Y28" s="592"/>
      <c r="Z28" s="643">
        <v>0.7</v>
      </c>
      <c r="AA28" s="643"/>
      <c r="AB28" s="643"/>
      <c r="AC28" s="643"/>
      <c r="AD28" s="644">
        <v>13075</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1724048</v>
      </c>
      <c r="CS28" s="591"/>
      <c r="CT28" s="591"/>
      <c r="CU28" s="591"/>
      <c r="CV28" s="591"/>
      <c r="CW28" s="591"/>
      <c r="CX28" s="591"/>
      <c r="CY28" s="592"/>
      <c r="CZ28" s="593">
        <v>7.9</v>
      </c>
      <c r="DA28" s="611"/>
      <c r="DB28" s="611"/>
      <c r="DC28" s="612"/>
      <c r="DD28" s="596">
        <v>1703441</v>
      </c>
      <c r="DE28" s="591"/>
      <c r="DF28" s="591"/>
      <c r="DG28" s="591"/>
      <c r="DH28" s="591"/>
      <c r="DI28" s="591"/>
      <c r="DJ28" s="591"/>
      <c r="DK28" s="592"/>
      <c r="DL28" s="596">
        <v>1703441</v>
      </c>
      <c r="DM28" s="591"/>
      <c r="DN28" s="591"/>
      <c r="DO28" s="591"/>
      <c r="DP28" s="591"/>
      <c r="DQ28" s="591"/>
      <c r="DR28" s="591"/>
      <c r="DS28" s="591"/>
      <c r="DT28" s="591"/>
      <c r="DU28" s="591"/>
      <c r="DV28" s="592"/>
      <c r="DW28" s="613">
        <v>13.9</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2757204</v>
      </c>
      <c r="S29" s="591"/>
      <c r="T29" s="591"/>
      <c r="U29" s="591"/>
      <c r="V29" s="591"/>
      <c r="W29" s="591"/>
      <c r="X29" s="591"/>
      <c r="Y29" s="592"/>
      <c r="Z29" s="643">
        <v>12.2</v>
      </c>
      <c r="AA29" s="643"/>
      <c r="AB29" s="643"/>
      <c r="AC29" s="643"/>
      <c r="AD29" s="644" t="s">
        <v>113</v>
      </c>
      <c r="AE29" s="644"/>
      <c r="AF29" s="644"/>
      <c r="AG29" s="644"/>
      <c r="AH29" s="644"/>
      <c r="AI29" s="644"/>
      <c r="AJ29" s="644"/>
      <c r="AK29" s="644"/>
      <c r="AL29" s="613" t="s">
        <v>113</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58</v>
      </c>
      <c r="CG29" s="624"/>
      <c r="CH29" s="624"/>
      <c r="CI29" s="624"/>
      <c r="CJ29" s="624"/>
      <c r="CK29" s="624"/>
      <c r="CL29" s="624"/>
      <c r="CM29" s="624"/>
      <c r="CN29" s="624"/>
      <c r="CO29" s="624"/>
      <c r="CP29" s="624"/>
      <c r="CQ29" s="625"/>
      <c r="CR29" s="590">
        <v>1724048</v>
      </c>
      <c r="CS29" s="609"/>
      <c r="CT29" s="609"/>
      <c r="CU29" s="609"/>
      <c r="CV29" s="609"/>
      <c r="CW29" s="609"/>
      <c r="CX29" s="609"/>
      <c r="CY29" s="610"/>
      <c r="CZ29" s="593">
        <v>7.9</v>
      </c>
      <c r="DA29" s="611"/>
      <c r="DB29" s="611"/>
      <c r="DC29" s="612"/>
      <c r="DD29" s="596">
        <v>1703441</v>
      </c>
      <c r="DE29" s="609"/>
      <c r="DF29" s="609"/>
      <c r="DG29" s="609"/>
      <c r="DH29" s="609"/>
      <c r="DI29" s="609"/>
      <c r="DJ29" s="609"/>
      <c r="DK29" s="610"/>
      <c r="DL29" s="596">
        <v>1703441</v>
      </c>
      <c r="DM29" s="609"/>
      <c r="DN29" s="609"/>
      <c r="DO29" s="609"/>
      <c r="DP29" s="609"/>
      <c r="DQ29" s="609"/>
      <c r="DR29" s="609"/>
      <c r="DS29" s="609"/>
      <c r="DT29" s="609"/>
      <c r="DU29" s="609"/>
      <c r="DV29" s="610"/>
      <c r="DW29" s="613">
        <v>13.9</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1160822</v>
      </c>
      <c r="S30" s="591"/>
      <c r="T30" s="591"/>
      <c r="U30" s="591"/>
      <c r="V30" s="591"/>
      <c r="W30" s="591"/>
      <c r="X30" s="591"/>
      <c r="Y30" s="592"/>
      <c r="Z30" s="643">
        <v>5.0999999999999996</v>
      </c>
      <c r="AA30" s="643"/>
      <c r="AB30" s="643"/>
      <c r="AC30" s="643"/>
      <c r="AD30" s="644" t="s">
        <v>113</v>
      </c>
      <c r="AE30" s="644"/>
      <c r="AF30" s="644"/>
      <c r="AG30" s="644"/>
      <c r="AH30" s="644"/>
      <c r="AI30" s="644"/>
      <c r="AJ30" s="644"/>
      <c r="AK30" s="644"/>
      <c r="AL30" s="613" t="s">
        <v>113</v>
      </c>
      <c r="AM30" s="645"/>
      <c r="AN30" s="645"/>
      <c r="AO30" s="646"/>
      <c r="AP30" s="668" t="s">
        <v>292</v>
      </c>
      <c r="AQ30" s="669"/>
      <c r="AR30" s="669"/>
      <c r="AS30" s="669"/>
      <c r="AT30" s="674" t="s">
        <v>293</v>
      </c>
      <c r="AU30" s="184"/>
      <c r="AV30" s="184"/>
      <c r="AW30" s="184"/>
      <c r="AX30" s="677" t="s">
        <v>172</v>
      </c>
      <c r="AY30" s="678"/>
      <c r="AZ30" s="678"/>
      <c r="BA30" s="678"/>
      <c r="BB30" s="678"/>
      <c r="BC30" s="678"/>
      <c r="BD30" s="678"/>
      <c r="BE30" s="678"/>
      <c r="BF30" s="679"/>
      <c r="BG30" s="656">
        <v>99.1</v>
      </c>
      <c r="BH30" s="657"/>
      <c r="BI30" s="657"/>
      <c r="BJ30" s="657"/>
      <c r="BK30" s="657"/>
      <c r="BL30" s="657"/>
      <c r="BM30" s="658">
        <v>94.7</v>
      </c>
      <c r="BN30" s="657"/>
      <c r="BO30" s="657"/>
      <c r="BP30" s="657"/>
      <c r="BQ30" s="659"/>
      <c r="BR30" s="656">
        <v>99</v>
      </c>
      <c r="BS30" s="657"/>
      <c r="BT30" s="657"/>
      <c r="BU30" s="657"/>
      <c r="BV30" s="657"/>
      <c r="BW30" s="657"/>
      <c r="BX30" s="658">
        <v>93.4</v>
      </c>
      <c r="BY30" s="657"/>
      <c r="BZ30" s="657"/>
      <c r="CA30" s="657"/>
      <c r="CB30" s="659"/>
      <c r="CD30" s="662"/>
      <c r="CE30" s="663"/>
      <c r="CF30" s="627" t="s">
        <v>294</v>
      </c>
      <c r="CG30" s="624"/>
      <c r="CH30" s="624"/>
      <c r="CI30" s="624"/>
      <c r="CJ30" s="624"/>
      <c r="CK30" s="624"/>
      <c r="CL30" s="624"/>
      <c r="CM30" s="624"/>
      <c r="CN30" s="624"/>
      <c r="CO30" s="624"/>
      <c r="CP30" s="624"/>
      <c r="CQ30" s="625"/>
      <c r="CR30" s="590">
        <v>1563756</v>
      </c>
      <c r="CS30" s="591"/>
      <c r="CT30" s="591"/>
      <c r="CU30" s="591"/>
      <c r="CV30" s="591"/>
      <c r="CW30" s="591"/>
      <c r="CX30" s="591"/>
      <c r="CY30" s="592"/>
      <c r="CZ30" s="593">
        <v>7.1</v>
      </c>
      <c r="DA30" s="611"/>
      <c r="DB30" s="611"/>
      <c r="DC30" s="612"/>
      <c r="DD30" s="596">
        <v>1543149</v>
      </c>
      <c r="DE30" s="591"/>
      <c r="DF30" s="591"/>
      <c r="DG30" s="591"/>
      <c r="DH30" s="591"/>
      <c r="DI30" s="591"/>
      <c r="DJ30" s="591"/>
      <c r="DK30" s="592"/>
      <c r="DL30" s="596">
        <v>1543149</v>
      </c>
      <c r="DM30" s="591"/>
      <c r="DN30" s="591"/>
      <c r="DO30" s="591"/>
      <c r="DP30" s="591"/>
      <c r="DQ30" s="591"/>
      <c r="DR30" s="591"/>
      <c r="DS30" s="591"/>
      <c r="DT30" s="591"/>
      <c r="DU30" s="591"/>
      <c r="DV30" s="592"/>
      <c r="DW30" s="613">
        <v>12.6</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773311</v>
      </c>
      <c r="S31" s="591"/>
      <c r="T31" s="591"/>
      <c r="U31" s="591"/>
      <c r="V31" s="591"/>
      <c r="W31" s="591"/>
      <c r="X31" s="591"/>
      <c r="Y31" s="592"/>
      <c r="Z31" s="643">
        <v>3.4</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99.4</v>
      </c>
      <c r="BH31" s="609"/>
      <c r="BI31" s="609"/>
      <c r="BJ31" s="609"/>
      <c r="BK31" s="609"/>
      <c r="BL31" s="609"/>
      <c r="BM31" s="645">
        <v>96.1</v>
      </c>
      <c r="BN31" s="655"/>
      <c r="BO31" s="655"/>
      <c r="BP31" s="655"/>
      <c r="BQ31" s="619"/>
      <c r="BR31" s="654">
        <v>99.2</v>
      </c>
      <c r="BS31" s="609"/>
      <c r="BT31" s="609"/>
      <c r="BU31" s="609"/>
      <c r="BV31" s="609"/>
      <c r="BW31" s="609"/>
      <c r="BX31" s="645">
        <v>95</v>
      </c>
      <c r="BY31" s="655"/>
      <c r="BZ31" s="655"/>
      <c r="CA31" s="655"/>
      <c r="CB31" s="619"/>
      <c r="CD31" s="662"/>
      <c r="CE31" s="663"/>
      <c r="CF31" s="627" t="s">
        <v>298</v>
      </c>
      <c r="CG31" s="624"/>
      <c r="CH31" s="624"/>
      <c r="CI31" s="624"/>
      <c r="CJ31" s="624"/>
      <c r="CK31" s="624"/>
      <c r="CL31" s="624"/>
      <c r="CM31" s="624"/>
      <c r="CN31" s="624"/>
      <c r="CO31" s="624"/>
      <c r="CP31" s="624"/>
      <c r="CQ31" s="625"/>
      <c r="CR31" s="590">
        <v>160292</v>
      </c>
      <c r="CS31" s="609"/>
      <c r="CT31" s="609"/>
      <c r="CU31" s="609"/>
      <c r="CV31" s="609"/>
      <c r="CW31" s="609"/>
      <c r="CX31" s="609"/>
      <c r="CY31" s="610"/>
      <c r="CZ31" s="593">
        <v>0.7</v>
      </c>
      <c r="DA31" s="611"/>
      <c r="DB31" s="611"/>
      <c r="DC31" s="612"/>
      <c r="DD31" s="596">
        <v>160292</v>
      </c>
      <c r="DE31" s="609"/>
      <c r="DF31" s="609"/>
      <c r="DG31" s="609"/>
      <c r="DH31" s="609"/>
      <c r="DI31" s="609"/>
      <c r="DJ31" s="609"/>
      <c r="DK31" s="610"/>
      <c r="DL31" s="596">
        <v>160292</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308380</v>
      </c>
      <c r="S32" s="591"/>
      <c r="T32" s="591"/>
      <c r="U32" s="591"/>
      <c r="V32" s="591"/>
      <c r="W32" s="591"/>
      <c r="X32" s="591"/>
      <c r="Y32" s="592"/>
      <c r="Z32" s="643">
        <v>1.4</v>
      </c>
      <c r="AA32" s="643"/>
      <c r="AB32" s="643"/>
      <c r="AC32" s="643"/>
      <c r="AD32" s="644">
        <v>720</v>
      </c>
      <c r="AE32" s="644"/>
      <c r="AF32" s="644"/>
      <c r="AG32" s="644"/>
      <c r="AH32" s="644"/>
      <c r="AI32" s="644"/>
      <c r="AJ32" s="644"/>
      <c r="AK32" s="644"/>
      <c r="AL32" s="613">
        <v>0</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99</v>
      </c>
      <c r="BH32" s="575"/>
      <c r="BI32" s="575"/>
      <c r="BJ32" s="575"/>
      <c r="BK32" s="575"/>
      <c r="BL32" s="575"/>
      <c r="BM32" s="638">
        <v>93.9</v>
      </c>
      <c r="BN32" s="575"/>
      <c r="BO32" s="575"/>
      <c r="BP32" s="575"/>
      <c r="BQ32" s="632"/>
      <c r="BR32" s="653">
        <v>98.8</v>
      </c>
      <c r="BS32" s="575"/>
      <c r="BT32" s="575"/>
      <c r="BU32" s="575"/>
      <c r="BV32" s="575"/>
      <c r="BW32" s="575"/>
      <c r="BX32" s="638">
        <v>92.5</v>
      </c>
      <c r="BY32" s="575"/>
      <c r="BZ32" s="575"/>
      <c r="CA32" s="575"/>
      <c r="CB32" s="632"/>
      <c r="CD32" s="664"/>
      <c r="CE32" s="665"/>
      <c r="CF32" s="627" t="s">
        <v>301</v>
      </c>
      <c r="CG32" s="624"/>
      <c r="CH32" s="624"/>
      <c r="CI32" s="624"/>
      <c r="CJ32" s="624"/>
      <c r="CK32" s="624"/>
      <c r="CL32" s="624"/>
      <c r="CM32" s="624"/>
      <c r="CN32" s="624"/>
      <c r="CO32" s="624"/>
      <c r="CP32" s="624"/>
      <c r="CQ32" s="625"/>
      <c r="CR32" s="590" t="s">
        <v>113</v>
      </c>
      <c r="CS32" s="591"/>
      <c r="CT32" s="591"/>
      <c r="CU32" s="591"/>
      <c r="CV32" s="591"/>
      <c r="CW32" s="591"/>
      <c r="CX32" s="591"/>
      <c r="CY32" s="592"/>
      <c r="CZ32" s="593" t="s">
        <v>113</v>
      </c>
      <c r="DA32" s="611"/>
      <c r="DB32" s="611"/>
      <c r="DC32" s="612"/>
      <c r="DD32" s="596" t="s">
        <v>113</v>
      </c>
      <c r="DE32" s="591"/>
      <c r="DF32" s="591"/>
      <c r="DG32" s="591"/>
      <c r="DH32" s="591"/>
      <c r="DI32" s="591"/>
      <c r="DJ32" s="591"/>
      <c r="DK32" s="592"/>
      <c r="DL32" s="596" t="s">
        <v>113</v>
      </c>
      <c r="DM32" s="591"/>
      <c r="DN32" s="591"/>
      <c r="DO32" s="591"/>
      <c r="DP32" s="591"/>
      <c r="DQ32" s="591"/>
      <c r="DR32" s="591"/>
      <c r="DS32" s="591"/>
      <c r="DT32" s="591"/>
      <c r="DU32" s="591"/>
      <c r="DV32" s="592"/>
      <c r="DW32" s="613" t="s">
        <v>113</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1466600</v>
      </c>
      <c r="S33" s="591"/>
      <c r="T33" s="591"/>
      <c r="U33" s="591"/>
      <c r="V33" s="591"/>
      <c r="W33" s="591"/>
      <c r="X33" s="591"/>
      <c r="Y33" s="592"/>
      <c r="Z33" s="643">
        <v>6.5</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11703960</v>
      </c>
      <c r="CS33" s="609"/>
      <c r="CT33" s="609"/>
      <c r="CU33" s="609"/>
      <c r="CV33" s="609"/>
      <c r="CW33" s="609"/>
      <c r="CX33" s="609"/>
      <c r="CY33" s="610"/>
      <c r="CZ33" s="593">
        <v>53.4</v>
      </c>
      <c r="DA33" s="611"/>
      <c r="DB33" s="611"/>
      <c r="DC33" s="612"/>
      <c r="DD33" s="596">
        <v>7474254</v>
      </c>
      <c r="DE33" s="609"/>
      <c r="DF33" s="609"/>
      <c r="DG33" s="609"/>
      <c r="DH33" s="609"/>
      <c r="DI33" s="609"/>
      <c r="DJ33" s="609"/>
      <c r="DK33" s="610"/>
      <c r="DL33" s="596">
        <v>6265386</v>
      </c>
      <c r="DM33" s="609"/>
      <c r="DN33" s="609"/>
      <c r="DO33" s="609"/>
      <c r="DP33" s="609"/>
      <c r="DQ33" s="609"/>
      <c r="DR33" s="609"/>
      <c r="DS33" s="609"/>
      <c r="DT33" s="609"/>
      <c r="DU33" s="609"/>
      <c r="DV33" s="610"/>
      <c r="DW33" s="613">
        <v>51.1</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4011233</v>
      </c>
      <c r="CS34" s="591"/>
      <c r="CT34" s="591"/>
      <c r="CU34" s="591"/>
      <c r="CV34" s="591"/>
      <c r="CW34" s="591"/>
      <c r="CX34" s="591"/>
      <c r="CY34" s="592"/>
      <c r="CZ34" s="593">
        <v>18.3</v>
      </c>
      <c r="DA34" s="611"/>
      <c r="DB34" s="611"/>
      <c r="DC34" s="612"/>
      <c r="DD34" s="596">
        <v>2035272</v>
      </c>
      <c r="DE34" s="591"/>
      <c r="DF34" s="591"/>
      <c r="DG34" s="591"/>
      <c r="DH34" s="591"/>
      <c r="DI34" s="591"/>
      <c r="DJ34" s="591"/>
      <c r="DK34" s="592"/>
      <c r="DL34" s="596">
        <v>1631914</v>
      </c>
      <c r="DM34" s="591"/>
      <c r="DN34" s="591"/>
      <c r="DO34" s="591"/>
      <c r="DP34" s="591"/>
      <c r="DQ34" s="591"/>
      <c r="DR34" s="591"/>
      <c r="DS34" s="591"/>
      <c r="DT34" s="591"/>
      <c r="DU34" s="591"/>
      <c r="DV34" s="592"/>
      <c r="DW34" s="613">
        <v>13.3</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v>550000</v>
      </c>
      <c r="S35" s="591"/>
      <c r="T35" s="591"/>
      <c r="U35" s="591"/>
      <c r="V35" s="591"/>
      <c r="W35" s="591"/>
      <c r="X35" s="591"/>
      <c r="Y35" s="592"/>
      <c r="Z35" s="643">
        <v>2.4</v>
      </c>
      <c r="AA35" s="643"/>
      <c r="AB35" s="643"/>
      <c r="AC35" s="643"/>
      <c r="AD35" s="644" t="s">
        <v>113</v>
      </c>
      <c r="AE35" s="644"/>
      <c r="AF35" s="644"/>
      <c r="AG35" s="644"/>
      <c r="AH35" s="644"/>
      <c r="AI35" s="644"/>
      <c r="AJ35" s="644"/>
      <c r="AK35" s="644"/>
      <c r="AL35" s="613" t="s">
        <v>113</v>
      </c>
      <c r="AM35" s="645"/>
      <c r="AN35" s="645"/>
      <c r="AO35" s="646"/>
      <c r="AP35" s="188"/>
      <c r="AQ35" s="647" t="s">
        <v>309</v>
      </c>
      <c r="AR35" s="648"/>
      <c r="AS35" s="648"/>
      <c r="AT35" s="648"/>
      <c r="AU35" s="648"/>
      <c r="AV35" s="648"/>
      <c r="AW35" s="648"/>
      <c r="AX35" s="648"/>
      <c r="AY35" s="649"/>
      <c r="AZ35" s="640">
        <v>4165171</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255048</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173966</v>
      </c>
      <c r="CS35" s="609"/>
      <c r="CT35" s="609"/>
      <c r="CU35" s="609"/>
      <c r="CV35" s="609"/>
      <c r="CW35" s="609"/>
      <c r="CX35" s="609"/>
      <c r="CY35" s="610"/>
      <c r="CZ35" s="593">
        <v>0.8</v>
      </c>
      <c r="DA35" s="611"/>
      <c r="DB35" s="611"/>
      <c r="DC35" s="612"/>
      <c r="DD35" s="596">
        <v>133286</v>
      </c>
      <c r="DE35" s="609"/>
      <c r="DF35" s="609"/>
      <c r="DG35" s="609"/>
      <c r="DH35" s="609"/>
      <c r="DI35" s="609"/>
      <c r="DJ35" s="609"/>
      <c r="DK35" s="610"/>
      <c r="DL35" s="596">
        <v>132812</v>
      </c>
      <c r="DM35" s="609"/>
      <c r="DN35" s="609"/>
      <c r="DO35" s="609"/>
      <c r="DP35" s="609"/>
      <c r="DQ35" s="609"/>
      <c r="DR35" s="609"/>
      <c r="DS35" s="609"/>
      <c r="DT35" s="609"/>
      <c r="DU35" s="609"/>
      <c r="DV35" s="610"/>
      <c r="DW35" s="613">
        <v>1.1000000000000001</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22586201</v>
      </c>
      <c r="S36" s="631"/>
      <c r="T36" s="631"/>
      <c r="U36" s="631"/>
      <c r="V36" s="631"/>
      <c r="W36" s="631"/>
      <c r="X36" s="631"/>
      <c r="Y36" s="634"/>
      <c r="Z36" s="635">
        <v>100</v>
      </c>
      <c r="AA36" s="635"/>
      <c r="AB36" s="635"/>
      <c r="AC36" s="635"/>
      <c r="AD36" s="636">
        <v>11722855</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1838316</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215995</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3034488</v>
      </c>
      <c r="CS36" s="591"/>
      <c r="CT36" s="591"/>
      <c r="CU36" s="591"/>
      <c r="CV36" s="591"/>
      <c r="CW36" s="591"/>
      <c r="CX36" s="591"/>
      <c r="CY36" s="592"/>
      <c r="CZ36" s="593">
        <v>13.9</v>
      </c>
      <c r="DA36" s="611"/>
      <c r="DB36" s="611"/>
      <c r="DC36" s="612"/>
      <c r="DD36" s="596">
        <v>2676933</v>
      </c>
      <c r="DE36" s="591"/>
      <c r="DF36" s="591"/>
      <c r="DG36" s="591"/>
      <c r="DH36" s="591"/>
      <c r="DI36" s="591"/>
      <c r="DJ36" s="591"/>
      <c r="DK36" s="592"/>
      <c r="DL36" s="596">
        <v>2230267</v>
      </c>
      <c r="DM36" s="591"/>
      <c r="DN36" s="591"/>
      <c r="DO36" s="591"/>
      <c r="DP36" s="591"/>
      <c r="DQ36" s="591"/>
      <c r="DR36" s="591"/>
      <c r="DS36" s="591"/>
      <c r="DT36" s="591"/>
      <c r="DU36" s="591"/>
      <c r="DV36" s="592"/>
      <c r="DW36" s="613">
        <v>18.2</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v>484308</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5586</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691481</v>
      </c>
      <c r="CS37" s="609"/>
      <c r="CT37" s="609"/>
      <c r="CU37" s="609"/>
      <c r="CV37" s="609"/>
      <c r="CW37" s="609"/>
      <c r="CX37" s="609"/>
      <c r="CY37" s="610"/>
      <c r="CZ37" s="593">
        <v>3.2</v>
      </c>
      <c r="DA37" s="611"/>
      <c r="DB37" s="611"/>
      <c r="DC37" s="612"/>
      <c r="DD37" s="596">
        <v>691481</v>
      </c>
      <c r="DE37" s="609"/>
      <c r="DF37" s="609"/>
      <c r="DG37" s="609"/>
      <c r="DH37" s="609"/>
      <c r="DI37" s="609"/>
      <c r="DJ37" s="609"/>
      <c r="DK37" s="610"/>
      <c r="DL37" s="596">
        <v>691472</v>
      </c>
      <c r="DM37" s="609"/>
      <c r="DN37" s="609"/>
      <c r="DO37" s="609"/>
      <c r="DP37" s="609"/>
      <c r="DQ37" s="609"/>
      <c r="DR37" s="609"/>
      <c r="DS37" s="609"/>
      <c r="DT37" s="609"/>
      <c r="DU37" s="609"/>
      <c r="DV37" s="610"/>
      <c r="DW37" s="613">
        <v>5.6</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v>187000</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8784</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1831488</v>
      </c>
      <c r="CS38" s="591"/>
      <c r="CT38" s="591"/>
      <c r="CU38" s="591"/>
      <c r="CV38" s="591"/>
      <c r="CW38" s="591"/>
      <c r="CX38" s="591"/>
      <c r="CY38" s="592"/>
      <c r="CZ38" s="593">
        <v>8.4</v>
      </c>
      <c r="DA38" s="611"/>
      <c r="DB38" s="611"/>
      <c r="DC38" s="612"/>
      <c r="DD38" s="596">
        <v>1363157</v>
      </c>
      <c r="DE38" s="591"/>
      <c r="DF38" s="591"/>
      <c r="DG38" s="591"/>
      <c r="DH38" s="591"/>
      <c r="DI38" s="591"/>
      <c r="DJ38" s="591"/>
      <c r="DK38" s="592"/>
      <c r="DL38" s="596">
        <v>1326002</v>
      </c>
      <c r="DM38" s="591"/>
      <c r="DN38" s="591"/>
      <c r="DO38" s="591"/>
      <c r="DP38" s="591"/>
      <c r="DQ38" s="591"/>
      <c r="DR38" s="591"/>
      <c r="DS38" s="591"/>
      <c r="DT38" s="591"/>
      <c r="DU38" s="591"/>
      <c r="DV38" s="592"/>
      <c r="DW38" s="613">
        <v>10.8</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v>13200</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84</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1606614</v>
      </c>
      <c r="CS39" s="609"/>
      <c r="CT39" s="609"/>
      <c r="CU39" s="609"/>
      <c r="CV39" s="609"/>
      <c r="CW39" s="609"/>
      <c r="CX39" s="609"/>
      <c r="CY39" s="610"/>
      <c r="CZ39" s="593">
        <v>7.3</v>
      </c>
      <c r="DA39" s="611"/>
      <c r="DB39" s="611"/>
      <c r="DC39" s="612"/>
      <c r="DD39" s="596">
        <v>321195</v>
      </c>
      <c r="DE39" s="609"/>
      <c r="DF39" s="609"/>
      <c r="DG39" s="609"/>
      <c r="DH39" s="609"/>
      <c r="DI39" s="609"/>
      <c r="DJ39" s="609"/>
      <c r="DK39" s="610"/>
      <c r="DL39" s="596" t="s">
        <v>326</v>
      </c>
      <c r="DM39" s="609"/>
      <c r="DN39" s="609"/>
      <c r="DO39" s="609"/>
      <c r="DP39" s="609"/>
      <c r="DQ39" s="609"/>
      <c r="DR39" s="609"/>
      <c r="DS39" s="609"/>
      <c r="DT39" s="609"/>
      <c r="DU39" s="609"/>
      <c r="DV39" s="610"/>
      <c r="DW39" s="613" t="s">
        <v>326</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337678</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123</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1046171</v>
      </c>
      <c r="CS40" s="591"/>
      <c r="CT40" s="591"/>
      <c r="CU40" s="591"/>
      <c r="CV40" s="591"/>
      <c r="CW40" s="591"/>
      <c r="CX40" s="591"/>
      <c r="CY40" s="592"/>
      <c r="CZ40" s="593">
        <v>4.8</v>
      </c>
      <c r="DA40" s="611"/>
      <c r="DB40" s="611"/>
      <c r="DC40" s="612"/>
      <c r="DD40" s="596">
        <v>944411</v>
      </c>
      <c r="DE40" s="591"/>
      <c r="DF40" s="591"/>
      <c r="DG40" s="591"/>
      <c r="DH40" s="591"/>
      <c r="DI40" s="591"/>
      <c r="DJ40" s="591"/>
      <c r="DK40" s="592"/>
      <c r="DL40" s="596">
        <v>944391</v>
      </c>
      <c r="DM40" s="591"/>
      <c r="DN40" s="591"/>
      <c r="DO40" s="591"/>
      <c r="DP40" s="591"/>
      <c r="DQ40" s="591"/>
      <c r="DR40" s="591"/>
      <c r="DS40" s="591"/>
      <c r="DT40" s="591"/>
      <c r="DU40" s="591"/>
      <c r="DV40" s="592"/>
      <c r="DW40" s="613">
        <v>7.7</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1304669</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405</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3050038</v>
      </c>
      <c r="CS42" s="591"/>
      <c r="CT42" s="591"/>
      <c r="CU42" s="591"/>
      <c r="CV42" s="591"/>
      <c r="CW42" s="591"/>
      <c r="CX42" s="591"/>
      <c r="CY42" s="592"/>
      <c r="CZ42" s="593">
        <v>13.9</v>
      </c>
      <c r="DA42" s="594"/>
      <c r="DB42" s="594"/>
      <c r="DC42" s="595"/>
      <c r="DD42" s="596">
        <v>709159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90586</v>
      </c>
      <c r="CS43" s="609"/>
      <c r="CT43" s="609"/>
      <c r="CU43" s="609"/>
      <c r="CV43" s="609"/>
      <c r="CW43" s="609"/>
      <c r="CX43" s="609"/>
      <c r="CY43" s="610"/>
      <c r="CZ43" s="593">
        <v>0.4</v>
      </c>
      <c r="DA43" s="611"/>
      <c r="DB43" s="611"/>
      <c r="DC43" s="612"/>
      <c r="DD43" s="596">
        <v>75414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3048759</v>
      </c>
      <c r="CS44" s="591"/>
      <c r="CT44" s="591"/>
      <c r="CU44" s="591"/>
      <c r="CV44" s="591"/>
      <c r="CW44" s="591"/>
      <c r="CX44" s="591"/>
      <c r="CY44" s="592"/>
      <c r="CZ44" s="593">
        <v>13.9</v>
      </c>
      <c r="DA44" s="594"/>
      <c r="DB44" s="594"/>
      <c r="DC44" s="595"/>
      <c r="DD44" s="596">
        <v>709122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778702</v>
      </c>
      <c r="CS45" s="609"/>
      <c r="CT45" s="609"/>
      <c r="CU45" s="609"/>
      <c r="CV45" s="609"/>
      <c r="CW45" s="609"/>
      <c r="CX45" s="609"/>
      <c r="CY45" s="610"/>
      <c r="CZ45" s="593">
        <v>3.6</v>
      </c>
      <c r="DA45" s="611"/>
      <c r="DB45" s="611"/>
      <c r="DC45" s="612"/>
      <c r="DD45" s="596">
        <v>41692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2218908</v>
      </c>
      <c r="CS46" s="591"/>
      <c r="CT46" s="591"/>
      <c r="CU46" s="591"/>
      <c r="CV46" s="591"/>
      <c r="CW46" s="591"/>
      <c r="CX46" s="591"/>
      <c r="CY46" s="592"/>
      <c r="CZ46" s="593">
        <v>10.1</v>
      </c>
      <c r="DA46" s="594"/>
      <c r="DB46" s="594"/>
      <c r="DC46" s="595"/>
      <c r="DD46" s="596">
        <v>622710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v>1279</v>
      </c>
      <c r="CS47" s="609"/>
      <c r="CT47" s="609"/>
      <c r="CU47" s="609"/>
      <c r="CV47" s="609"/>
      <c r="CW47" s="609"/>
      <c r="CX47" s="609"/>
      <c r="CY47" s="610"/>
      <c r="CZ47" s="593">
        <v>0</v>
      </c>
      <c r="DA47" s="611"/>
      <c r="DB47" s="611"/>
      <c r="DC47" s="612"/>
      <c r="DD47" s="596">
        <v>37</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21901449</v>
      </c>
      <c r="CS49" s="575"/>
      <c r="CT49" s="575"/>
      <c r="CU49" s="575"/>
      <c r="CV49" s="575"/>
      <c r="CW49" s="575"/>
      <c r="CX49" s="575"/>
      <c r="CY49" s="576"/>
      <c r="CZ49" s="577">
        <v>100</v>
      </c>
      <c r="DA49" s="578"/>
      <c r="DB49" s="578"/>
      <c r="DC49" s="579"/>
      <c r="DD49" s="580">
        <v>13555724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4" zoomScale="40" zoomScaleNormal="40" zoomScaleSheetLayoutView="70" workbookViewId="0">
      <selection activeCell="A38" sqref="A3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099" t="s">
        <v>346</v>
      </c>
      <c r="DK2" s="1100"/>
      <c r="DL2" s="1100"/>
      <c r="DM2" s="1100"/>
      <c r="DN2" s="1100"/>
      <c r="DO2" s="1101"/>
      <c r="DP2" s="202"/>
      <c r="DQ2" s="1099" t="s">
        <v>347</v>
      </c>
      <c r="DR2" s="1100"/>
      <c r="DS2" s="1100"/>
      <c r="DT2" s="1100"/>
      <c r="DU2" s="1100"/>
      <c r="DV2" s="1100"/>
      <c r="DW2" s="1100"/>
      <c r="DX2" s="1100"/>
      <c r="DY2" s="1100"/>
      <c r="DZ2" s="110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0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87" t="s">
        <v>364</v>
      </c>
      <c r="DH5" s="1088"/>
      <c r="DI5" s="1088"/>
      <c r="DJ5" s="1088"/>
      <c r="DK5" s="1089"/>
      <c r="DL5" s="1087" t="s">
        <v>365</v>
      </c>
      <c r="DM5" s="1088"/>
      <c r="DN5" s="1088"/>
      <c r="DO5" s="1088"/>
      <c r="DP5" s="1089"/>
      <c r="DQ5" s="1000" t="s">
        <v>366</v>
      </c>
      <c r="DR5" s="1001"/>
      <c r="DS5" s="1001"/>
      <c r="DT5" s="1001"/>
      <c r="DU5" s="1002"/>
      <c r="DV5" s="1000" t="s">
        <v>357</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0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90"/>
      <c r="DH6" s="1091"/>
      <c r="DI6" s="1091"/>
      <c r="DJ6" s="1091"/>
      <c r="DK6" s="1092"/>
      <c r="DL6" s="1090"/>
      <c r="DM6" s="1091"/>
      <c r="DN6" s="1091"/>
      <c r="DO6" s="1091"/>
      <c r="DP6" s="1092"/>
      <c r="DQ6" s="1003"/>
      <c r="DR6" s="1004"/>
      <c r="DS6" s="1004"/>
      <c r="DT6" s="1004"/>
      <c r="DU6" s="1005"/>
      <c r="DV6" s="1003"/>
      <c r="DW6" s="1004"/>
      <c r="DX6" s="1004"/>
      <c r="DY6" s="1004"/>
      <c r="DZ6" s="1017"/>
      <c r="EA6" s="207"/>
    </row>
    <row r="7" spans="1:131" s="208" customFormat="1" ht="26.25" customHeight="1" thickTop="1" x14ac:dyDescent="0.15">
      <c r="A7" s="211">
        <v>1</v>
      </c>
      <c r="B7" s="1049" t="s">
        <v>367</v>
      </c>
      <c r="C7" s="1050"/>
      <c r="D7" s="1050"/>
      <c r="E7" s="1050"/>
      <c r="F7" s="1050"/>
      <c r="G7" s="1050"/>
      <c r="H7" s="1050"/>
      <c r="I7" s="1050"/>
      <c r="J7" s="1050"/>
      <c r="K7" s="1050"/>
      <c r="L7" s="1050"/>
      <c r="M7" s="1050"/>
      <c r="N7" s="1050"/>
      <c r="O7" s="1050"/>
      <c r="P7" s="1051"/>
      <c r="Q7" s="1093">
        <v>22523</v>
      </c>
      <c r="R7" s="1094"/>
      <c r="S7" s="1094"/>
      <c r="T7" s="1094"/>
      <c r="U7" s="1094"/>
      <c r="V7" s="1094">
        <v>21856</v>
      </c>
      <c r="W7" s="1094"/>
      <c r="X7" s="1094"/>
      <c r="Y7" s="1094"/>
      <c r="Z7" s="1094"/>
      <c r="AA7" s="1094">
        <v>667</v>
      </c>
      <c r="AB7" s="1094"/>
      <c r="AC7" s="1094"/>
      <c r="AD7" s="1094"/>
      <c r="AE7" s="1095"/>
      <c r="AF7" s="1096">
        <v>476</v>
      </c>
      <c r="AG7" s="1097"/>
      <c r="AH7" s="1097"/>
      <c r="AI7" s="1097"/>
      <c r="AJ7" s="1098"/>
      <c r="AK7" s="1113">
        <v>1160</v>
      </c>
      <c r="AL7" s="1114"/>
      <c r="AM7" s="1114"/>
      <c r="AN7" s="1114"/>
      <c r="AO7" s="1114"/>
      <c r="AP7" s="1114">
        <v>18582</v>
      </c>
      <c r="AQ7" s="1114"/>
      <c r="AR7" s="1114"/>
      <c r="AS7" s="1114"/>
      <c r="AT7" s="1114"/>
      <c r="AU7" s="1115"/>
      <c r="AV7" s="1115"/>
      <c r="AW7" s="1115"/>
      <c r="AX7" s="1115"/>
      <c r="AY7" s="1116"/>
      <c r="AZ7" s="205"/>
      <c r="BA7" s="205"/>
      <c r="BB7" s="205"/>
      <c r="BC7" s="205"/>
      <c r="BD7" s="205"/>
      <c r="BE7" s="206"/>
      <c r="BF7" s="206"/>
      <c r="BG7" s="206"/>
      <c r="BH7" s="206"/>
      <c r="BI7" s="206"/>
      <c r="BJ7" s="206"/>
      <c r="BK7" s="206"/>
      <c r="BL7" s="206"/>
      <c r="BM7" s="206"/>
      <c r="BN7" s="206"/>
      <c r="BO7" s="206"/>
      <c r="BP7" s="206"/>
      <c r="BQ7" s="212">
        <v>1</v>
      </c>
      <c r="BR7" s="213"/>
      <c r="BS7" s="1110" t="s">
        <v>554</v>
      </c>
      <c r="BT7" s="1111"/>
      <c r="BU7" s="1111"/>
      <c r="BV7" s="1111"/>
      <c r="BW7" s="1111"/>
      <c r="BX7" s="1111"/>
      <c r="BY7" s="1111"/>
      <c r="BZ7" s="1111"/>
      <c r="CA7" s="1111"/>
      <c r="CB7" s="1111"/>
      <c r="CC7" s="1111"/>
      <c r="CD7" s="1111"/>
      <c r="CE7" s="1111"/>
      <c r="CF7" s="1111"/>
      <c r="CG7" s="1112"/>
      <c r="CH7" s="1107">
        <v>2</v>
      </c>
      <c r="CI7" s="1108"/>
      <c r="CJ7" s="1108"/>
      <c r="CK7" s="1108"/>
      <c r="CL7" s="1109"/>
      <c r="CM7" s="1107">
        <v>144</v>
      </c>
      <c r="CN7" s="1108"/>
      <c r="CO7" s="1108"/>
      <c r="CP7" s="1108"/>
      <c r="CQ7" s="1109"/>
      <c r="CR7" s="1107">
        <v>50</v>
      </c>
      <c r="CS7" s="1108"/>
      <c r="CT7" s="1108"/>
      <c r="CU7" s="1108"/>
      <c r="CV7" s="1109"/>
      <c r="CW7" s="1107">
        <v>1</v>
      </c>
      <c r="CX7" s="1108"/>
      <c r="CY7" s="1108"/>
      <c r="CZ7" s="1108"/>
      <c r="DA7" s="1109"/>
      <c r="DB7" s="1107"/>
      <c r="DC7" s="1108"/>
      <c r="DD7" s="1108"/>
      <c r="DE7" s="1108"/>
      <c r="DF7" s="1109"/>
      <c r="DG7" s="1107"/>
      <c r="DH7" s="1108"/>
      <c r="DI7" s="1108"/>
      <c r="DJ7" s="1108"/>
      <c r="DK7" s="1109"/>
      <c r="DL7" s="1107"/>
      <c r="DM7" s="1108"/>
      <c r="DN7" s="1108"/>
      <c r="DO7" s="1108"/>
      <c r="DP7" s="1109"/>
      <c r="DQ7" s="1107"/>
      <c r="DR7" s="1108"/>
      <c r="DS7" s="1108"/>
      <c r="DT7" s="1108"/>
      <c r="DU7" s="1109"/>
      <c r="DV7" s="1104"/>
      <c r="DW7" s="1105"/>
      <c r="DX7" s="1105"/>
      <c r="DY7" s="1105"/>
      <c r="DZ7" s="1106"/>
      <c r="EA7" s="207"/>
    </row>
    <row r="8" spans="1:131" s="208" customFormat="1" ht="26.25" customHeight="1" x14ac:dyDescent="0.15">
      <c r="A8" s="214">
        <v>2</v>
      </c>
      <c r="B8" s="1018" t="s">
        <v>368</v>
      </c>
      <c r="C8" s="1019"/>
      <c r="D8" s="1019"/>
      <c r="E8" s="1019"/>
      <c r="F8" s="1019"/>
      <c r="G8" s="1019"/>
      <c r="H8" s="1019"/>
      <c r="I8" s="1019"/>
      <c r="J8" s="1019"/>
      <c r="K8" s="1019"/>
      <c r="L8" s="1019"/>
      <c r="M8" s="1019"/>
      <c r="N8" s="1019"/>
      <c r="O8" s="1019"/>
      <c r="P8" s="1020"/>
      <c r="Q8" s="1042">
        <v>7</v>
      </c>
      <c r="R8" s="1043"/>
      <c r="S8" s="1043"/>
      <c r="T8" s="1043"/>
      <c r="U8" s="1043"/>
      <c r="V8" s="1043">
        <v>3</v>
      </c>
      <c r="W8" s="1043"/>
      <c r="X8" s="1043"/>
      <c r="Y8" s="1043"/>
      <c r="Z8" s="1043"/>
      <c r="AA8" s="1043">
        <v>4</v>
      </c>
      <c r="AB8" s="1043"/>
      <c r="AC8" s="1043"/>
      <c r="AD8" s="1043"/>
      <c r="AE8" s="1044"/>
      <c r="AF8" s="1024">
        <v>4</v>
      </c>
      <c r="AG8" s="1025"/>
      <c r="AH8" s="1025"/>
      <c r="AI8" s="1025"/>
      <c r="AJ8" s="1026"/>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555</v>
      </c>
      <c r="BT8" s="1014"/>
      <c r="BU8" s="1014"/>
      <c r="BV8" s="1014"/>
      <c r="BW8" s="1014"/>
      <c r="BX8" s="1014"/>
      <c r="BY8" s="1014"/>
      <c r="BZ8" s="1014"/>
      <c r="CA8" s="1014"/>
      <c r="CB8" s="1014"/>
      <c r="CC8" s="1014"/>
      <c r="CD8" s="1014"/>
      <c r="CE8" s="1014"/>
      <c r="CF8" s="1014"/>
      <c r="CG8" s="1015"/>
      <c r="CH8" s="987">
        <v>16</v>
      </c>
      <c r="CI8" s="988"/>
      <c r="CJ8" s="988"/>
      <c r="CK8" s="988"/>
      <c r="CL8" s="989"/>
      <c r="CM8" s="987">
        <v>208</v>
      </c>
      <c r="CN8" s="988"/>
      <c r="CO8" s="988"/>
      <c r="CP8" s="988"/>
      <c r="CQ8" s="989"/>
      <c r="CR8" s="987">
        <v>10</v>
      </c>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1"/>
      <c r="DW8" s="992"/>
      <c r="DX8" s="992"/>
      <c r="DY8" s="992"/>
      <c r="DZ8" s="993"/>
      <c r="EA8" s="207"/>
    </row>
    <row r="9" spans="1:131" s="208" customFormat="1" ht="26.25" customHeight="1" x14ac:dyDescent="0.15">
      <c r="A9" s="214">
        <v>3</v>
      </c>
      <c r="B9" s="1018" t="s">
        <v>369</v>
      </c>
      <c r="C9" s="1019"/>
      <c r="D9" s="1019"/>
      <c r="E9" s="1019"/>
      <c r="F9" s="1019"/>
      <c r="G9" s="1019"/>
      <c r="H9" s="1019"/>
      <c r="I9" s="1019"/>
      <c r="J9" s="1019"/>
      <c r="K9" s="1019"/>
      <c r="L9" s="1019"/>
      <c r="M9" s="1019"/>
      <c r="N9" s="1019"/>
      <c r="O9" s="1019"/>
      <c r="P9" s="1020"/>
      <c r="Q9" s="1042">
        <v>30</v>
      </c>
      <c r="R9" s="1043"/>
      <c r="S9" s="1043"/>
      <c r="T9" s="1043"/>
      <c r="U9" s="1043"/>
      <c r="V9" s="1043">
        <v>25</v>
      </c>
      <c r="W9" s="1043"/>
      <c r="X9" s="1043"/>
      <c r="Y9" s="1043"/>
      <c r="Z9" s="1043"/>
      <c r="AA9" s="1043">
        <v>5</v>
      </c>
      <c r="AB9" s="1043"/>
      <c r="AC9" s="1043"/>
      <c r="AD9" s="1043"/>
      <c r="AE9" s="1044"/>
      <c r="AF9" s="1024">
        <v>5</v>
      </c>
      <c r="AG9" s="1025"/>
      <c r="AH9" s="1025"/>
      <c r="AI9" s="1025"/>
      <c r="AJ9" s="1026"/>
      <c r="AK9" s="1085">
        <v>16</v>
      </c>
      <c r="AL9" s="1086"/>
      <c r="AM9" s="1086"/>
      <c r="AN9" s="1086"/>
      <c r="AO9" s="1086"/>
      <c r="AP9" s="1086">
        <v>30</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556</v>
      </c>
      <c r="BT9" s="1014"/>
      <c r="BU9" s="1014"/>
      <c r="BV9" s="1014"/>
      <c r="BW9" s="1014"/>
      <c r="BX9" s="1014"/>
      <c r="BY9" s="1014"/>
      <c r="BZ9" s="1014"/>
      <c r="CA9" s="1014"/>
      <c r="CB9" s="1014"/>
      <c r="CC9" s="1014"/>
      <c r="CD9" s="1014"/>
      <c r="CE9" s="1014"/>
      <c r="CF9" s="1014"/>
      <c r="CG9" s="1015"/>
      <c r="CH9" s="987">
        <v>22</v>
      </c>
      <c r="CI9" s="988"/>
      <c r="CJ9" s="988"/>
      <c r="CK9" s="988"/>
      <c r="CL9" s="989"/>
      <c r="CM9" s="987">
        <v>700</v>
      </c>
      <c r="CN9" s="988"/>
      <c r="CO9" s="988"/>
      <c r="CP9" s="988"/>
      <c r="CQ9" s="989"/>
      <c r="CR9" s="987">
        <v>235</v>
      </c>
      <c r="CS9" s="988"/>
      <c r="CT9" s="988"/>
      <c r="CU9" s="988"/>
      <c r="CV9" s="989"/>
      <c r="CW9" s="987">
        <v>1</v>
      </c>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1"/>
      <c r="DW9" s="992"/>
      <c r="DX9" s="992"/>
      <c r="DY9" s="992"/>
      <c r="DZ9" s="993"/>
      <c r="EA9" s="207"/>
    </row>
    <row r="10" spans="1:131" s="208" customFormat="1" ht="26.25" customHeight="1" x14ac:dyDescent="0.15">
      <c r="A10" s="214">
        <v>4</v>
      </c>
      <c r="B10" s="1018" t="s">
        <v>370</v>
      </c>
      <c r="C10" s="1019"/>
      <c r="D10" s="1019"/>
      <c r="E10" s="1019"/>
      <c r="F10" s="1019"/>
      <c r="G10" s="1019"/>
      <c r="H10" s="1019"/>
      <c r="I10" s="1019"/>
      <c r="J10" s="1019"/>
      <c r="K10" s="1019"/>
      <c r="L10" s="1019"/>
      <c r="M10" s="1019"/>
      <c r="N10" s="1019"/>
      <c r="O10" s="1019"/>
      <c r="P10" s="1020"/>
      <c r="Q10" s="1042">
        <v>50</v>
      </c>
      <c r="R10" s="1043"/>
      <c r="S10" s="1043"/>
      <c r="T10" s="1043"/>
      <c r="U10" s="1043"/>
      <c r="V10" s="1043">
        <v>41</v>
      </c>
      <c r="W10" s="1043"/>
      <c r="X10" s="1043"/>
      <c r="Y10" s="1043"/>
      <c r="Z10" s="1043"/>
      <c r="AA10" s="1043">
        <v>9</v>
      </c>
      <c r="AB10" s="1043"/>
      <c r="AC10" s="1043"/>
      <c r="AD10" s="1043"/>
      <c r="AE10" s="1044"/>
      <c r="AF10" s="1024">
        <v>9</v>
      </c>
      <c r="AG10" s="1025"/>
      <c r="AH10" s="1025"/>
      <c r="AI10" s="1025"/>
      <c r="AJ10" s="1026"/>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557</v>
      </c>
      <c r="BT10" s="1014"/>
      <c r="BU10" s="1014"/>
      <c r="BV10" s="1014"/>
      <c r="BW10" s="1014"/>
      <c r="BX10" s="1014"/>
      <c r="BY10" s="1014"/>
      <c r="BZ10" s="1014"/>
      <c r="CA10" s="1014"/>
      <c r="CB10" s="1014"/>
      <c r="CC10" s="1014"/>
      <c r="CD10" s="1014"/>
      <c r="CE10" s="1014"/>
      <c r="CF10" s="1014"/>
      <c r="CG10" s="1015"/>
      <c r="CH10" s="987">
        <v>2</v>
      </c>
      <c r="CI10" s="988"/>
      <c r="CJ10" s="988"/>
      <c r="CK10" s="988"/>
      <c r="CL10" s="989"/>
      <c r="CM10" s="987">
        <v>81</v>
      </c>
      <c r="CN10" s="988"/>
      <c r="CO10" s="988"/>
      <c r="CP10" s="988"/>
      <c r="CQ10" s="989"/>
      <c r="CR10" s="987">
        <v>68</v>
      </c>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1"/>
      <c r="DW10" s="992"/>
      <c r="DX10" s="992"/>
      <c r="DY10" s="992"/>
      <c r="DZ10" s="993"/>
      <c r="EA10" s="207"/>
    </row>
    <row r="11" spans="1:131" s="208" customFormat="1" ht="26.25" customHeight="1" x14ac:dyDescent="0.15">
      <c r="A11" s="214">
        <v>5</v>
      </c>
      <c r="B11" s="1018"/>
      <c r="C11" s="1019"/>
      <c r="D11" s="1019"/>
      <c r="E11" s="1019"/>
      <c r="F11" s="1019"/>
      <c r="G11" s="1019"/>
      <c r="H11" s="1019"/>
      <c r="I11" s="1019"/>
      <c r="J11" s="1019"/>
      <c r="K11" s="1019"/>
      <c r="L11" s="1019"/>
      <c r="M11" s="1019"/>
      <c r="N11" s="1019"/>
      <c r="O11" s="1019"/>
      <c r="P11" s="1020"/>
      <c r="Q11" s="1042"/>
      <c r="R11" s="1043"/>
      <c r="S11" s="1043"/>
      <c r="T11" s="1043"/>
      <c r="U11" s="1043"/>
      <c r="V11" s="1043"/>
      <c r="W11" s="1043"/>
      <c r="X11" s="1043"/>
      <c r="Y11" s="1043"/>
      <c r="Z11" s="1043"/>
      <c r="AA11" s="1043"/>
      <c r="AB11" s="1043"/>
      <c r="AC11" s="1043"/>
      <c r="AD11" s="1043"/>
      <c r="AE11" s="1044"/>
      <c r="AF11" s="1024"/>
      <c r="AG11" s="1025"/>
      <c r="AH11" s="1025"/>
      <c r="AI11" s="1025"/>
      <c r="AJ11" s="1026"/>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1"/>
      <c r="DW11" s="992"/>
      <c r="DX11" s="992"/>
      <c r="DY11" s="992"/>
      <c r="DZ11" s="993"/>
      <c r="EA11" s="207"/>
    </row>
    <row r="12" spans="1:131" s="208" customFormat="1" ht="26.25" customHeight="1" x14ac:dyDescent="0.15">
      <c r="A12" s="214">
        <v>6</v>
      </c>
      <c r="B12" s="1018"/>
      <c r="C12" s="1019"/>
      <c r="D12" s="1019"/>
      <c r="E12" s="1019"/>
      <c r="F12" s="1019"/>
      <c r="G12" s="1019"/>
      <c r="H12" s="1019"/>
      <c r="I12" s="1019"/>
      <c r="J12" s="1019"/>
      <c r="K12" s="1019"/>
      <c r="L12" s="1019"/>
      <c r="M12" s="1019"/>
      <c r="N12" s="1019"/>
      <c r="O12" s="1019"/>
      <c r="P12" s="1020"/>
      <c r="Q12" s="1042"/>
      <c r="R12" s="1043"/>
      <c r="S12" s="1043"/>
      <c r="T12" s="1043"/>
      <c r="U12" s="1043"/>
      <c r="V12" s="1043"/>
      <c r="W12" s="1043"/>
      <c r="X12" s="1043"/>
      <c r="Y12" s="1043"/>
      <c r="Z12" s="1043"/>
      <c r="AA12" s="1043"/>
      <c r="AB12" s="1043"/>
      <c r="AC12" s="1043"/>
      <c r="AD12" s="1043"/>
      <c r="AE12" s="1044"/>
      <c r="AF12" s="1024"/>
      <c r="AG12" s="1025"/>
      <c r="AH12" s="1025"/>
      <c r="AI12" s="1025"/>
      <c r="AJ12" s="1026"/>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1"/>
      <c r="DW12" s="992"/>
      <c r="DX12" s="992"/>
      <c r="DY12" s="992"/>
      <c r="DZ12" s="993"/>
      <c r="EA12" s="207"/>
    </row>
    <row r="13" spans="1:131" s="208" customFormat="1" ht="26.25" customHeight="1" x14ac:dyDescent="0.15">
      <c r="A13" s="214">
        <v>7</v>
      </c>
      <c r="B13" s="1018"/>
      <c r="C13" s="1019"/>
      <c r="D13" s="1019"/>
      <c r="E13" s="1019"/>
      <c r="F13" s="1019"/>
      <c r="G13" s="1019"/>
      <c r="H13" s="1019"/>
      <c r="I13" s="1019"/>
      <c r="J13" s="1019"/>
      <c r="K13" s="1019"/>
      <c r="L13" s="1019"/>
      <c r="M13" s="1019"/>
      <c r="N13" s="1019"/>
      <c r="O13" s="1019"/>
      <c r="P13" s="1020"/>
      <c r="Q13" s="1042"/>
      <c r="R13" s="1043"/>
      <c r="S13" s="1043"/>
      <c r="T13" s="1043"/>
      <c r="U13" s="1043"/>
      <c r="V13" s="1043"/>
      <c r="W13" s="1043"/>
      <c r="X13" s="1043"/>
      <c r="Y13" s="1043"/>
      <c r="Z13" s="1043"/>
      <c r="AA13" s="1043"/>
      <c r="AB13" s="1043"/>
      <c r="AC13" s="1043"/>
      <c r="AD13" s="1043"/>
      <c r="AE13" s="1044"/>
      <c r="AF13" s="1024"/>
      <c r="AG13" s="1025"/>
      <c r="AH13" s="1025"/>
      <c r="AI13" s="1025"/>
      <c r="AJ13" s="1026"/>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1"/>
      <c r="DW13" s="992"/>
      <c r="DX13" s="992"/>
      <c r="DY13" s="992"/>
      <c r="DZ13" s="993"/>
      <c r="EA13" s="207"/>
    </row>
    <row r="14" spans="1:131" s="208" customFormat="1" ht="26.25" customHeight="1" x14ac:dyDescent="0.15">
      <c r="A14" s="214">
        <v>8</v>
      </c>
      <c r="B14" s="1018"/>
      <c r="C14" s="1019"/>
      <c r="D14" s="1019"/>
      <c r="E14" s="1019"/>
      <c r="F14" s="1019"/>
      <c r="G14" s="1019"/>
      <c r="H14" s="1019"/>
      <c r="I14" s="1019"/>
      <c r="J14" s="1019"/>
      <c r="K14" s="1019"/>
      <c r="L14" s="1019"/>
      <c r="M14" s="1019"/>
      <c r="N14" s="1019"/>
      <c r="O14" s="1019"/>
      <c r="P14" s="1020"/>
      <c r="Q14" s="1042"/>
      <c r="R14" s="1043"/>
      <c r="S14" s="1043"/>
      <c r="T14" s="1043"/>
      <c r="U14" s="1043"/>
      <c r="V14" s="1043"/>
      <c r="W14" s="1043"/>
      <c r="X14" s="1043"/>
      <c r="Y14" s="1043"/>
      <c r="Z14" s="1043"/>
      <c r="AA14" s="1043"/>
      <c r="AB14" s="1043"/>
      <c r="AC14" s="1043"/>
      <c r="AD14" s="1043"/>
      <c r="AE14" s="1044"/>
      <c r="AF14" s="1024"/>
      <c r="AG14" s="1025"/>
      <c r="AH14" s="1025"/>
      <c r="AI14" s="1025"/>
      <c r="AJ14" s="1026"/>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1"/>
      <c r="DW14" s="992"/>
      <c r="DX14" s="992"/>
      <c r="DY14" s="992"/>
      <c r="DZ14" s="993"/>
      <c r="EA14" s="207"/>
    </row>
    <row r="15" spans="1:131" s="208" customFormat="1" ht="26.25" customHeight="1" x14ac:dyDescent="0.15">
      <c r="A15" s="214">
        <v>9</v>
      </c>
      <c r="B15" s="1018"/>
      <c r="C15" s="1019"/>
      <c r="D15" s="1019"/>
      <c r="E15" s="1019"/>
      <c r="F15" s="1019"/>
      <c r="G15" s="1019"/>
      <c r="H15" s="1019"/>
      <c r="I15" s="1019"/>
      <c r="J15" s="1019"/>
      <c r="K15" s="1019"/>
      <c r="L15" s="1019"/>
      <c r="M15" s="1019"/>
      <c r="N15" s="1019"/>
      <c r="O15" s="1019"/>
      <c r="P15" s="1020"/>
      <c r="Q15" s="1042"/>
      <c r="R15" s="1043"/>
      <c r="S15" s="1043"/>
      <c r="T15" s="1043"/>
      <c r="U15" s="1043"/>
      <c r="V15" s="1043"/>
      <c r="W15" s="1043"/>
      <c r="X15" s="1043"/>
      <c r="Y15" s="1043"/>
      <c r="Z15" s="1043"/>
      <c r="AA15" s="1043"/>
      <c r="AB15" s="1043"/>
      <c r="AC15" s="1043"/>
      <c r="AD15" s="1043"/>
      <c r="AE15" s="1044"/>
      <c r="AF15" s="1024"/>
      <c r="AG15" s="1025"/>
      <c r="AH15" s="1025"/>
      <c r="AI15" s="1025"/>
      <c r="AJ15" s="1026"/>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1"/>
      <c r="DW15" s="992"/>
      <c r="DX15" s="992"/>
      <c r="DY15" s="992"/>
      <c r="DZ15" s="993"/>
      <c r="EA15" s="207"/>
    </row>
    <row r="16" spans="1:131" s="208" customFormat="1" ht="26.25" customHeight="1" x14ac:dyDescent="0.15">
      <c r="A16" s="214">
        <v>10</v>
      </c>
      <c r="B16" s="1018"/>
      <c r="C16" s="1019"/>
      <c r="D16" s="1019"/>
      <c r="E16" s="1019"/>
      <c r="F16" s="1019"/>
      <c r="G16" s="1019"/>
      <c r="H16" s="1019"/>
      <c r="I16" s="1019"/>
      <c r="J16" s="1019"/>
      <c r="K16" s="1019"/>
      <c r="L16" s="1019"/>
      <c r="M16" s="1019"/>
      <c r="N16" s="1019"/>
      <c r="O16" s="1019"/>
      <c r="P16" s="1020"/>
      <c r="Q16" s="1042"/>
      <c r="R16" s="1043"/>
      <c r="S16" s="1043"/>
      <c r="T16" s="1043"/>
      <c r="U16" s="1043"/>
      <c r="V16" s="1043"/>
      <c r="W16" s="1043"/>
      <c r="X16" s="1043"/>
      <c r="Y16" s="1043"/>
      <c r="Z16" s="1043"/>
      <c r="AA16" s="1043"/>
      <c r="AB16" s="1043"/>
      <c r="AC16" s="1043"/>
      <c r="AD16" s="1043"/>
      <c r="AE16" s="1044"/>
      <c r="AF16" s="1024"/>
      <c r="AG16" s="1025"/>
      <c r="AH16" s="1025"/>
      <c r="AI16" s="1025"/>
      <c r="AJ16" s="1026"/>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1"/>
      <c r="DW16" s="992"/>
      <c r="DX16" s="992"/>
      <c r="DY16" s="992"/>
      <c r="DZ16" s="993"/>
      <c r="EA16" s="207"/>
    </row>
    <row r="17" spans="1:131" s="208" customFormat="1" ht="26.25" customHeight="1" x14ac:dyDescent="0.15">
      <c r="A17" s="214">
        <v>11</v>
      </c>
      <c r="B17" s="1018"/>
      <c r="C17" s="1019"/>
      <c r="D17" s="1019"/>
      <c r="E17" s="1019"/>
      <c r="F17" s="1019"/>
      <c r="G17" s="1019"/>
      <c r="H17" s="1019"/>
      <c r="I17" s="1019"/>
      <c r="J17" s="1019"/>
      <c r="K17" s="1019"/>
      <c r="L17" s="1019"/>
      <c r="M17" s="1019"/>
      <c r="N17" s="1019"/>
      <c r="O17" s="1019"/>
      <c r="P17" s="1020"/>
      <c r="Q17" s="1042"/>
      <c r="R17" s="1043"/>
      <c r="S17" s="1043"/>
      <c r="T17" s="1043"/>
      <c r="U17" s="1043"/>
      <c r="V17" s="1043"/>
      <c r="W17" s="1043"/>
      <c r="X17" s="1043"/>
      <c r="Y17" s="1043"/>
      <c r="Z17" s="1043"/>
      <c r="AA17" s="1043"/>
      <c r="AB17" s="1043"/>
      <c r="AC17" s="1043"/>
      <c r="AD17" s="1043"/>
      <c r="AE17" s="1044"/>
      <c r="AF17" s="1024"/>
      <c r="AG17" s="1025"/>
      <c r="AH17" s="1025"/>
      <c r="AI17" s="1025"/>
      <c r="AJ17" s="1026"/>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1"/>
      <c r="DW17" s="992"/>
      <c r="DX17" s="992"/>
      <c r="DY17" s="992"/>
      <c r="DZ17" s="993"/>
      <c r="EA17" s="207"/>
    </row>
    <row r="18" spans="1:131" s="208" customFormat="1" ht="26.25" customHeight="1" x14ac:dyDescent="0.15">
      <c r="A18" s="214">
        <v>12</v>
      </c>
      <c r="B18" s="1018"/>
      <c r="C18" s="1019"/>
      <c r="D18" s="1019"/>
      <c r="E18" s="1019"/>
      <c r="F18" s="1019"/>
      <c r="G18" s="1019"/>
      <c r="H18" s="1019"/>
      <c r="I18" s="1019"/>
      <c r="J18" s="1019"/>
      <c r="K18" s="1019"/>
      <c r="L18" s="1019"/>
      <c r="M18" s="1019"/>
      <c r="N18" s="1019"/>
      <c r="O18" s="1019"/>
      <c r="P18" s="1020"/>
      <c r="Q18" s="1042"/>
      <c r="R18" s="1043"/>
      <c r="S18" s="1043"/>
      <c r="T18" s="1043"/>
      <c r="U18" s="1043"/>
      <c r="V18" s="1043"/>
      <c r="W18" s="1043"/>
      <c r="X18" s="1043"/>
      <c r="Y18" s="1043"/>
      <c r="Z18" s="1043"/>
      <c r="AA18" s="1043"/>
      <c r="AB18" s="1043"/>
      <c r="AC18" s="1043"/>
      <c r="AD18" s="1043"/>
      <c r="AE18" s="1044"/>
      <c r="AF18" s="1024"/>
      <c r="AG18" s="1025"/>
      <c r="AH18" s="1025"/>
      <c r="AI18" s="1025"/>
      <c r="AJ18" s="1026"/>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1"/>
      <c r="DW18" s="992"/>
      <c r="DX18" s="992"/>
      <c r="DY18" s="992"/>
      <c r="DZ18" s="993"/>
      <c r="EA18" s="207"/>
    </row>
    <row r="19" spans="1:131" s="208" customFormat="1" ht="26.25" customHeight="1" x14ac:dyDescent="0.15">
      <c r="A19" s="214">
        <v>13</v>
      </c>
      <c r="B19" s="1018"/>
      <c r="C19" s="1019"/>
      <c r="D19" s="1019"/>
      <c r="E19" s="1019"/>
      <c r="F19" s="1019"/>
      <c r="G19" s="1019"/>
      <c r="H19" s="1019"/>
      <c r="I19" s="1019"/>
      <c r="J19" s="1019"/>
      <c r="K19" s="1019"/>
      <c r="L19" s="1019"/>
      <c r="M19" s="1019"/>
      <c r="N19" s="1019"/>
      <c r="O19" s="1019"/>
      <c r="P19" s="1020"/>
      <c r="Q19" s="1042"/>
      <c r="R19" s="1043"/>
      <c r="S19" s="1043"/>
      <c r="T19" s="1043"/>
      <c r="U19" s="1043"/>
      <c r="V19" s="1043"/>
      <c r="W19" s="1043"/>
      <c r="X19" s="1043"/>
      <c r="Y19" s="1043"/>
      <c r="Z19" s="1043"/>
      <c r="AA19" s="1043"/>
      <c r="AB19" s="1043"/>
      <c r="AC19" s="1043"/>
      <c r="AD19" s="1043"/>
      <c r="AE19" s="1044"/>
      <c r="AF19" s="1024"/>
      <c r="AG19" s="1025"/>
      <c r="AH19" s="1025"/>
      <c r="AI19" s="1025"/>
      <c r="AJ19" s="1026"/>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1"/>
      <c r="DW19" s="992"/>
      <c r="DX19" s="992"/>
      <c r="DY19" s="992"/>
      <c r="DZ19" s="993"/>
      <c r="EA19" s="207"/>
    </row>
    <row r="20" spans="1:131" s="208" customFormat="1" ht="26.25" customHeight="1" x14ac:dyDescent="0.15">
      <c r="A20" s="214">
        <v>14</v>
      </c>
      <c r="B20" s="1018"/>
      <c r="C20" s="1019"/>
      <c r="D20" s="1019"/>
      <c r="E20" s="1019"/>
      <c r="F20" s="1019"/>
      <c r="G20" s="1019"/>
      <c r="H20" s="1019"/>
      <c r="I20" s="1019"/>
      <c r="J20" s="1019"/>
      <c r="K20" s="1019"/>
      <c r="L20" s="1019"/>
      <c r="M20" s="1019"/>
      <c r="N20" s="1019"/>
      <c r="O20" s="1019"/>
      <c r="P20" s="1020"/>
      <c r="Q20" s="1042"/>
      <c r="R20" s="1043"/>
      <c r="S20" s="1043"/>
      <c r="T20" s="1043"/>
      <c r="U20" s="1043"/>
      <c r="V20" s="1043"/>
      <c r="W20" s="1043"/>
      <c r="X20" s="1043"/>
      <c r="Y20" s="1043"/>
      <c r="Z20" s="1043"/>
      <c r="AA20" s="1043"/>
      <c r="AB20" s="1043"/>
      <c r="AC20" s="1043"/>
      <c r="AD20" s="1043"/>
      <c r="AE20" s="1044"/>
      <c r="AF20" s="1024"/>
      <c r="AG20" s="1025"/>
      <c r="AH20" s="1025"/>
      <c r="AI20" s="1025"/>
      <c r="AJ20" s="1026"/>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1"/>
      <c r="DW20" s="992"/>
      <c r="DX20" s="992"/>
      <c r="DY20" s="992"/>
      <c r="DZ20" s="993"/>
      <c r="EA20" s="207"/>
    </row>
    <row r="21" spans="1:131" s="208" customFormat="1" ht="26.25" customHeight="1" thickBot="1" x14ac:dyDescent="0.2">
      <c r="A21" s="214">
        <v>15</v>
      </c>
      <c r="B21" s="1018"/>
      <c r="C21" s="1019"/>
      <c r="D21" s="1019"/>
      <c r="E21" s="1019"/>
      <c r="F21" s="1019"/>
      <c r="G21" s="1019"/>
      <c r="H21" s="1019"/>
      <c r="I21" s="1019"/>
      <c r="J21" s="1019"/>
      <c r="K21" s="1019"/>
      <c r="L21" s="1019"/>
      <c r="M21" s="1019"/>
      <c r="N21" s="1019"/>
      <c r="O21" s="1019"/>
      <c r="P21" s="1020"/>
      <c r="Q21" s="1042"/>
      <c r="R21" s="1043"/>
      <c r="S21" s="1043"/>
      <c r="T21" s="1043"/>
      <c r="U21" s="1043"/>
      <c r="V21" s="1043"/>
      <c r="W21" s="1043"/>
      <c r="X21" s="1043"/>
      <c r="Y21" s="1043"/>
      <c r="Z21" s="1043"/>
      <c r="AA21" s="1043"/>
      <c r="AB21" s="1043"/>
      <c r="AC21" s="1043"/>
      <c r="AD21" s="1043"/>
      <c r="AE21" s="1044"/>
      <c r="AF21" s="1024"/>
      <c r="AG21" s="1025"/>
      <c r="AH21" s="1025"/>
      <c r="AI21" s="1025"/>
      <c r="AJ21" s="1026"/>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1"/>
      <c r="DW21" s="992"/>
      <c r="DX21" s="992"/>
      <c r="DY21" s="992"/>
      <c r="DZ21" s="993"/>
      <c r="EA21" s="207"/>
    </row>
    <row r="22" spans="1:131" s="208" customFormat="1" ht="26.25" customHeight="1" x14ac:dyDescent="0.15">
      <c r="A22" s="214">
        <v>16</v>
      </c>
      <c r="B22" s="1018"/>
      <c r="C22" s="1019"/>
      <c r="D22" s="1019"/>
      <c r="E22" s="1019"/>
      <c r="F22" s="1019"/>
      <c r="G22" s="1019"/>
      <c r="H22" s="1019"/>
      <c r="I22" s="1019"/>
      <c r="J22" s="1019"/>
      <c r="K22" s="1019"/>
      <c r="L22" s="1019"/>
      <c r="M22" s="1019"/>
      <c r="N22" s="1019"/>
      <c r="O22" s="1019"/>
      <c r="P22" s="1020"/>
      <c r="Q22" s="1080"/>
      <c r="R22" s="1081"/>
      <c r="S22" s="1081"/>
      <c r="T22" s="1081"/>
      <c r="U22" s="1081"/>
      <c r="V22" s="1081"/>
      <c r="W22" s="1081"/>
      <c r="X22" s="1081"/>
      <c r="Y22" s="1081"/>
      <c r="Z22" s="1081"/>
      <c r="AA22" s="1081"/>
      <c r="AB22" s="1081"/>
      <c r="AC22" s="1081"/>
      <c r="AD22" s="1081"/>
      <c r="AE22" s="1082"/>
      <c r="AF22" s="1024"/>
      <c r="AG22" s="1025"/>
      <c r="AH22" s="1025"/>
      <c r="AI22" s="1025"/>
      <c r="AJ22" s="1026"/>
      <c r="AK22" s="1076"/>
      <c r="AL22" s="1077"/>
      <c r="AM22" s="1077"/>
      <c r="AN22" s="1077"/>
      <c r="AO22" s="1077"/>
      <c r="AP22" s="1077"/>
      <c r="AQ22" s="1077"/>
      <c r="AR22" s="1077"/>
      <c r="AS22" s="1077"/>
      <c r="AT22" s="1077"/>
      <c r="AU22" s="1078"/>
      <c r="AV22" s="1078"/>
      <c r="AW22" s="1078"/>
      <c r="AX22" s="1078"/>
      <c r="AY22" s="1079"/>
      <c r="AZ22" s="1039" t="s">
        <v>371</v>
      </c>
      <c r="BA22" s="1039"/>
      <c r="BB22" s="1039"/>
      <c r="BC22" s="1039"/>
      <c r="BD22" s="1040"/>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1"/>
      <c r="DW22" s="992"/>
      <c r="DX22" s="992"/>
      <c r="DY22" s="992"/>
      <c r="DZ22" s="993"/>
      <c r="EA22" s="207"/>
    </row>
    <row r="23" spans="1:131" s="208" customFormat="1" ht="26.25" customHeight="1" thickBot="1" x14ac:dyDescent="0.2">
      <c r="A23" s="217" t="s">
        <v>372</v>
      </c>
      <c r="B23" s="943" t="s">
        <v>373</v>
      </c>
      <c r="C23" s="944"/>
      <c r="D23" s="944"/>
      <c r="E23" s="944"/>
      <c r="F23" s="944"/>
      <c r="G23" s="944"/>
      <c r="H23" s="944"/>
      <c r="I23" s="944"/>
      <c r="J23" s="944"/>
      <c r="K23" s="944"/>
      <c r="L23" s="944"/>
      <c r="M23" s="944"/>
      <c r="N23" s="944"/>
      <c r="O23" s="944"/>
      <c r="P23" s="945"/>
      <c r="Q23" s="1067">
        <v>22586</v>
      </c>
      <c r="R23" s="1068"/>
      <c r="S23" s="1068"/>
      <c r="T23" s="1068"/>
      <c r="U23" s="1068"/>
      <c r="V23" s="1068">
        <v>21901</v>
      </c>
      <c r="W23" s="1068"/>
      <c r="X23" s="1068"/>
      <c r="Y23" s="1068"/>
      <c r="Z23" s="1068"/>
      <c r="AA23" s="1068">
        <v>685</v>
      </c>
      <c r="AB23" s="1068"/>
      <c r="AC23" s="1068"/>
      <c r="AD23" s="1068"/>
      <c r="AE23" s="1069"/>
      <c r="AF23" s="1070">
        <v>494</v>
      </c>
      <c r="AG23" s="1068"/>
      <c r="AH23" s="1068"/>
      <c r="AI23" s="1068"/>
      <c r="AJ23" s="1071"/>
      <c r="AK23" s="1072"/>
      <c r="AL23" s="1073"/>
      <c r="AM23" s="1073"/>
      <c r="AN23" s="1073"/>
      <c r="AO23" s="1073"/>
      <c r="AP23" s="1068">
        <v>18612</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1"/>
      <c r="DW23" s="992"/>
      <c r="DX23" s="992"/>
      <c r="DY23" s="992"/>
      <c r="DZ23" s="993"/>
      <c r="EA23" s="207"/>
    </row>
    <row r="24" spans="1:131" s="208" customFormat="1" ht="26.25" customHeight="1" x14ac:dyDescent="0.15">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1"/>
      <c r="DW24" s="992"/>
      <c r="DX24" s="992"/>
      <c r="DY24" s="992"/>
      <c r="DZ24" s="993"/>
      <c r="EA24" s="207"/>
    </row>
    <row r="25" spans="1:131" s="200" customFormat="1" ht="26.25" customHeight="1" thickBot="1" x14ac:dyDescent="0.2">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1"/>
      <c r="DW25" s="992"/>
      <c r="DX25" s="992"/>
      <c r="DY25" s="992"/>
      <c r="DZ25" s="993"/>
      <c r="EA25" s="199"/>
    </row>
    <row r="26" spans="1:131" s="200" customFormat="1" ht="26.25" customHeight="1" x14ac:dyDescent="0.15">
      <c r="A26" s="994" t="s">
        <v>350</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58" t="s">
        <v>379</v>
      </c>
      <c r="AG26" s="1007"/>
      <c r="AH26" s="1007"/>
      <c r="AI26" s="1007"/>
      <c r="AJ26" s="1059"/>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1"/>
      <c r="DW27" s="992"/>
      <c r="DX27" s="992"/>
      <c r="DY27" s="992"/>
      <c r="DZ27" s="993"/>
      <c r="EA27" s="199"/>
    </row>
    <row r="28" spans="1:131" s="200" customFormat="1" ht="26.25" customHeight="1" thickTop="1" x14ac:dyDescent="0.15">
      <c r="A28" s="219">
        <v>1</v>
      </c>
      <c r="B28" s="1049" t="s">
        <v>384</v>
      </c>
      <c r="C28" s="1050"/>
      <c r="D28" s="1050"/>
      <c r="E28" s="1050"/>
      <c r="F28" s="1050"/>
      <c r="G28" s="1050"/>
      <c r="H28" s="1050"/>
      <c r="I28" s="1050"/>
      <c r="J28" s="1050"/>
      <c r="K28" s="1050"/>
      <c r="L28" s="1050"/>
      <c r="M28" s="1050"/>
      <c r="N28" s="1050"/>
      <c r="O28" s="1050"/>
      <c r="P28" s="1051"/>
      <c r="Q28" s="1052">
        <v>5697</v>
      </c>
      <c r="R28" s="1053"/>
      <c r="S28" s="1053"/>
      <c r="T28" s="1053"/>
      <c r="U28" s="1053"/>
      <c r="V28" s="1053">
        <v>5442</v>
      </c>
      <c r="W28" s="1053"/>
      <c r="X28" s="1053"/>
      <c r="Y28" s="1053"/>
      <c r="Z28" s="1053"/>
      <c r="AA28" s="1053">
        <v>255</v>
      </c>
      <c r="AB28" s="1053"/>
      <c r="AC28" s="1053"/>
      <c r="AD28" s="1053"/>
      <c r="AE28" s="1054"/>
      <c r="AF28" s="1055">
        <v>255</v>
      </c>
      <c r="AG28" s="1053"/>
      <c r="AH28" s="1053"/>
      <c r="AI28" s="1053"/>
      <c r="AJ28" s="1056"/>
      <c r="AK28" s="1057">
        <v>493</v>
      </c>
      <c r="AL28" s="1045"/>
      <c r="AM28" s="1045"/>
      <c r="AN28" s="1045"/>
      <c r="AO28" s="1045"/>
      <c r="AP28" s="1045">
        <v>67</v>
      </c>
      <c r="AQ28" s="1045"/>
      <c r="AR28" s="1045"/>
      <c r="AS28" s="1045"/>
      <c r="AT28" s="1045"/>
      <c r="AU28" s="1045">
        <v>4</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1"/>
      <c r="DW28" s="992"/>
      <c r="DX28" s="992"/>
      <c r="DY28" s="992"/>
      <c r="DZ28" s="993"/>
      <c r="EA28" s="199"/>
    </row>
    <row r="29" spans="1:131" s="200" customFormat="1" ht="26.25" customHeight="1" x14ac:dyDescent="0.15">
      <c r="A29" s="219">
        <v>2</v>
      </c>
      <c r="B29" s="1018" t="s">
        <v>385</v>
      </c>
      <c r="C29" s="1019"/>
      <c r="D29" s="1019"/>
      <c r="E29" s="1019"/>
      <c r="F29" s="1019"/>
      <c r="G29" s="1019"/>
      <c r="H29" s="1019"/>
      <c r="I29" s="1019"/>
      <c r="J29" s="1019"/>
      <c r="K29" s="1019"/>
      <c r="L29" s="1019"/>
      <c r="M29" s="1019"/>
      <c r="N29" s="1019"/>
      <c r="O29" s="1019"/>
      <c r="P29" s="1020"/>
      <c r="Q29" s="1042">
        <v>3872</v>
      </c>
      <c r="R29" s="1043"/>
      <c r="S29" s="1043"/>
      <c r="T29" s="1043"/>
      <c r="U29" s="1043"/>
      <c r="V29" s="1043">
        <v>3665</v>
      </c>
      <c r="W29" s="1043"/>
      <c r="X29" s="1043"/>
      <c r="Y29" s="1043"/>
      <c r="Z29" s="1043"/>
      <c r="AA29" s="1043">
        <v>207</v>
      </c>
      <c r="AB29" s="1043"/>
      <c r="AC29" s="1043"/>
      <c r="AD29" s="1043"/>
      <c r="AE29" s="1044"/>
      <c r="AF29" s="1024">
        <v>207</v>
      </c>
      <c r="AG29" s="1025"/>
      <c r="AH29" s="1025"/>
      <c r="AI29" s="1025"/>
      <c r="AJ29" s="1026"/>
      <c r="AK29" s="979">
        <v>571</v>
      </c>
      <c r="AL29" s="970"/>
      <c r="AM29" s="970"/>
      <c r="AN29" s="970"/>
      <c r="AO29" s="970"/>
      <c r="AP29" s="970"/>
      <c r="AQ29" s="970"/>
      <c r="AR29" s="970"/>
      <c r="AS29" s="970"/>
      <c r="AT29" s="970"/>
      <c r="AU29" s="970"/>
      <c r="AV29" s="970"/>
      <c r="AW29" s="970"/>
      <c r="AX29" s="970"/>
      <c r="AY29" s="970"/>
      <c r="AZ29" s="1041"/>
      <c r="BA29" s="1041"/>
      <c r="BB29" s="1041"/>
      <c r="BC29" s="1041"/>
      <c r="BD29" s="1041"/>
      <c r="BE29" s="1036"/>
      <c r="BF29" s="1036"/>
      <c r="BG29" s="1036"/>
      <c r="BH29" s="1036"/>
      <c r="BI29" s="1037"/>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1"/>
      <c r="DW29" s="992"/>
      <c r="DX29" s="992"/>
      <c r="DY29" s="992"/>
      <c r="DZ29" s="993"/>
      <c r="EA29" s="199"/>
    </row>
    <row r="30" spans="1:131" s="200" customFormat="1" ht="26.25" customHeight="1" x14ac:dyDescent="0.15">
      <c r="A30" s="219">
        <v>3</v>
      </c>
      <c r="B30" s="1018" t="s">
        <v>386</v>
      </c>
      <c r="C30" s="1019"/>
      <c r="D30" s="1019"/>
      <c r="E30" s="1019"/>
      <c r="F30" s="1019"/>
      <c r="G30" s="1019"/>
      <c r="H30" s="1019"/>
      <c r="I30" s="1019"/>
      <c r="J30" s="1019"/>
      <c r="K30" s="1019"/>
      <c r="L30" s="1019"/>
      <c r="M30" s="1019"/>
      <c r="N30" s="1019"/>
      <c r="O30" s="1019"/>
      <c r="P30" s="1020"/>
      <c r="Q30" s="1042">
        <v>565</v>
      </c>
      <c r="R30" s="1043"/>
      <c r="S30" s="1043"/>
      <c r="T30" s="1043"/>
      <c r="U30" s="1043"/>
      <c r="V30" s="1043">
        <v>561</v>
      </c>
      <c r="W30" s="1043"/>
      <c r="X30" s="1043"/>
      <c r="Y30" s="1043"/>
      <c r="Z30" s="1043"/>
      <c r="AA30" s="1043">
        <v>4</v>
      </c>
      <c r="AB30" s="1043"/>
      <c r="AC30" s="1043"/>
      <c r="AD30" s="1043"/>
      <c r="AE30" s="1044"/>
      <c r="AF30" s="1024">
        <v>4</v>
      </c>
      <c r="AG30" s="1025"/>
      <c r="AH30" s="1025"/>
      <c r="AI30" s="1025"/>
      <c r="AJ30" s="1026"/>
      <c r="AK30" s="979">
        <v>153</v>
      </c>
      <c r="AL30" s="970"/>
      <c r="AM30" s="970"/>
      <c r="AN30" s="970"/>
      <c r="AO30" s="970"/>
      <c r="AP30" s="970"/>
      <c r="AQ30" s="970"/>
      <c r="AR30" s="970"/>
      <c r="AS30" s="970"/>
      <c r="AT30" s="970"/>
      <c r="AU30" s="970"/>
      <c r="AV30" s="970"/>
      <c r="AW30" s="970"/>
      <c r="AX30" s="970"/>
      <c r="AY30" s="970"/>
      <c r="AZ30" s="1041"/>
      <c r="BA30" s="1041"/>
      <c r="BB30" s="1041"/>
      <c r="BC30" s="1041"/>
      <c r="BD30" s="1041"/>
      <c r="BE30" s="1036"/>
      <c r="BF30" s="1036"/>
      <c r="BG30" s="1036"/>
      <c r="BH30" s="1036"/>
      <c r="BI30" s="1037"/>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1"/>
      <c r="DW30" s="992"/>
      <c r="DX30" s="992"/>
      <c r="DY30" s="992"/>
      <c r="DZ30" s="993"/>
      <c r="EA30" s="199"/>
    </row>
    <row r="31" spans="1:131" s="200" customFormat="1" ht="26.25" customHeight="1" x14ac:dyDescent="0.15">
      <c r="A31" s="219">
        <v>4</v>
      </c>
      <c r="B31" s="1018" t="s">
        <v>387</v>
      </c>
      <c r="C31" s="1019"/>
      <c r="D31" s="1019"/>
      <c r="E31" s="1019"/>
      <c r="F31" s="1019"/>
      <c r="G31" s="1019"/>
      <c r="H31" s="1019"/>
      <c r="I31" s="1019"/>
      <c r="J31" s="1019"/>
      <c r="K31" s="1019"/>
      <c r="L31" s="1019"/>
      <c r="M31" s="1019"/>
      <c r="N31" s="1019"/>
      <c r="O31" s="1019"/>
      <c r="P31" s="1020"/>
      <c r="Q31" s="1042">
        <v>33</v>
      </c>
      <c r="R31" s="1043"/>
      <c r="S31" s="1043"/>
      <c r="T31" s="1043"/>
      <c r="U31" s="1043"/>
      <c r="V31" s="1043">
        <v>32</v>
      </c>
      <c r="W31" s="1043"/>
      <c r="X31" s="1043"/>
      <c r="Y31" s="1043"/>
      <c r="Z31" s="1043"/>
      <c r="AA31" s="1043">
        <v>1</v>
      </c>
      <c r="AB31" s="1043"/>
      <c r="AC31" s="1043"/>
      <c r="AD31" s="1043"/>
      <c r="AE31" s="1044"/>
      <c r="AF31" s="1024">
        <v>1</v>
      </c>
      <c r="AG31" s="1025"/>
      <c r="AH31" s="1025"/>
      <c r="AI31" s="1025"/>
      <c r="AJ31" s="1026"/>
      <c r="AK31" s="979">
        <v>11</v>
      </c>
      <c r="AL31" s="970"/>
      <c r="AM31" s="970"/>
      <c r="AN31" s="970"/>
      <c r="AO31" s="970"/>
      <c r="AP31" s="970"/>
      <c r="AQ31" s="970"/>
      <c r="AR31" s="970"/>
      <c r="AS31" s="970"/>
      <c r="AT31" s="970"/>
      <c r="AU31" s="970"/>
      <c r="AV31" s="970"/>
      <c r="AW31" s="970"/>
      <c r="AX31" s="970"/>
      <c r="AY31" s="970"/>
      <c r="AZ31" s="1041"/>
      <c r="BA31" s="1041"/>
      <c r="BB31" s="1041"/>
      <c r="BC31" s="1041"/>
      <c r="BD31" s="1041"/>
      <c r="BE31" s="1036"/>
      <c r="BF31" s="1036"/>
      <c r="BG31" s="1036"/>
      <c r="BH31" s="1036"/>
      <c r="BI31" s="1037"/>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1"/>
      <c r="DW31" s="992"/>
      <c r="DX31" s="992"/>
      <c r="DY31" s="992"/>
      <c r="DZ31" s="993"/>
      <c r="EA31" s="199"/>
    </row>
    <row r="32" spans="1:131" s="200" customFormat="1" ht="26.25" customHeight="1" x14ac:dyDescent="0.15">
      <c r="A32" s="219">
        <v>5</v>
      </c>
      <c r="B32" s="1018" t="s">
        <v>388</v>
      </c>
      <c r="C32" s="1019"/>
      <c r="D32" s="1019"/>
      <c r="E32" s="1019"/>
      <c r="F32" s="1019"/>
      <c r="G32" s="1019"/>
      <c r="H32" s="1019"/>
      <c r="I32" s="1019"/>
      <c r="J32" s="1019"/>
      <c r="K32" s="1019"/>
      <c r="L32" s="1019"/>
      <c r="M32" s="1019"/>
      <c r="N32" s="1019"/>
      <c r="O32" s="1019"/>
      <c r="P32" s="1020"/>
      <c r="Q32" s="1042">
        <v>772</v>
      </c>
      <c r="R32" s="1043"/>
      <c r="S32" s="1043"/>
      <c r="T32" s="1043"/>
      <c r="U32" s="1043"/>
      <c r="V32" s="1043">
        <v>684</v>
      </c>
      <c r="W32" s="1043"/>
      <c r="X32" s="1043"/>
      <c r="Y32" s="1043"/>
      <c r="Z32" s="1043"/>
      <c r="AA32" s="1043">
        <v>88</v>
      </c>
      <c r="AB32" s="1043"/>
      <c r="AC32" s="1043"/>
      <c r="AD32" s="1043"/>
      <c r="AE32" s="1044"/>
      <c r="AF32" s="1024">
        <v>2393</v>
      </c>
      <c r="AG32" s="1025"/>
      <c r="AH32" s="1025"/>
      <c r="AI32" s="1025"/>
      <c r="AJ32" s="1026"/>
      <c r="AK32" s="979">
        <v>13</v>
      </c>
      <c r="AL32" s="970"/>
      <c r="AM32" s="970"/>
      <c r="AN32" s="970"/>
      <c r="AO32" s="970"/>
      <c r="AP32" s="970">
        <v>1417</v>
      </c>
      <c r="AQ32" s="970"/>
      <c r="AR32" s="970"/>
      <c r="AS32" s="970"/>
      <c r="AT32" s="970"/>
      <c r="AU32" s="970">
        <v>77</v>
      </c>
      <c r="AV32" s="970"/>
      <c r="AW32" s="970"/>
      <c r="AX32" s="970"/>
      <c r="AY32" s="970"/>
      <c r="AZ32" s="1041"/>
      <c r="BA32" s="1041"/>
      <c r="BB32" s="1041"/>
      <c r="BC32" s="1041"/>
      <c r="BD32" s="1041"/>
      <c r="BE32" s="1036" t="s">
        <v>389</v>
      </c>
      <c r="BF32" s="1036"/>
      <c r="BG32" s="1036"/>
      <c r="BH32" s="1036"/>
      <c r="BI32" s="1037"/>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1"/>
      <c r="DW32" s="992"/>
      <c r="DX32" s="992"/>
      <c r="DY32" s="992"/>
      <c r="DZ32" s="993"/>
      <c r="EA32" s="199"/>
    </row>
    <row r="33" spans="1:131" s="200" customFormat="1" ht="26.25" customHeight="1" x14ac:dyDescent="0.15">
      <c r="A33" s="219">
        <v>6</v>
      </c>
      <c r="B33" s="1018" t="s">
        <v>390</v>
      </c>
      <c r="C33" s="1019"/>
      <c r="D33" s="1019"/>
      <c r="E33" s="1019"/>
      <c r="F33" s="1019"/>
      <c r="G33" s="1019"/>
      <c r="H33" s="1019"/>
      <c r="I33" s="1019"/>
      <c r="J33" s="1019"/>
      <c r="K33" s="1019"/>
      <c r="L33" s="1019"/>
      <c r="M33" s="1019"/>
      <c r="N33" s="1019"/>
      <c r="O33" s="1019"/>
      <c r="P33" s="1020"/>
      <c r="Q33" s="1042">
        <v>1843</v>
      </c>
      <c r="R33" s="1043"/>
      <c r="S33" s="1043"/>
      <c r="T33" s="1043"/>
      <c r="U33" s="1043"/>
      <c r="V33" s="1043">
        <v>2267</v>
      </c>
      <c r="W33" s="1043"/>
      <c r="X33" s="1043"/>
      <c r="Y33" s="1043"/>
      <c r="Z33" s="1043"/>
      <c r="AA33" s="1043">
        <v>-424</v>
      </c>
      <c r="AB33" s="1043"/>
      <c r="AC33" s="1043"/>
      <c r="AD33" s="1043"/>
      <c r="AE33" s="1044"/>
      <c r="AF33" s="1024">
        <v>244</v>
      </c>
      <c r="AG33" s="1025"/>
      <c r="AH33" s="1025"/>
      <c r="AI33" s="1025"/>
      <c r="AJ33" s="1026"/>
      <c r="AK33" s="979">
        <v>1823</v>
      </c>
      <c r="AL33" s="970"/>
      <c r="AM33" s="970"/>
      <c r="AN33" s="970"/>
      <c r="AO33" s="970"/>
      <c r="AP33" s="970">
        <v>17323</v>
      </c>
      <c r="AQ33" s="970"/>
      <c r="AR33" s="970"/>
      <c r="AS33" s="970"/>
      <c r="AT33" s="970"/>
      <c r="AU33" s="970">
        <v>15937</v>
      </c>
      <c r="AV33" s="970"/>
      <c r="AW33" s="970"/>
      <c r="AX33" s="970"/>
      <c r="AY33" s="970"/>
      <c r="AZ33" s="1041"/>
      <c r="BA33" s="1041"/>
      <c r="BB33" s="1041"/>
      <c r="BC33" s="1041"/>
      <c r="BD33" s="1041"/>
      <c r="BE33" s="1036" t="s">
        <v>389</v>
      </c>
      <c r="BF33" s="1036"/>
      <c r="BG33" s="1036"/>
      <c r="BH33" s="1036"/>
      <c r="BI33" s="1037"/>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1"/>
      <c r="DW33" s="992"/>
      <c r="DX33" s="992"/>
      <c r="DY33" s="992"/>
      <c r="DZ33" s="993"/>
      <c r="EA33" s="199"/>
    </row>
    <row r="34" spans="1:131" s="200" customFormat="1" ht="26.25" customHeight="1" x14ac:dyDescent="0.15">
      <c r="A34" s="219">
        <v>7</v>
      </c>
      <c r="B34" s="1018" t="s">
        <v>391</v>
      </c>
      <c r="C34" s="1019"/>
      <c r="D34" s="1019"/>
      <c r="E34" s="1019"/>
      <c r="F34" s="1019"/>
      <c r="G34" s="1019"/>
      <c r="H34" s="1019"/>
      <c r="I34" s="1019"/>
      <c r="J34" s="1019"/>
      <c r="K34" s="1019"/>
      <c r="L34" s="1019"/>
      <c r="M34" s="1019"/>
      <c r="N34" s="1019"/>
      <c r="O34" s="1019"/>
      <c r="P34" s="1020"/>
      <c r="Q34" s="1042">
        <v>5099</v>
      </c>
      <c r="R34" s="1043"/>
      <c r="S34" s="1043"/>
      <c r="T34" s="1043"/>
      <c r="U34" s="1043"/>
      <c r="V34" s="1043">
        <v>5062</v>
      </c>
      <c r="W34" s="1043"/>
      <c r="X34" s="1043"/>
      <c r="Y34" s="1043"/>
      <c r="Z34" s="1043"/>
      <c r="AA34" s="1043">
        <v>37</v>
      </c>
      <c r="AB34" s="1043"/>
      <c r="AC34" s="1043"/>
      <c r="AD34" s="1043"/>
      <c r="AE34" s="1044"/>
      <c r="AF34" s="1024">
        <v>1666</v>
      </c>
      <c r="AG34" s="1025"/>
      <c r="AH34" s="1025"/>
      <c r="AI34" s="1025"/>
      <c r="AJ34" s="1026"/>
      <c r="AK34" s="979">
        <v>484</v>
      </c>
      <c r="AL34" s="970"/>
      <c r="AM34" s="970"/>
      <c r="AN34" s="970"/>
      <c r="AO34" s="970"/>
      <c r="AP34" s="970">
        <v>4032</v>
      </c>
      <c r="AQ34" s="970"/>
      <c r="AR34" s="970"/>
      <c r="AS34" s="970"/>
      <c r="AT34" s="970"/>
      <c r="AU34" s="970">
        <v>1774</v>
      </c>
      <c r="AV34" s="970"/>
      <c r="AW34" s="970"/>
      <c r="AX34" s="970"/>
      <c r="AY34" s="970"/>
      <c r="AZ34" s="1041"/>
      <c r="BA34" s="1041"/>
      <c r="BB34" s="1041"/>
      <c r="BC34" s="1041"/>
      <c r="BD34" s="1041"/>
      <c r="BE34" s="1036" t="s">
        <v>389</v>
      </c>
      <c r="BF34" s="1036"/>
      <c r="BG34" s="1036"/>
      <c r="BH34" s="1036"/>
      <c r="BI34" s="1037"/>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1"/>
      <c r="DW34" s="992"/>
      <c r="DX34" s="992"/>
      <c r="DY34" s="992"/>
      <c r="DZ34" s="993"/>
      <c r="EA34" s="199"/>
    </row>
    <row r="35" spans="1:131" s="200" customFormat="1" ht="26.25" customHeight="1" x14ac:dyDescent="0.15">
      <c r="A35" s="219">
        <v>8</v>
      </c>
      <c r="B35" s="1018" t="s">
        <v>392</v>
      </c>
      <c r="C35" s="1019"/>
      <c r="D35" s="1019"/>
      <c r="E35" s="1019"/>
      <c r="F35" s="1019"/>
      <c r="G35" s="1019"/>
      <c r="H35" s="1019"/>
      <c r="I35" s="1019"/>
      <c r="J35" s="1019"/>
      <c r="K35" s="1019"/>
      <c r="L35" s="1019"/>
      <c r="M35" s="1019"/>
      <c r="N35" s="1019"/>
      <c r="O35" s="1019"/>
      <c r="P35" s="1020"/>
      <c r="Q35" s="1042">
        <v>26</v>
      </c>
      <c r="R35" s="1043"/>
      <c r="S35" s="1043"/>
      <c r="T35" s="1043"/>
      <c r="U35" s="1043"/>
      <c r="V35" s="1043">
        <v>19</v>
      </c>
      <c r="W35" s="1043"/>
      <c r="X35" s="1043"/>
      <c r="Y35" s="1043"/>
      <c r="Z35" s="1043"/>
      <c r="AA35" s="1043">
        <v>7</v>
      </c>
      <c r="AB35" s="1043"/>
      <c r="AC35" s="1043"/>
      <c r="AD35" s="1043"/>
      <c r="AE35" s="1044"/>
      <c r="AF35" s="1024">
        <v>7</v>
      </c>
      <c r="AG35" s="1025"/>
      <c r="AH35" s="1025"/>
      <c r="AI35" s="1025"/>
      <c r="AJ35" s="1026"/>
      <c r="AK35" s="979">
        <v>15</v>
      </c>
      <c r="AL35" s="970"/>
      <c r="AM35" s="970"/>
      <c r="AN35" s="970"/>
      <c r="AO35" s="970"/>
      <c r="AP35" s="970">
        <v>150</v>
      </c>
      <c r="AQ35" s="970"/>
      <c r="AR35" s="970"/>
      <c r="AS35" s="970"/>
      <c r="AT35" s="970"/>
      <c r="AU35" s="970">
        <v>150</v>
      </c>
      <c r="AV35" s="970"/>
      <c r="AW35" s="970"/>
      <c r="AX35" s="970"/>
      <c r="AY35" s="970"/>
      <c r="AZ35" s="1041"/>
      <c r="BA35" s="1041"/>
      <c r="BB35" s="1041"/>
      <c r="BC35" s="1041"/>
      <c r="BD35" s="1041"/>
      <c r="BE35" s="1036" t="s">
        <v>393</v>
      </c>
      <c r="BF35" s="1036"/>
      <c r="BG35" s="1036"/>
      <c r="BH35" s="1036"/>
      <c r="BI35" s="1037"/>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1"/>
      <c r="DW35" s="992"/>
      <c r="DX35" s="992"/>
      <c r="DY35" s="992"/>
      <c r="DZ35" s="993"/>
      <c r="EA35" s="199"/>
    </row>
    <row r="36" spans="1:131" s="200" customFormat="1" ht="26.25" customHeight="1" x14ac:dyDescent="0.15">
      <c r="A36" s="219">
        <v>9</v>
      </c>
      <c r="B36" s="1018" t="s">
        <v>394</v>
      </c>
      <c r="C36" s="1019"/>
      <c r="D36" s="1019"/>
      <c r="E36" s="1019"/>
      <c r="F36" s="1019"/>
      <c r="G36" s="1019"/>
      <c r="H36" s="1019"/>
      <c r="I36" s="1019"/>
      <c r="J36" s="1019"/>
      <c r="K36" s="1019"/>
      <c r="L36" s="1019"/>
      <c r="M36" s="1019"/>
      <c r="N36" s="1019"/>
      <c r="O36" s="1019"/>
      <c r="P36" s="1020"/>
      <c r="Q36" s="1042">
        <v>12</v>
      </c>
      <c r="R36" s="1043"/>
      <c r="S36" s="1043"/>
      <c r="T36" s="1043"/>
      <c r="U36" s="1043"/>
      <c r="V36" s="1043">
        <v>10</v>
      </c>
      <c r="W36" s="1043"/>
      <c r="X36" s="1043"/>
      <c r="Y36" s="1043"/>
      <c r="Z36" s="1043"/>
      <c r="AA36" s="1043">
        <v>2</v>
      </c>
      <c r="AB36" s="1043"/>
      <c r="AC36" s="1043"/>
      <c r="AD36" s="1043"/>
      <c r="AE36" s="1044"/>
      <c r="AF36" s="1024">
        <v>9</v>
      </c>
      <c r="AG36" s="1025"/>
      <c r="AH36" s="1025"/>
      <c r="AI36" s="1025"/>
      <c r="AJ36" s="1026"/>
      <c r="AK36" s="979">
        <v>4</v>
      </c>
      <c r="AL36" s="970"/>
      <c r="AM36" s="970"/>
      <c r="AN36" s="970"/>
      <c r="AO36" s="970"/>
      <c r="AP36" s="970"/>
      <c r="AQ36" s="970"/>
      <c r="AR36" s="970"/>
      <c r="AS36" s="970"/>
      <c r="AT36" s="970"/>
      <c r="AU36" s="970"/>
      <c r="AV36" s="970"/>
      <c r="AW36" s="970"/>
      <c r="AX36" s="970"/>
      <c r="AY36" s="970"/>
      <c r="AZ36" s="1041"/>
      <c r="BA36" s="1041"/>
      <c r="BB36" s="1041"/>
      <c r="BC36" s="1041"/>
      <c r="BD36" s="1041"/>
      <c r="BE36" s="1036" t="s">
        <v>393</v>
      </c>
      <c r="BF36" s="1036"/>
      <c r="BG36" s="1036"/>
      <c r="BH36" s="1036"/>
      <c r="BI36" s="1037"/>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1"/>
      <c r="DW36" s="992"/>
      <c r="DX36" s="992"/>
      <c r="DY36" s="992"/>
      <c r="DZ36" s="993"/>
      <c r="EA36" s="199"/>
    </row>
    <row r="37" spans="1:131" s="200" customFormat="1" ht="26.25" customHeight="1" x14ac:dyDescent="0.15">
      <c r="A37" s="219">
        <v>10</v>
      </c>
      <c r="B37" s="1018" t="s">
        <v>395</v>
      </c>
      <c r="C37" s="1019"/>
      <c r="D37" s="1019"/>
      <c r="E37" s="1019"/>
      <c r="F37" s="1019"/>
      <c r="G37" s="1019"/>
      <c r="H37" s="1019"/>
      <c r="I37" s="1019"/>
      <c r="J37" s="1019"/>
      <c r="K37" s="1019"/>
      <c r="L37" s="1019"/>
      <c r="M37" s="1019"/>
      <c r="N37" s="1019"/>
      <c r="O37" s="1019"/>
      <c r="P37" s="1020"/>
      <c r="Q37" s="1042">
        <v>242</v>
      </c>
      <c r="R37" s="1043"/>
      <c r="S37" s="1043"/>
      <c r="T37" s="1043"/>
      <c r="U37" s="1043"/>
      <c r="V37" s="1043">
        <v>236</v>
      </c>
      <c r="W37" s="1043"/>
      <c r="X37" s="1043"/>
      <c r="Y37" s="1043"/>
      <c r="Z37" s="1043"/>
      <c r="AA37" s="1043">
        <v>6</v>
      </c>
      <c r="AB37" s="1043"/>
      <c r="AC37" s="1043"/>
      <c r="AD37" s="1043"/>
      <c r="AE37" s="1044"/>
      <c r="AF37" s="1024" t="s">
        <v>113</v>
      </c>
      <c r="AG37" s="1025"/>
      <c r="AH37" s="1025"/>
      <c r="AI37" s="1025"/>
      <c r="AJ37" s="1026"/>
      <c r="AK37" s="979">
        <v>183</v>
      </c>
      <c r="AL37" s="970"/>
      <c r="AM37" s="970"/>
      <c r="AN37" s="970"/>
      <c r="AO37" s="970"/>
      <c r="AP37" s="970">
        <v>192</v>
      </c>
      <c r="AQ37" s="970"/>
      <c r="AR37" s="970"/>
      <c r="AS37" s="970"/>
      <c r="AT37" s="970"/>
      <c r="AU37" s="970">
        <v>192</v>
      </c>
      <c r="AV37" s="970"/>
      <c r="AW37" s="970"/>
      <c r="AX37" s="970"/>
      <c r="AY37" s="970"/>
      <c r="AZ37" s="1041"/>
      <c r="BA37" s="1041"/>
      <c r="BB37" s="1041"/>
      <c r="BC37" s="1041"/>
      <c r="BD37" s="1041"/>
      <c r="BE37" s="1036" t="s">
        <v>393</v>
      </c>
      <c r="BF37" s="1036"/>
      <c r="BG37" s="1036"/>
      <c r="BH37" s="1036"/>
      <c r="BI37" s="1037"/>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1"/>
      <c r="DW37" s="992"/>
      <c r="DX37" s="992"/>
      <c r="DY37" s="992"/>
      <c r="DZ37" s="993"/>
      <c r="EA37" s="199"/>
    </row>
    <row r="38" spans="1:131" s="200" customFormat="1" ht="26.25" customHeight="1" x14ac:dyDescent="0.15">
      <c r="A38" s="219">
        <v>11</v>
      </c>
      <c r="B38" s="1018"/>
      <c r="C38" s="1019"/>
      <c r="D38" s="1019"/>
      <c r="E38" s="1019"/>
      <c r="F38" s="1019"/>
      <c r="G38" s="1019"/>
      <c r="H38" s="1019"/>
      <c r="I38" s="1019"/>
      <c r="J38" s="1019"/>
      <c r="K38" s="1019"/>
      <c r="L38" s="1019"/>
      <c r="M38" s="1019"/>
      <c r="N38" s="1019"/>
      <c r="O38" s="1019"/>
      <c r="P38" s="1020"/>
      <c r="Q38" s="1042"/>
      <c r="R38" s="1043"/>
      <c r="S38" s="1043"/>
      <c r="T38" s="1043"/>
      <c r="U38" s="1043"/>
      <c r="V38" s="1043"/>
      <c r="W38" s="1043"/>
      <c r="X38" s="1043"/>
      <c r="Y38" s="1043"/>
      <c r="Z38" s="1043"/>
      <c r="AA38" s="1043"/>
      <c r="AB38" s="1043"/>
      <c r="AC38" s="1043"/>
      <c r="AD38" s="1043"/>
      <c r="AE38" s="1044"/>
      <c r="AF38" s="1024"/>
      <c r="AG38" s="1025"/>
      <c r="AH38" s="1025"/>
      <c r="AI38" s="1025"/>
      <c r="AJ38" s="1026"/>
      <c r="AK38" s="979"/>
      <c r="AL38" s="970"/>
      <c r="AM38" s="970"/>
      <c r="AN38" s="970"/>
      <c r="AO38" s="970"/>
      <c r="AP38" s="970"/>
      <c r="AQ38" s="970"/>
      <c r="AR38" s="970"/>
      <c r="AS38" s="970"/>
      <c r="AT38" s="970"/>
      <c r="AU38" s="970"/>
      <c r="AV38" s="970"/>
      <c r="AW38" s="970"/>
      <c r="AX38" s="970"/>
      <c r="AY38" s="970"/>
      <c r="AZ38" s="1041"/>
      <c r="BA38" s="1041"/>
      <c r="BB38" s="1041"/>
      <c r="BC38" s="1041"/>
      <c r="BD38" s="1041"/>
      <c r="BE38" s="1036"/>
      <c r="BF38" s="1036"/>
      <c r="BG38" s="1036"/>
      <c r="BH38" s="1036"/>
      <c r="BI38" s="1037"/>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1"/>
      <c r="DW38" s="992"/>
      <c r="DX38" s="992"/>
      <c r="DY38" s="992"/>
      <c r="DZ38" s="993"/>
      <c r="EA38" s="199"/>
    </row>
    <row r="39" spans="1:131" s="200" customFormat="1" ht="26.25" customHeight="1" x14ac:dyDescent="0.15">
      <c r="A39" s="219">
        <v>12</v>
      </c>
      <c r="B39" s="1018"/>
      <c r="C39" s="1019"/>
      <c r="D39" s="1019"/>
      <c r="E39" s="1019"/>
      <c r="F39" s="1019"/>
      <c r="G39" s="1019"/>
      <c r="H39" s="1019"/>
      <c r="I39" s="1019"/>
      <c r="J39" s="1019"/>
      <c r="K39" s="1019"/>
      <c r="L39" s="1019"/>
      <c r="M39" s="1019"/>
      <c r="N39" s="1019"/>
      <c r="O39" s="1019"/>
      <c r="P39" s="1020"/>
      <c r="Q39" s="1042"/>
      <c r="R39" s="1043"/>
      <c r="S39" s="1043"/>
      <c r="T39" s="1043"/>
      <c r="U39" s="1043"/>
      <c r="V39" s="1043"/>
      <c r="W39" s="1043"/>
      <c r="X39" s="1043"/>
      <c r="Y39" s="1043"/>
      <c r="Z39" s="1043"/>
      <c r="AA39" s="1043"/>
      <c r="AB39" s="1043"/>
      <c r="AC39" s="1043"/>
      <c r="AD39" s="1043"/>
      <c r="AE39" s="1044"/>
      <c r="AF39" s="1024"/>
      <c r="AG39" s="1025"/>
      <c r="AH39" s="1025"/>
      <c r="AI39" s="1025"/>
      <c r="AJ39" s="1026"/>
      <c r="AK39" s="979"/>
      <c r="AL39" s="970"/>
      <c r="AM39" s="970"/>
      <c r="AN39" s="970"/>
      <c r="AO39" s="970"/>
      <c r="AP39" s="970"/>
      <c r="AQ39" s="970"/>
      <c r="AR39" s="970"/>
      <c r="AS39" s="970"/>
      <c r="AT39" s="970"/>
      <c r="AU39" s="970"/>
      <c r="AV39" s="970"/>
      <c r="AW39" s="970"/>
      <c r="AX39" s="970"/>
      <c r="AY39" s="970"/>
      <c r="AZ39" s="1041"/>
      <c r="BA39" s="1041"/>
      <c r="BB39" s="1041"/>
      <c r="BC39" s="1041"/>
      <c r="BD39" s="1041"/>
      <c r="BE39" s="1036"/>
      <c r="BF39" s="1036"/>
      <c r="BG39" s="1036"/>
      <c r="BH39" s="1036"/>
      <c r="BI39" s="1037"/>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1"/>
      <c r="DW39" s="992"/>
      <c r="DX39" s="992"/>
      <c r="DY39" s="992"/>
      <c r="DZ39" s="993"/>
      <c r="EA39" s="199"/>
    </row>
    <row r="40" spans="1:131" s="200" customFormat="1" ht="26.25" customHeight="1" x14ac:dyDescent="0.15">
      <c r="A40" s="214">
        <v>13</v>
      </c>
      <c r="B40" s="1018"/>
      <c r="C40" s="1019"/>
      <c r="D40" s="1019"/>
      <c r="E40" s="1019"/>
      <c r="F40" s="1019"/>
      <c r="G40" s="1019"/>
      <c r="H40" s="1019"/>
      <c r="I40" s="1019"/>
      <c r="J40" s="1019"/>
      <c r="K40" s="1019"/>
      <c r="L40" s="1019"/>
      <c r="M40" s="1019"/>
      <c r="N40" s="1019"/>
      <c r="O40" s="1019"/>
      <c r="P40" s="1020"/>
      <c r="Q40" s="1042"/>
      <c r="R40" s="1043"/>
      <c r="S40" s="1043"/>
      <c r="T40" s="1043"/>
      <c r="U40" s="1043"/>
      <c r="V40" s="1043"/>
      <c r="W40" s="1043"/>
      <c r="X40" s="1043"/>
      <c r="Y40" s="1043"/>
      <c r="Z40" s="1043"/>
      <c r="AA40" s="1043"/>
      <c r="AB40" s="1043"/>
      <c r="AC40" s="1043"/>
      <c r="AD40" s="1043"/>
      <c r="AE40" s="1044"/>
      <c r="AF40" s="1024"/>
      <c r="AG40" s="1025"/>
      <c r="AH40" s="1025"/>
      <c r="AI40" s="1025"/>
      <c r="AJ40" s="1026"/>
      <c r="AK40" s="979"/>
      <c r="AL40" s="970"/>
      <c r="AM40" s="970"/>
      <c r="AN40" s="970"/>
      <c r="AO40" s="970"/>
      <c r="AP40" s="970"/>
      <c r="AQ40" s="970"/>
      <c r="AR40" s="970"/>
      <c r="AS40" s="970"/>
      <c r="AT40" s="970"/>
      <c r="AU40" s="970"/>
      <c r="AV40" s="970"/>
      <c r="AW40" s="970"/>
      <c r="AX40" s="970"/>
      <c r="AY40" s="970"/>
      <c r="AZ40" s="1041"/>
      <c r="BA40" s="1041"/>
      <c r="BB40" s="1041"/>
      <c r="BC40" s="1041"/>
      <c r="BD40" s="1041"/>
      <c r="BE40" s="1036"/>
      <c r="BF40" s="1036"/>
      <c r="BG40" s="1036"/>
      <c r="BH40" s="1036"/>
      <c r="BI40" s="1037"/>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1"/>
      <c r="DW40" s="992"/>
      <c r="DX40" s="992"/>
      <c r="DY40" s="992"/>
      <c r="DZ40" s="993"/>
      <c r="EA40" s="199"/>
    </row>
    <row r="41" spans="1:131" s="200" customFormat="1" ht="26.25" customHeight="1" x14ac:dyDescent="0.15">
      <c r="A41" s="214">
        <v>14</v>
      </c>
      <c r="B41" s="1018"/>
      <c r="C41" s="1019"/>
      <c r="D41" s="1019"/>
      <c r="E41" s="1019"/>
      <c r="F41" s="1019"/>
      <c r="G41" s="1019"/>
      <c r="H41" s="1019"/>
      <c r="I41" s="1019"/>
      <c r="J41" s="1019"/>
      <c r="K41" s="1019"/>
      <c r="L41" s="1019"/>
      <c r="M41" s="1019"/>
      <c r="N41" s="1019"/>
      <c r="O41" s="1019"/>
      <c r="P41" s="1020"/>
      <c r="Q41" s="1042"/>
      <c r="R41" s="1043"/>
      <c r="S41" s="1043"/>
      <c r="T41" s="1043"/>
      <c r="U41" s="1043"/>
      <c r="V41" s="1043"/>
      <c r="W41" s="1043"/>
      <c r="X41" s="1043"/>
      <c r="Y41" s="1043"/>
      <c r="Z41" s="1043"/>
      <c r="AA41" s="1043"/>
      <c r="AB41" s="1043"/>
      <c r="AC41" s="1043"/>
      <c r="AD41" s="1043"/>
      <c r="AE41" s="1044"/>
      <c r="AF41" s="1024"/>
      <c r="AG41" s="1025"/>
      <c r="AH41" s="1025"/>
      <c r="AI41" s="1025"/>
      <c r="AJ41" s="1026"/>
      <c r="AK41" s="979"/>
      <c r="AL41" s="970"/>
      <c r="AM41" s="970"/>
      <c r="AN41" s="970"/>
      <c r="AO41" s="970"/>
      <c r="AP41" s="970"/>
      <c r="AQ41" s="970"/>
      <c r="AR41" s="970"/>
      <c r="AS41" s="970"/>
      <c r="AT41" s="970"/>
      <c r="AU41" s="970"/>
      <c r="AV41" s="970"/>
      <c r="AW41" s="970"/>
      <c r="AX41" s="970"/>
      <c r="AY41" s="970"/>
      <c r="AZ41" s="1041"/>
      <c r="BA41" s="1041"/>
      <c r="BB41" s="1041"/>
      <c r="BC41" s="1041"/>
      <c r="BD41" s="1041"/>
      <c r="BE41" s="1036"/>
      <c r="BF41" s="1036"/>
      <c r="BG41" s="1036"/>
      <c r="BH41" s="1036"/>
      <c r="BI41" s="1037"/>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1"/>
      <c r="DW41" s="992"/>
      <c r="DX41" s="992"/>
      <c r="DY41" s="992"/>
      <c r="DZ41" s="993"/>
      <c r="EA41" s="199"/>
    </row>
    <row r="42" spans="1:131" s="200" customFormat="1" ht="26.25" customHeight="1" x14ac:dyDescent="0.15">
      <c r="A42" s="214">
        <v>15</v>
      </c>
      <c r="B42" s="1018"/>
      <c r="C42" s="1019"/>
      <c r="D42" s="1019"/>
      <c r="E42" s="1019"/>
      <c r="F42" s="1019"/>
      <c r="G42" s="1019"/>
      <c r="H42" s="1019"/>
      <c r="I42" s="1019"/>
      <c r="J42" s="1019"/>
      <c r="K42" s="1019"/>
      <c r="L42" s="1019"/>
      <c r="M42" s="1019"/>
      <c r="N42" s="1019"/>
      <c r="O42" s="1019"/>
      <c r="P42" s="1020"/>
      <c r="Q42" s="1042"/>
      <c r="R42" s="1043"/>
      <c r="S42" s="1043"/>
      <c r="T42" s="1043"/>
      <c r="U42" s="1043"/>
      <c r="V42" s="1043"/>
      <c r="W42" s="1043"/>
      <c r="X42" s="1043"/>
      <c r="Y42" s="1043"/>
      <c r="Z42" s="1043"/>
      <c r="AA42" s="1043"/>
      <c r="AB42" s="1043"/>
      <c r="AC42" s="1043"/>
      <c r="AD42" s="1043"/>
      <c r="AE42" s="1044"/>
      <c r="AF42" s="1024"/>
      <c r="AG42" s="1025"/>
      <c r="AH42" s="1025"/>
      <c r="AI42" s="1025"/>
      <c r="AJ42" s="1026"/>
      <c r="AK42" s="979"/>
      <c r="AL42" s="970"/>
      <c r="AM42" s="970"/>
      <c r="AN42" s="970"/>
      <c r="AO42" s="970"/>
      <c r="AP42" s="970"/>
      <c r="AQ42" s="970"/>
      <c r="AR42" s="970"/>
      <c r="AS42" s="970"/>
      <c r="AT42" s="970"/>
      <c r="AU42" s="970"/>
      <c r="AV42" s="970"/>
      <c r="AW42" s="970"/>
      <c r="AX42" s="970"/>
      <c r="AY42" s="970"/>
      <c r="AZ42" s="1041"/>
      <c r="BA42" s="1041"/>
      <c r="BB42" s="1041"/>
      <c r="BC42" s="1041"/>
      <c r="BD42" s="1041"/>
      <c r="BE42" s="1036"/>
      <c r="BF42" s="1036"/>
      <c r="BG42" s="1036"/>
      <c r="BH42" s="1036"/>
      <c r="BI42" s="1037"/>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1"/>
      <c r="DW42" s="992"/>
      <c r="DX42" s="992"/>
      <c r="DY42" s="992"/>
      <c r="DZ42" s="993"/>
      <c r="EA42" s="199"/>
    </row>
    <row r="43" spans="1:131" s="200" customFormat="1" ht="26.25" customHeight="1" x14ac:dyDescent="0.15">
      <c r="A43" s="214">
        <v>16</v>
      </c>
      <c r="B43" s="1018"/>
      <c r="C43" s="1019"/>
      <c r="D43" s="1019"/>
      <c r="E43" s="1019"/>
      <c r="F43" s="1019"/>
      <c r="G43" s="1019"/>
      <c r="H43" s="1019"/>
      <c r="I43" s="1019"/>
      <c r="J43" s="1019"/>
      <c r="K43" s="1019"/>
      <c r="L43" s="1019"/>
      <c r="M43" s="1019"/>
      <c r="N43" s="1019"/>
      <c r="O43" s="1019"/>
      <c r="P43" s="1020"/>
      <c r="Q43" s="1042"/>
      <c r="R43" s="1043"/>
      <c r="S43" s="1043"/>
      <c r="T43" s="1043"/>
      <c r="U43" s="1043"/>
      <c r="V43" s="1043"/>
      <c r="W43" s="1043"/>
      <c r="X43" s="1043"/>
      <c r="Y43" s="1043"/>
      <c r="Z43" s="1043"/>
      <c r="AA43" s="1043"/>
      <c r="AB43" s="1043"/>
      <c r="AC43" s="1043"/>
      <c r="AD43" s="1043"/>
      <c r="AE43" s="1044"/>
      <c r="AF43" s="1024"/>
      <c r="AG43" s="1025"/>
      <c r="AH43" s="1025"/>
      <c r="AI43" s="1025"/>
      <c r="AJ43" s="1026"/>
      <c r="AK43" s="979"/>
      <c r="AL43" s="970"/>
      <c r="AM43" s="970"/>
      <c r="AN43" s="970"/>
      <c r="AO43" s="970"/>
      <c r="AP43" s="970"/>
      <c r="AQ43" s="970"/>
      <c r="AR43" s="970"/>
      <c r="AS43" s="970"/>
      <c r="AT43" s="970"/>
      <c r="AU43" s="970"/>
      <c r="AV43" s="970"/>
      <c r="AW43" s="970"/>
      <c r="AX43" s="970"/>
      <c r="AY43" s="970"/>
      <c r="AZ43" s="1041"/>
      <c r="BA43" s="1041"/>
      <c r="BB43" s="1041"/>
      <c r="BC43" s="1041"/>
      <c r="BD43" s="1041"/>
      <c r="BE43" s="1036"/>
      <c r="BF43" s="1036"/>
      <c r="BG43" s="1036"/>
      <c r="BH43" s="1036"/>
      <c r="BI43" s="1037"/>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1"/>
      <c r="DW43" s="992"/>
      <c r="DX43" s="992"/>
      <c r="DY43" s="992"/>
      <c r="DZ43" s="993"/>
      <c r="EA43" s="199"/>
    </row>
    <row r="44" spans="1:131" s="200" customFormat="1" ht="26.25" customHeight="1" x14ac:dyDescent="0.15">
      <c r="A44" s="214">
        <v>17</v>
      </c>
      <c r="B44" s="1018"/>
      <c r="C44" s="1019"/>
      <c r="D44" s="1019"/>
      <c r="E44" s="1019"/>
      <c r="F44" s="1019"/>
      <c r="G44" s="1019"/>
      <c r="H44" s="1019"/>
      <c r="I44" s="1019"/>
      <c r="J44" s="1019"/>
      <c r="K44" s="1019"/>
      <c r="L44" s="1019"/>
      <c r="M44" s="1019"/>
      <c r="N44" s="1019"/>
      <c r="O44" s="1019"/>
      <c r="P44" s="1020"/>
      <c r="Q44" s="1042"/>
      <c r="R44" s="1043"/>
      <c r="S44" s="1043"/>
      <c r="T44" s="1043"/>
      <c r="U44" s="1043"/>
      <c r="V44" s="1043"/>
      <c r="W44" s="1043"/>
      <c r="X44" s="1043"/>
      <c r="Y44" s="1043"/>
      <c r="Z44" s="1043"/>
      <c r="AA44" s="1043"/>
      <c r="AB44" s="1043"/>
      <c r="AC44" s="1043"/>
      <c r="AD44" s="1043"/>
      <c r="AE44" s="1044"/>
      <c r="AF44" s="1024"/>
      <c r="AG44" s="1025"/>
      <c r="AH44" s="1025"/>
      <c r="AI44" s="1025"/>
      <c r="AJ44" s="1026"/>
      <c r="AK44" s="979"/>
      <c r="AL44" s="970"/>
      <c r="AM44" s="970"/>
      <c r="AN44" s="970"/>
      <c r="AO44" s="970"/>
      <c r="AP44" s="970"/>
      <c r="AQ44" s="970"/>
      <c r="AR44" s="970"/>
      <c r="AS44" s="970"/>
      <c r="AT44" s="970"/>
      <c r="AU44" s="970"/>
      <c r="AV44" s="970"/>
      <c r="AW44" s="970"/>
      <c r="AX44" s="970"/>
      <c r="AY44" s="970"/>
      <c r="AZ44" s="1041"/>
      <c r="BA44" s="1041"/>
      <c r="BB44" s="1041"/>
      <c r="BC44" s="1041"/>
      <c r="BD44" s="1041"/>
      <c r="BE44" s="1036"/>
      <c r="BF44" s="1036"/>
      <c r="BG44" s="1036"/>
      <c r="BH44" s="1036"/>
      <c r="BI44" s="1037"/>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1"/>
      <c r="DW44" s="992"/>
      <c r="DX44" s="992"/>
      <c r="DY44" s="992"/>
      <c r="DZ44" s="993"/>
      <c r="EA44" s="199"/>
    </row>
    <row r="45" spans="1:131" s="200" customFormat="1" ht="26.25" customHeight="1" x14ac:dyDescent="0.15">
      <c r="A45" s="214">
        <v>18</v>
      </c>
      <c r="B45" s="1018"/>
      <c r="C45" s="1019"/>
      <c r="D45" s="1019"/>
      <c r="E45" s="1019"/>
      <c r="F45" s="1019"/>
      <c r="G45" s="1019"/>
      <c r="H45" s="1019"/>
      <c r="I45" s="1019"/>
      <c r="J45" s="1019"/>
      <c r="K45" s="1019"/>
      <c r="L45" s="1019"/>
      <c r="M45" s="1019"/>
      <c r="N45" s="1019"/>
      <c r="O45" s="1019"/>
      <c r="P45" s="1020"/>
      <c r="Q45" s="1042"/>
      <c r="R45" s="1043"/>
      <c r="S45" s="1043"/>
      <c r="T45" s="1043"/>
      <c r="U45" s="1043"/>
      <c r="V45" s="1043"/>
      <c r="W45" s="1043"/>
      <c r="X45" s="1043"/>
      <c r="Y45" s="1043"/>
      <c r="Z45" s="1043"/>
      <c r="AA45" s="1043"/>
      <c r="AB45" s="1043"/>
      <c r="AC45" s="1043"/>
      <c r="AD45" s="1043"/>
      <c r="AE45" s="1044"/>
      <c r="AF45" s="1024"/>
      <c r="AG45" s="1025"/>
      <c r="AH45" s="1025"/>
      <c r="AI45" s="1025"/>
      <c r="AJ45" s="1026"/>
      <c r="AK45" s="979"/>
      <c r="AL45" s="970"/>
      <c r="AM45" s="970"/>
      <c r="AN45" s="970"/>
      <c r="AO45" s="970"/>
      <c r="AP45" s="970"/>
      <c r="AQ45" s="970"/>
      <c r="AR45" s="970"/>
      <c r="AS45" s="970"/>
      <c r="AT45" s="970"/>
      <c r="AU45" s="970"/>
      <c r="AV45" s="970"/>
      <c r="AW45" s="970"/>
      <c r="AX45" s="970"/>
      <c r="AY45" s="970"/>
      <c r="AZ45" s="1041"/>
      <c r="BA45" s="1041"/>
      <c r="BB45" s="1041"/>
      <c r="BC45" s="1041"/>
      <c r="BD45" s="1041"/>
      <c r="BE45" s="1036"/>
      <c r="BF45" s="1036"/>
      <c r="BG45" s="1036"/>
      <c r="BH45" s="1036"/>
      <c r="BI45" s="1037"/>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1"/>
      <c r="DW45" s="992"/>
      <c r="DX45" s="992"/>
      <c r="DY45" s="992"/>
      <c r="DZ45" s="993"/>
      <c r="EA45" s="199"/>
    </row>
    <row r="46" spans="1:131" s="200" customFormat="1" ht="26.25" customHeight="1" x14ac:dyDescent="0.15">
      <c r="A46" s="214">
        <v>19</v>
      </c>
      <c r="B46" s="1018"/>
      <c r="C46" s="1019"/>
      <c r="D46" s="1019"/>
      <c r="E46" s="1019"/>
      <c r="F46" s="1019"/>
      <c r="G46" s="1019"/>
      <c r="H46" s="1019"/>
      <c r="I46" s="1019"/>
      <c r="J46" s="1019"/>
      <c r="K46" s="1019"/>
      <c r="L46" s="1019"/>
      <c r="M46" s="1019"/>
      <c r="N46" s="1019"/>
      <c r="O46" s="1019"/>
      <c r="P46" s="1020"/>
      <c r="Q46" s="1042"/>
      <c r="R46" s="1043"/>
      <c r="S46" s="1043"/>
      <c r="T46" s="1043"/>
      <c r="U46" s="1043"/>
      <c r="V46" s="1043"/>
      <c r="W46" s="1043"/>
      <c r="X46" s="1043"/>
      <c r="Y46" s="1043"/>
      <c r="Z46" s="1043"/>
      <c r="AA46" s="1043"/>
      <c r="AB46" s="1043"/>
      <c r="AC46" s="1043"/>
      <c r="AD46" s="1043"/>
      <c r="AE46" s="1044"/>
      <c r="AF46" s="1024"/>
      <c r="AG46" s="1025"/>
      <c r="AH46" s="1025"/>
      <c r="AI46" s="1025"/>
      <c r="AJ46" s="1026"/>
      <c r="AK46" s="979"/>
      <c r="AL46" s="970"/>
      <c r="AM46" s="970"/>
      <c r="AN46" s="970"/>
      <c r="AO46" s="970"/>
      <c r="AP46" s="970"/>
      <c r="AQ46" s="970"/>
      <c r="AR46" s="970"/>
      <c r="AS46" s="970"/>
      <c r="AT46" s="970"/>
      <c r="AU46" s="970"/>
      <c r="AV46" s="970"/>
      <c r="AW46" s="970"/>
      <c r="AX46" s="970"/>
      <c r="AY46" s="970"/>
      <c r="AZ46" s="1041"/>
      <c r="BA46" s="1041"/>
      <c r="BB46" s="1041"/>
      <c r="BC46" s="1041"/>
      <c r="BD46" s="1041"/>
      <c r="BE46" s="1036"/>
      <c r="BF46" s="1036"/>
      <c r="BG46" s="1036"/>
      <c r="BH46" s="1036"/>
      <c r="BI46" s="1037"/>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1"/>
      <c r="DW46" s="992"/>
      <c r="DX46" s="992"/>
      <c r="DY46" s="992"/>
      <c r="DZ46" s="993"/>
      <c r="EA46" s="199"/>
    </row>
    <row r="47" spans="1:131" s="200" customFormat="1" ht="26.25" customHeight="1" x14ac:dyDescent="0.15">
      <c r="A47" s="214">
        <v>20</v>
      </c>
      <c r="B47" s="1018"/>
      <c r="C47" s="1019"/>
      <c r="D47" s="1019"/>
      <c r="E47" s="1019"/>
      <c r="F47" s="1019"/>
      <c r="G47" s="1019"/>
      <c r="H47" s="1019"/>
      <c r="I47" s="1019"/>
      <c r="J47" s="1019"/>
      <c r="K47" s="1019"/>
      <c r="L47" s="1019"/>
      <c r="M47" s="1019"/>
      <c r="N47" s="1019"/>
      <c r="O47" s="1019"/>
      <c r="P47" s="1020"/>
      <c r="Q47" s="1042"/>
      <c r="R47" s="1043"/>
      <c r="S47" s="1043"/>
      <c r="T47" s="1043"/>
      <c r="U47" s="1043"/>
      <c r="V47" s="1043"/>
      <c r="W47" s="1043"/>
      <c r="X47" s="1043"/>
      <c r="Y47" s="1043"/>
      <c r="Z47" s="1043"/>
      <c r="AA47" s="1043"/>
      <c r="AB47" s="1043"/>
      <c r="AC47" s="1043"/>
      <c r="AD47" s="1043"/>
      <c r="AE47" s="1044"/>
      <c r="AF47" s="1024"/>
      <c r="AG47" s="1025"/>
      <c r="AH47" s="1025"/>
      <c r="AI47" s="1025"/>
      <c r="AJ47" s="1026"/>
      <c r="AK47" s="979"/>
      <c r="AL47" s="970"/>
      <c r="AM47" s="970"/>
      <c r="AN47" s="970"/>
      <c r="AO47" s="970"/>
      <c r="AP47" s="970"/>
      <c r="AQ47" s="970"/>
      <c r="AR47" s="970"/>
      <c r="AS47" s="970"/>
      <c r="AT47" s="970"/>
      <c r="AU47" s="970"/>
      <c r="AV47" s="970"/>
      <c r="AW47" s="970"/>
      <c r="AX47" s="970"/>
      <c r="AY47" s="970"/>
      <c r="AZ47" s="1041"/>
      <c r="BA47" s="1041"/>
      <c r="BB47" s="1041"/>
      <c r="BC47" s="1041"/>
      <c r="BD47" s="1041"/>
      <c r="BE47" s="1036"/>
      <c r="BF47" s="1036"/>
      <c r="BG47" s="1036"/>
      <c r="BH47" s="1036"/>
      <c r="BI47" s="1037"/>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1"/>
      <c r="DW47" s="992"/>
      <c r="DX47" s="992"/>
      <c r="DY47" s="992"/>
      <c r="DZ47" s="993"/>
      <c r="EA47" s="199"/>
    </row>
    <row r="48" spans="1:131" s="200" customFormat="1" ht="26.25" customHeight="1" x14ac:dyDescent="0.15">
      <c r="A48" s="214">
        <v>21</v>
      </c>
      <c r="B48" s="1018"/>
      <c r="C48" s="1019"/>
      <c r="D48" s="1019"/>
      <c r="E48" s="1019"/>
      <c r="F48" s="1019"/>
      <c r="G48" s="1019"/>
      <c r="H48" s="1019"/>
      <c r="I48" s="1019"/>
      <c r="J48" s="1019"/>
      <c r="K48" s="1019"/>
      <c r="L48" s="1019"/>
      <c r="M48" s="1019"/>
      <c r="N48" s="1019"/>
      <c r="O48" s="1019"/>
      <c r="P48" s="1020"/>
      <c r="Q48" s="1042"/>
      <c r="R48" s="1043"/>
      <c r="S48" s="1043"/>
      <c r="T48" s="1043"/>
      <c r="U48" s="1043"/>
      <c r="V48" s="1043"/>
      <c r="W48" s="1043"/>
      <c r="X48" s="1043"/>
      <c r="Y48" s="1043"/>
      <c r="Z48" s="1043"/>
      <c r="AA48" s="1043"/>
      <c r="AB48" s="1043"/>
      <c r="AC48" s="1043"/>
      <c r="AD48" s="1043"/>
      <c r="AE48" s="1044"/>
      <c r="AF48" s="1024"/>
      <c r="AG48" s="1025"/>
      <c r="AH48" s="1025"/>
      <c r="AI48" s="1025"/>
      <c r="AJ48" s="1026"/>
      <c r="AK48" s="979"/>
      <c r="AL48" s="970"/>
      <c r="AM48" s="970"/>
      <c r="AN48" s="970"/>
      <c r="AO48" s="970"/>
      <c r="AP48" s="970"/>
      <c r="AQ48" s="970"/>
      <c r="AR48" s="970"/>
      <c r="AS48" s="970"/>
      <c r="AT48" s="970"/>
      <c r="AU48" s="970"/>
      <c r="AV48" s="970"/>
      <c r="AW48" s="970"/>
      <c r="AX48" s="970"/>
      <c r="AY48" s="970"/>
      <c r="AZ48" s="1041"/>
      <c r="BA48" s="1041"/>
      <c r="BB48" s="1041"/>
      <c r="BC48" s="1041"/>
      <c r="BD48" s="1041"/>
      <c r="BE48" s="1036"/>
      <c r="BF48" s="1036"/>
      <c r="BG48" s="1036"/>
      <c r="BH48" s="1036"/>
      <c r="BI48" s="1037"/>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1"/>
      <c r="DW48" s="992"/>
      <c r="DX48" s="992"/>
      <c r="DY48" s="992"/>
      <c r="DZ48" s="993"/>
      <c r="EA48" s="199"/>
    </row>
    <row r="49" spans="1:131" s="200" customFormat="1" ht="26.25" customHeight="1" x14ac:dyDescent="0.15">
      <c r="A49" s="214">
        <v>22</v>
      </c>
      <c r="B49" s="1018"/>
      <c r="C49" s="1019"/>
      <c r="D49" s="1019"/>
      <c r="E49" s="1019"/>
      <c r="F49" s="1019"/>
      <c r="G49" s="1019"/>
      <c r="H49" s="1019"/>
      <c r="I49" s="1019"/>
      <c r="J49" s="1019"/>
      <c r="K49" s="1019"/>
      <c r="L49" s="1019"/>
      <c r="M49" s="1019"/>
      <c r="N49" s="1019"/>
      <c r="O49" s="1019"/>
      <c r="P49" s="1020"/>
      <c r="Q49" s="1042"/>
      <c r="R49" s="1043"/>
      <c r="S49" s="1043"/>
      <c r="T49" s="1043"/>
      <c r="U49" s="1043"/>
      <c r="V49" s="1043"/>
      <c r="W49" s="1043"/>
      <c r="X49" s="1043"/>
      <c r="Y49" s="1043"/>
      <c r="Z49" s="1043"/>
      <c r="AA49" s="1043"/>
      <c r="AB49" s="1043"/>
      <c r="AC49" s="1043"/>
      <c r="AD49" s="1043"/>
      <c r="AE49" s="1044"/>
      <c r="AF49" s="1024"/>
      <c r="AG49" s="1025"/>
      <c r="AH49" s="1025"/>
      <c r="AI49" s="1025"/>
      <c r="AJ49" s="1026"/>
      <c r="AK49" s="979"/>
      <c r="AL49" s="970"/>
      <c r="AM49" s="970"/>
      <c r="AN49" s="970"/>
      <c r="AO49" s="970"/>
      <c r="AP49" s="970"/>
      <c r="AQ49" s="970"/>
      <c r="AR49" s="970"/>
      <c r="AS49" s="970"/>
      <c r="AT49" s="970"/>
      <c r="AU49" s="970"/>
      <c r="AV49" s="970"/>
      <c r="AW49" s="970"/>
      <c r="AX49" s="970"/>
      <c r="AY49" s="970"/>
      <c r="AZ49" s="1041"/>
      <c r="BA49" s="1041"/>
      <c r="BB49" s="1041"/>
      <c r="BC49" s="1041"/>
      <c r="BD49" s="1041"/>
      <c r="BE49" s="1036"/>
      <c r="BF49" s="1036"/>
      <c r="BG49" s="1036"/>
      <c r="BH49" s="1036"/>
      <c r="BI49" s="1037"/>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1"/>
      <c r="DW49" s="992"/>
      <c r="DX49" s="992"/>
      <c r="DY49" s="992"/>
      <c r="DZ49" s="993"/>
      <c r="EA49" s="199"/>
    </row>
    <row r="50" spans="1:131" s="200" customFormat="1" ht="26.25" customHeight="1" x14ac:dyDescent="0.15">
      <c r="A50" s="214">
        <v>23</v>
      </c>
      <c r="B50" s="1018"/>
      <c r="C50" s="1019"/>
      <c r="D50" s="1019"/>
      <c r="E50" s="1019"/>
      <c r="F50" s="1019"/>
      <c r="G50" s="1019"/>
      <c r="H50" s="1019"/>
      <c r="I50" s="1019"/>
      <c r="J50" s="1019"/>
      <c r="K50" s="1019"/>
      <c r="L50" s="1019"/>
      <c r="M50" s="1019"/>
      <c r="N50" s="1019"/>
      <c r="O50" s="1019"/>
      <c r="P50" s="1020"/>
      <c r="Q50" s="1021"/>
      <c r="R50" s="1022"/>
      <c r="S50" s="1022"/>
      <c r="T50" s="1022"/>
      <c r="U50" s="1022"/>
      <c r="V50" s="1022"/>
      <c r="W50" s="1022"/>
      <c r="X50" s="1022"/>
      <c r="Y50" s="1022"/>
      <c r="Z50" s="1022"/>
      <c r="AA50" s="1022"/>
      <c r="AB50" s="1022"/>
      <c r="AC50" s="1022"/>
      <c r="AD50" s="1022"/>
      <c r="AE50" s="1023"/>
      <c r="AF50" s="1024"/>
      <c r="AG50" s="1025"/>
      <c r="AH50" s="1025"/>
      <c r="AI50" s="1025"/>
      <c r="AJ50" s="1026"/>
      <c r="AK50" s="1027"/>
      <c r="AL50" s="1022"/>
      <c r="AM50" s="1022"/>
      <c r="AN50" s="1022"/>
      <c r="AO50" s="1022"/>
      <c r="AP50" s="1022"/>
      <c r="AQ50" s="1022"/>
      <c r="AR50" s="1022"/>
      <c r="AS50" s="1022"/>
      <c r="AT50" s="1022"/>
      <c r="AU50" s="1022"/>
      <c r="AV50" s="1022"/>
      <c r="AW50" s="1022"/>
      <c r="AX50" s="1022"/>
      <c r="AY50" s="1022"/>
      <c r="AZ50" s="1028"/>
      <c r="BA50" s="1028"/>
      <c r="BB50" s="1028"/>
      <c r="BC50" s="1028"/>
      <c r="BD50" s="1028"/>
      <c r="BE50" s="1036"/>
      <c r="BF50" s="1036"/>
      <c r="BG50" s="1036"/>
      <c r="BH50" s="1036"/>
      <c r="BI50" s="1037"/>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1"/>
      <c r="DW50" s="992"/>
      <c r="DX50" s="992"/>
      <c r="DY50" s="992"/>
      <c r="DZ50" s="993"/>
      <c r="EA50" s="199"/>
    </row>
    <row r="51" spans="1:131" s="200" customFormat="1" ht="26.25" customHeight="1" x14ac:dyDescent="0.15">
      <c r="A51" s="214">
        <v>24</v>
      </c>
      <c r="B51" s="1018"/>
      <c r="C51" s="1019"/>
      <c r="D51" s="1019"/>
      <c r="E51" s="1019"/>
      <c r="F51" s="1019"/>
      <c r="G51" s="1019"/>
      <c r="H51" s="1019"/>
      <c r="I51" s="1019"/>
      <c r="J51" s="1019"/>
      <c r="K51" s="1019"/>
      <c r="L51" s="1019"/>
      <c r="M51" s="1019"/>
      <c r="N51" s="1019"/>
      <c r="O51" s="1019"/>
      <c r="P51" s="1020"/>
      <c r="Q51" s="1021"/>
      <c r="R51" s="1022"/>
      <c r="S51" s="1022"/>
      <c r="T51" s="1022"/>
      <c r="U51" s="1022"/>
      <c r="V51" s="1022"/>
      <c r="W51" s="1022"/>
      <c r="X51" s="1022"/>
      <c r="Y51" s="1022"/>
      <c r="Z51" s="1022"/>
      <c r="AA51" s="1022"/>
      <c r="AB51" s="1022"/>
      <c r="AC51" s="1022"/>
      <c r="AD51" s="1022"/>
      <c r="AE51" s="1023"/>
      <c r="AF51" s="1024"/>
      <c r="AG51" s="1025"/>
      <c r="AH51" s="1025"/>
      <c r="AI51" s="1025"/>
      <c r="AJ51" s="1026"/>
      <c r="AK51" s="1027"/>
      <c r="AL51" s="1022"/>
      <c r="AM51" s="1022"/>
      <c r="AN51" s="1022"/>
      <c r="AO51" s="1022"/>
      <c r="AP51" s="1022"/>
      <c r="AQ51" s="1022"/>
      <c r="AR51" s="1022"/>
      <c r="AS51" s="1022"/>
      <c r="AT51" s="1022"/>
      <c r="AU51" s="1022"/>
      <c r="AV51" s="1022"/>
      <c r="AW51" s="1022"/>
      <c r="AX51" s="1022"/>
      <c r="AY51" s="1022"/>
      <c r="AZ51" s="1028"/>
      <c r="BA51" s="1028"/>
      <c r="BB51" s="1028"/>
      <c r="BC51" s="1028"/>
      <c r="BD51" s="1028"/>
      <c r="BE51" s="1036"/>
      <c r="BF51" s="1036"/>
      <c r="BG51" s="1036"/>
      <c r="BH51" s="1036"/>
      <c r="BI51" s="1037"/>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1"/>
      <c r="DW51" s="992"/>
      <c r="DX51" s="992"/>
      <c r="DY51" s="992"/>
      <c r="DZ51" s="993"/>
      <c r="EA51" s="199"/>
    </row>
    <row r="52" spans="1:131" s="200" customFormat="1" ht="26.25" customHeight="1" x14ac:dyDescent="0.15">
      <c r="A52" s="214">
        <v>25</v>
      </c>
      <c r="B52" s="1018"/>
      <c r="C52" s="1019"/>
      <c r="D52" s="1019"/>
      <c r="E52" s="1019"/>
      <c r="F52" s="1019"/>
      <c r="G52" s="1019"/>
      <c r="H52" s="1019"/>
      <c r="I52" s="1019"/>
      <c r="J52" s="1019"/>
      <c r="K52" s="1019"/>
      <c r="L52" s="1019"/>
      <c r="M52" s="1019"/>
      <c r="N52" s="1019"/>
      <c r="O52" s="1019"/>
      <c r="P52" s="1020"/>
      <c r="Q52" s="1021"/>
      <c r="R52" s="1022"/>
      <c r="S52" s="1022"/>
      <c r="T52" s="1022"/>
      <c r="U52" s="1022"/>
      <c r="V52" s="1022"/>
      <c r="W52" s="1022"/>
      <c r="X52" s="1022"/>
      <c r="Y52" s="1022"/>
      <c r="Z52" s="1022"/>
      <c r="AA52" s="1022"/>
      <c r="AB52" s="1022"/>
      <c r="AC52" s="1022"/>
      <c r="AD52" s="1022"/>
      <c r="AE52" s="1023"/>
      <c r="AF52" s="1024"/>
      <c r="AG52" s="1025"/>
      <c r="AH52" s="1025"/>
      <c r="AI52" s="1025"/>
      <c r="AJ52" s="1026"/>
      <c r="AK52" s="1027"/>
      <c r="AL52" s="1022"/>
      <c r="AM52" s="1022"/>
      <c r="AN52" s="1022"/>
      <c r="AO52" s="1022"/>
      <c r="AP52" s="1022"/>
      <c r="AQ52" s="1022"/>
      <c r="AR52" s="1022"/>
      <c r="AS52" s="1022"/>
      <c r="AT52" s="1022"/>
      <c r="AU52" s="1022"/>
      <c r="AV52" s="1022"/>
      <c r="AW52" s="1022"/>
      <c r="AX52" s="1022"/>
      <c r="AY52" s="1022"/>
      <c r="AZ52" s="1028"/>
      <c r="BA52" s="1028"/>
      <c r="BB52" s="1028"/>
      <c r="BC52" s="1028"/>
      <c r="BD52" s="1028"/>
      <c r="BE52" s="1036"/>
      <c r="BF52" s="1036"/>
      <c r="BG52" s="1036"/>
      <c r="BH52" s="1036"/>
      <c r="BI52" s="1037"/>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1"/>
      <c r="DW52" s="992"/>
      <c r="DX52" s="992"/>
      <c r="DY52" s="992"/>
      <c r="DZ52" s="993"/>
      <c r="EA52" s="199"/>
    </row>
    <row r="53" spans="1:131" s="200" customFormat="1" ht="26.25" customHeight="1" x14ac:dyDescent="0.15">
      <c r="A53" s="214">
        <v>26</v>
      </c>
      <c r="B53" s="1018"/>
      <c r="C53" s="1019"/>
      <c r="D53" s="1019"/>
      <c r="E53" s="1019"/>
      <c r="F53" s="1019"/>
      <c r="G53" s="1019"/>
      <c r="H53" s="1019"/>
      <c r="I53" s="1019"/>
      <c r="J53" s="1019"/>
      <c r="K53" s="1019"/>
      <c r="L53" s="1019"/>
      <c r="M53" s="1019"/>
      <c r="N53" s="1019"/>
      <c r="O53" s="1019"/>
      <c r="P53" s="1020"/>
      <c r="Q53" s="1021"/>
      <c r="R53" s="1022"/>
      <c r="S53" s="1022"/>
      <c r="T53" s="1022"/>
      <c r="U53" s="1022"/>
      <c r="V53" s="1022"/>
      <c r="W53" s="1022"/>
      <c r="X53" s="1022"/>
      <c r="Y53" s="1022"/>
      <c r="Z53" s="1022"/>
      <c r="AA53" s="1022"/>
      <c r="AB53" s="1022"/>
      <c r="AC53" s="1022"/>
      <c r="AD53" s="1022"/>
      <c r="AE53" s="1023"/>
      <c r="AF53" s="1024"/>
      <c r="AG53" s="1025"/>
      <c r="AH53" s="1025"/>
      <c r="AI53" s="1025"/>
      <c r="AJ53" s="1026"/>
      <c r="AK53" s="1027"/>
      <c r="AL53" s="1022"/>
      <c r="AM53" s="1022"/>
      <c r="AN53" s="1022"/>
      <c r="AO53" s="1022"/>
      <c r="AP53" s="1022"/>
      <c r="AQ53" s="1022"/>
      <c r="AR53" s="1022"/>
      <c r="AS53" s="1022"/>
      <c r="AT53" s="1022"/>
      <c r="AU53" s="1022"/>
      <c r="AV53" s="1022"/>
      <c r="AW53" s="1022"/>
      <c r="AX53" s="1022"/>
      <c r="AY53" s="1022"/>
      <c r="AZ53" s="1028"/>
      <c r="BA53" s="1028"/>
      <c r="BB53" s="1028"/>
      <c r="BC53" s="1028"/>
      <c r="BD53" s="1028"/>
      <c r="BE53" s="1036"/>
      <c r="BF53" s="1036"/>
      <c r="BG53" s="1036"/>
      <c r="BH53" s="1036"/>
      <c r="BI53" s="1037"/>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1"/>
      <c r="DW53" s="992"/>
      <c r="DX53" s="992"/>
      <c r="DY53" s="992"/>
      <c r="DZ53" s="993"/>
      <c r="EA53" s="199"/>
    </row>
    <row r="54" spans="1:131" s="200" customFormat="1" ht="26.25" customHeight="1" x14ac:dyDescent="0.15">
      <c r="A54" s="214">
        <v>27</v>
      </c>
      <c r="B54" s="1018"/>
      <c r="C54" s="1019"/>
      <c r="D54" s="1019"/>
      <c r="E54" s="1019"/>
      <c r="F54" s="1019"/>
      <c r="G54" s="1019"/>
      <c r="H54" s="1019"/>
      <c r="I54" s="1019"/>
      <c r="J54" s="1019"/>
      <c r="K54" s="1019"/>
      <c r="L54" s="1019"/>
      <c r="M54" s="1019"/>
      <c r="N54" s="1019"/>
      <c r="O54" s="1019"/>
      <c r="P54" s="1020"/>
      <c r="Q54" s="1021"/>
      <c r="R54" s="1022"/>
      <c r="S54" s="1022"/>
      <c r="T54" s="1022"/>
      <c r="U54" s="1022"/>
      <c r="V54" s="1022"/>
      <c r="W54" s="1022"/>
      <c r="X54" s="1022"/>
      <c r="Y54" s="1022"/>
      <c r="Z54" s="1022"/>
      <c r="AA54" s="1022"/>
      <c r="AB54" s="1022"/>
      <c r="AC54" s="1022"/>
      <c r="AD54" s="1022"/>
      <c r="AE54" s="1023"/>
      <c r="AF54" s="1024"/>
      <c r="AG54" s="1025"/>
      <c r="AH54" s="1025"/>
      <c r="AI54" s="1025"/>
      <c r="AJ54" s="1026"/>
      <c r="AK54" s="1027"/>
      <c r="AL54" s="1022"/>
      <c r="AM54" s="1022"/>
      <c r="AN54" s="1022"/>
      <c r="AO54" s="1022"/>
      <c r="AP54" s="1022"/>
      <c r="AQ54" s="1022"/>
      <c r="AR54" s="1022"/>
      <c r="AS54" s="1022"/>
      <c r="AT54" s="1022"/>
      <c r="AU54" s="1022"/>
      <c r="AV54" s="1022"/>
      <c r="AW54" s="1022"/>
      <c r="AX54" s="1022"/>
      <c r="AY54" s="1022"/>
      <c r="AZ54" s="1028"/>
      <c r="BA54" s="1028"/>
      <c r="BB54" s="1028"/>
      <c r="BC54" s="1028"/>
      <c r="BD54" s="1028"/>
      <c r="BE54" s="1036"/>
      <c r="BF54" s="1036"/>
      <c r="BG54" s="1036"/>
      <c r="BH54" s="1036"/>
      <c r="BI54" s="1037"/>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1"/>
      <c r="DW54" s="992"/>
      <c r="DX54" s="992"/>
      <c r="DY54" s="992"/>
      <c r="DZ54" s="993"/>
      <c r="EA54" s="199"/>
    </row>
    <row r="55" spans="1:131" s="200" customFormat="1" ht="26.25" customHeight="1" x14ac:dyDescent="0.15">
      <c r="A55" s="214">
        <v>28</v>
      </c>
      <c r="B55" s="1018"/>
      <c r="C55" s="1019"/>
      <c r="D55" s="1019"/>
      <c r="E55" s="1019"/>
      <c r="F55" s="1019"/>
      <c r="G55" s="1019"/>
      <c r="H55" s="1019"/>
      <c r="I55" s="1019"/>
      <c r="J55" s="1019"/>
      <c r="K55" s="1019"/>
      <c r="L55" s="1019"/>
      <c r="M55" s="1019"/>
      <c r="N55" s="1019"/>
      <c r="O55" s="1019"/>
      <c r="P55" s="1020"/>
      <c r="Q55" s="1021"/>
      <c r="R55" s="1022"/>
      <c r="S55" s="1022"/>
      <c r="T55" s="1022"/>
      <c r="U55" s="1022"/>
      <c r="V55" s="1022"/>
      <c r="W55" s="1022"/>
      <c r="X55" s="1022"/>
      <c r="Y55" s="1022"/>
      <c r="Z55" s="1022"/>
      <c r="AA55" s="1022"/>
      <c r="AB55" s="1022"/>
      <c r="AC55" s="1022"/>
      <c r="AD55" s="1022"/>
      <c r="AE55" s="1023"/>
      <c r="AF55" s="1024"/>
      <c r="AG55" s="1025"/>
      <c r="AH55" s="1025"/>
      <c r="AI55" s="1025"/>
      <c r="AJ55" s="1026"/>
      <c r="AK55" s="1027"/>
      <c r="AL55" s="1022"/>
      <c r="AM55" s="1022"/>
      <c r="AN55" s="1022"/>
      <c r="AO55" s="1022"/>
      <c r="AP55" s="1022"/>
      <c r="AQ55" s="1022"/>
      <c r="AR55" s="1022"/>
      <c r="AS55" s="1022"/>
      <c r="AT55" s="1022"/>
      <c r="AU55" s="1022"/>
      <c r="AV55" s="1022"/>
      <c r="AW55" s="1022"/>
      <c r="AX55" s="1022"/>
      <c r="AY55" s="1022"/>
      <c r="AZ55" s="1028"/>
      <c r="BA55" s="1028"/>
      <c r="BB55" s="1028"/>
      <c r="BC55" s="1028"/>
      <c r="BD55" s="1028"/>
      <c r="BE55" s="1036"/>
      <c r="BF55" s="1036"/>
      <c r="BG55" s="1036"/>
      <c r="BH55" s="1036"/>
      <c r="BI55" s="1037"/>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1"/>
      <c r="DW55" s="992"/>
      <c r="DX55" s="992"/>
      <c r="DY55" s="992"/>
      <c r="DZ55" s="993"/>
      <c r="EA55" s="199"/>
    </row>
    <row r="56" spans="1:131" s="200" customFormat="1" ht="26.25" customHeight="1" x14ac:dyDescent="0.15">
      <c r="A56" s="214">
        <v>29</v>
      </c>
      <c r="B56" s="1018"/>
      <c r="C56" s="1019"/>
      <c r="D56" s="1019"/>
      <c r="E56" s="1019"/>
      <c r="F56" s="1019"/>
      <c r="G56" s="1019"/>
      <c r="H56" s="1019"/>
      <c r="I56" s="1019"/>
      <c r="J56" s="1019"/>
      <c r="K56" s="1019"/>
      <c r="L56" s="1019"/>
      <c r="M56" s="1019"/>
      <c r="N56" s="1019"/>
      <c r="O56" s="1019"/>
      <c r="P56" s="1020"/>
      <c r="Q56" s="1021"/>
      <c r="R56" s="1022"/>
      <c r="S56" s="1022"/>
      <c r="T56" s="1022"/>
      <c r="U56" s="1022"/>
      <c r="V56" s="1022"/>
      <c r="W56" s="1022"/>
      <c r="X56" s="1022"/>
      <c r="Y56" s="1022"/>
      <c r="Z56" s="1022"/>
      <c r="AA56" s="1022"/>
      <c r="AB56" s="1022"/>
      <c r="AC56" s="1022"/>
      <c r="AD56" s="1022"/>
      <c r="AE56" s="1023"/>
      <c r="AF56" s="1024"/>
      <c r="AG56" s="1025"/>
      <c r="AH56" s="1025"/>
      <c r="AI56" s="1025"/>
      <c r="AJ56" s="1026"/>
      <c r="AK56" s="1027"/>
      <c r="AL56" s="1022"/>
      <c r="AM56" s="1022"/>
      <c r="AN56" s="1022"/>
      <c r="AO56" s="1022"/>
      <c r="AP56" s="1022"/>
      <c r="AQ56" s="1022"/>
      <c r="AR56" s="1022"/>
      <c r="AS56" s="1022"/>
      <c r="AT56" s="1022"/>
      <c r="AU56" s="1022"/>
      <c r="AV56" s="1022"/>
      <c r="AW56" s="1022"/>
      <c r="AX56" s="1022"/>
      <c r="AY56" s="1022"/>
      <c r="AZ56" s="1028"/>
      <c r="BA56" s="1028"/>
      <c r="BB56" s="1028"/>
      <c r="BC56" s="1028"/>
      <c r="BD56" s="1028"/>
      <c r="BE56" s="1036"/>
      <c r="BF56" s="1036"/>
      <c r="BG56" s="1036"/>
      <c r="BH56" s="1036"/>
      <c r="BI56" s="1037"/>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1"/>
      <c r="DW56" s="992"/>
      <c r="DX56" s="992"/>
      <c r="DY56" s="992"/>
      <c r="DZ56" s="993"/>
      <c r="EA56" s="199"/>
    </row>
    <row r="57" spans="1:131" s="200" customFormat="1" ht="26.25" customHeight="1" x14ac:dyDescent="0.15">
      <c r="A57" s="214">
        <v>30</v>
      </c>
      <c r="B57" s="1018"/>
      <c r="C57" s="1019"/>
      <c r="D57" s="1019"/>
      <c r="E57" s="1019"/>
      <c r="F57" s="1019"/>
      <c r="G57" s="1019"/>
      <c r="H57" s="1019"/>
      <c r="I57" s="1019"/>
      <c r="J57" s="1019"/>
      <c r="K57" s="1019"/>
      <c r="L57" s="1019"/>
      <c r="M57" s="1019"/>
      <c r="N57" s="1019"/>
      <c r="O57" s="1019"/>
      <c r="P57" s="1020"/>
      <c r="Q57" s="1021"/>
      <c r="R57" s="1022"/>
      <c r="S57" s="1022"/>
      <c r="T57" s="1022"/>
      <c r="U57" s="1022"/>
      <c r="V57" s="1022"/>
      <c r="W57" s="1022"/>
      <c r="X57" s="1022"/>
      <c r="Y57" s="1022"/>
      <c r="Z57" s="1022"/>
      <c r="AA57" s="1022"/>
      <c r="AB57" s="1022"/>
      <c r="AC57" s="1022"/>
      <c r="AD57" s="1022"/>
      <c r="AE57" s="1023"/>
      <c r="AF57" s="1024"/>
      <c r="AG57" s="1025"/>
      <c r="AH57" s="1025"/>
      <c r="AI57" s="1025"/>
      <c r="AJ57" s="1026"/>
      <c r="AK57" s="1027"/>
      <c r="AL57" s="1022"/>
      <c r="AM57" s="1022"/>
      <c r="AN57" s="1022"/>
      <c r="AO57" s="1022"/>
      <c r="AP57" s="1022"/>
      <c r="AQ57" s="1022"/>
      <c r="AR57" s="1022"/>
      <c r="AS57" s="1022"/>
      <c r="AT57" s="1022"/>
      <c r="AU57" s="1022"/>
      <c r="AV57" s="1022"/>
      <c r="AW57" s="1022"/>
      <c r="AX57" s="1022"/>
      <c r="AY57" s="1022"/>
      <c r="AZ57" s="1028"/>
      <c r="BA57" s="1028"/>
      <c r="BB57" s="1028"/>
      <c r="BC57" s="1028"/>
      <c r="BD57" s="1028"/>
      <c r="BE57" s="1036"/>
      <c r="BF57" s="1036"/>
      <c r="BG57" s="1036"/>
      <c r="BH57" s="1036"/>
      <c r="BI57" s="1037"/>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1"/>
      <c r="DW57" s="992"/>
      <c r="DX57" s="992"/>
      <c r="DY57" s="992"/>
      <c r="DZ57" s="993"/>
      <c r="EA57" s="199"/>
    </row>
    <row r="58" spans="1:131" s="200" customFormat="1" ht="26.25" customHeight="1" x14ac:dyDescent="0.15">
      <c r="A58" s="214">
        <v>31</v>
      </c>
      <c r="B58" s="1018"/>
      <c r="C58" s="1019"/>
      <c r="D58" s="1019"/>
      <c r="E58" s="1019"/>
      <c r="F58" s="1019"/>
      <c r="G58" s="1019"/>
      <c r="H58" s="1019"/>
      <c r="I58" s="1019"/>
      <c r="J58" s="1019"/>
      <c r="K58" s="1019"/>
      <c r="L58" s="1019"/>
      <c r="M58" s="1019"/>
      <c r="N58" s="1019"/>
      <c r="O58" s="1019"/>
      <c r="P58" s="1020"/>
      <c r="Q58" s="1021"/>
      <c r="R58" s="1022"/>
      <c r="S58" s="1022"/>
      <c r="T58" s="1022"/>
      <c r="U58" s="1022"/>
      <c r="V58" s="1022"/>
      <c r="W58" s="1022"/>
      <c r="X58" s="1022"/>
      <c r="Y58" s="1022"/>
      <c r="Z58" s="1022"/>
      <c r="AA58" s="1022"/>
      <c r="AB58" s="1022"/>
      <c r="AC58" s="1022"/>
      <c r="AD58" s="1022"/>
      <c r="AE58" s="1023"/>
      <c r="AF58" s="1024"/>
      <c r="AG58" s="1025"/>
      <c r="AH58" s="1025"/>
      <c r="AI58" s="1025"/>
      <c r="AJ58" s="1026"/>
      <c r="AK58" s="1027"/>
      <c r="AL58" s="1022"/>
      <c r="AM58" s="1022"/>
      <c r="AN58" s="1022"/>
      <c r="AO58" s="1022"/>
      <c r="AP58" s="1022"/>
      <c r="AQ58" s="1022"/>
      <c r="AR58" s="1022"/>
      <c r="AS58" s="1022"/>
      <c r="AT58" s="1022"/>
      <c r="AU58" s="1022"/>
      <c r="AV58" s="1022"/>
      <c r="AW58" s="1022"/>
      <c r="AX58" s="1022"/>
      <c r="AY58" s="1022"/>
      <c r="AZ58" s="1028"/>
      <c r="BA58" s="1028"/>
      <c r="BB58" s="1028"/>
      <c r="BC58" s="1028"/>
      <c r="BD58" s="1028"/>
      <c r="BE58" s="1036"/>
      <c r="BF58" s="1036"/>
      <c r="BG58" s="1036"/>
      <c r="BH58" s="1036"/>
      <c r="BI58" s="1037"/>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1"/>
      <c r="DW58" s="992"/>
      <c r="DX58" s="992"/>
      <c r="DY58" s="992"/>
      <c r="DZ58" s="993"/>
      <c r="EA58" s="199"/>
    </row>
    <row r="59" spans="1:131" s="200" customFormat="1" ht="26.25" customHeight="1" x14ac:dyDescent="0.15">
      <c r="A59" s="214">
        <v>32</v>
      </c>
      <c r="B59" s="1018"/>
      <c r="C59" s="1019"/>
      <c r="D59" s="1019"/>
      <c r="E59" s="1019"/>
      <c r="F59" s="1019"/>
      <c r="G59" s="1019"/>
      <c r="H59" s="1019"/>
      <c r="I59" s="1019"/>
      <c r="J59" s="1019"/>
      <c r="K59" s="1019"/>
      <c r="L59" s="1019"/>
      <c r="M59" s="1019"/>
      <c r="N59" s="1019"/>
      <c r="O59" s="1019"/>
      <c r="P59" s="1020"/>
      <c r="Q59" s="1021"/>
      <c r="R59" s="1022"/>
      <c r="S59" s="1022"/>
      <c r="T59" s="1022"/>
      <c r="U59" s="1022"/>
      <c r="V59" s="1022"/>
      <c r="W59" s="1022"/>
      <c r="X59" s="1022"/>
      <c r="Y59" s="1022"/>
      <c r="Z59" s="1022"/>
      <c r="AA59" s="1022"/>
      <c r="AB59" s="1022"/>
      <c r="AC59" s="1022"/>
      <c r="AD59" s="1022"/>
      <c r="AE59" s="1023"/>
      <c r="AF59" s="1024"/>
      <c r="AG59" s="1025"/>
      <c r="AH59" s="1025"/>
      <c r="AI59" s="1025"/>
      <c r="AJ59" s="1026"/>
      <c r="AK59" s="1027"/>
      <c r="AL59" s="1022"/>
      <c r="AM59" s="1022"/>
      <c r="AN59" s="1022"/>
      <c r="AO59" s="1022"/>
      <c r="AP59" s="1022"/>
      <c r="AQ59" s="1022"/>
      <c r="AR59" s="1022"/>
      <c r="AS59" s="1022"/>
      <c r="AT59" s="1022"/>
      <c r="AU59" s="1022"/>
      <c r="AV59" s="1022"/>
      <c r="AW59" s="1022"/>
      <c r="AX59" s="1022"/>
      <c r="AY59" s="1022"/>
      <c r="AZ59" s="1028"/>
      <c r="BA59" s="1028"/>
      <c r="BB59" s="1028"/>
      <c r="BC59" s="1028"/>
      <c r="BD59" s="1028"/>
      <c r="BE59" s="1036"/>
      <c r="BF59" s="1036"/>
      <c r="BG59" s="1036"/>
      <c r="BH59" s="1036"/>
      <c r="BI59" s="1037"/>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1"/>
      <c r="DW59" s="992"/>
      <c r="DX59" s="992"/>
      <c r="DY59" s="992"/>
      <c r="DZ59" s="993"/>
      <c r="EA59" s="199"/>
    </row>
    <row r="60" spans="1:131" s="200" customFormat="1" ht="26.25" customHeight="1" x14ac:dyDescent="0.15">
      <c r="A60" s="214">
        <v>33</v>
      </c>
      <c r="B60" s="1018"/>
      <c r="C60" s="1019"/>
      <c r="D60" s="1019"/>
      <c r="E60" s="1019"/>
      <c r="F60" s="1019"/>
      <c r="G60" s="1019"/>
      <c r="H60" s="1019"/>
      <c r="I60" s="1019"/>
      <c r="J60" s="1019"/>
      <c r="K60" s="1019"/>
      <c r="L60" s="1019"/>
      <c r="M60" s="1019"/>
      <c r="N60" s="1019"/>
      <c r="O60" s="1019"/>
      <c r="P60" s="1020"/>
      <c r="Q60" s="1021"/>
      <c r="R60" s="1022"/>
      <c r="S60" s="1022"/>
      <c r="T60" s="1022"/>
      <c r="U60" s="1022"/>
      <c r="V60" s="1022"/>
      <c r="W60" s="1022"/>
      <c r="X60" s="1022"/>
      <c r="Y60" s="1022"/>
      <c r="Z60" s="1022"/>
      <c r="AA60" s="1022"/>
      <c r="AB60" s="1022"/>
      <c r="AC60" s="1022"/>
      <c r="AD60" s="1022"/>
      <c r="AE60" s="1023"/>
      <c r="AF60" s="1024"/>
      <c r="AG60" s="1025"/>
      <c r="AH60" s="1025"/>
      <c r="AI60" s="1025"/>
      <c r="AJ60" s="1026"/>
      <c r="AK60" s="1027"/>
      <c r="AL60" s="1022"/>
      <c r="AM60" s="1022"/>
      <c r="AN60" s="1022"/>
      <c r="AO60" s="1022"/>
      <c r="AP60" s="1022"/>
      <c r="AQ60" s="1022"/>
      <c r="AR60" s="1022"/>
      <c r="AS60" s="1022"/>
      <c r="AT60" s="1022"/>
      <c r="AU60" s="1022"/>
      <c r="AV60" s="1022"/>
      <c r="AW60" s="1022"/>
      <c r="AX60" s="1022"/>
      <c r="AY60" s="1022"/>
      <c r="AZ60" s="1028"/>
      <c r="BA60" s="1028"/>
      <c r="BB60" s="1028"/>
      <c r="BC60" s="1028"/>
      <c r="BD60" s="1028"/>
      <c r="BE60" s="1036"/>
      <c r="BF60" s="1036"/>
      <c r="BG60" s="1036"/>
      <c r="BH60" s="1036"/>
      <c r="BI60" s="1037"/>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1"/>
      <c r="DW60" s="992"/>
      <c r="DX60" s="992"/>
      <c r="DY60" s="992"/>
      <c r="DZ60" s="993"/>
      <c r="EA60" s="199"/>
    </row>
    <row r="61" spans="1:131" s="200" customFormat="1" ht="26.25" customHeight="1" thickBot="1" x14ac:dyDescent="0.2">
      <c r="A61" s="214">
        <v>34</v>
      </c>
      <c r="B61" s="1018"/>
      <c r="C61" s="1019"/>
      <c r="D61" s="1019"/>
      <c r="E61" s="1019"/>
      <c r="F61" s="1019"/>
      <c r="G61" s="1019"/>
      <c r="H61" s="1019"/>
      <c r="I61" s="1019"/>
      <c r="J61" s="1019"/>
      <c r="K61" s="1019"/>
      <c r="L61" s="1019"/>
      <c r="M61" s="1019"/>
      <c r="N61" s="1019"/>
      <c r="O61" s="1019"/>
      <c r="P61" s="1020"/>
      <c r="Q61" s="1021"/>
      <c r="R61" s="1022"/>
      <c r="S61" s="1022"/>
      <c r="T61" s="1022"/>
      <c r="U61" s="1022"/>
      <c r="V61" s="1022"/>
      <c r="W61" s="1022"/>
      <c r="X61" s="1022"/>
      <c r="Y61" s="1022"/>
      <c r="Z61" s="1022"/>
      <c r="AA61" s="1022"/>
      <c r="AB61" s="1022"/>
      <c r="AC61" s="1022"/>
      <c r="AD61" s="1022"/>
      <c r="AE61" s="1023"/>
      <c r="AF61" s="1024"/>
      <c r="AG61" s="1025"/>
      <c r="AH61" s="1025"/>
      <c r="AI61" s="1025"/>
      <c r="AJ61" s="1026"/>
      <c r="AK61" s="1027"/>
      <c r="AL61" s="1022"/>
      <c r="AM61" s="1022"/>
      <c r="AN61" s="1022"/>
      <c r="AO61" s="1022"/>
      <c r="AP61" s="1022"/>
      <c r="AQ61" s="1022"/>
      <c r="AR61" s="1022"/>
      <c r="AS61" s="1022"/>
      <c r="AT61" s="1022"/>
      <c r="AU61" s="1022"/>
      <c r="AV61" s="1022"/>
      <c r="AW61" s="1022"/>
      <c r="AX61" s="1022"/>
      <c r="AY61" s="1022"/>
      <c r="AZ61" s="1028"/>
      <c r="BA61" s="1028"/>
      <c r="BB61" s="1028"/>
      <c r="BC61" s="1028"/>
      <c r="BD61" s="1028"/>
      <c r="BE61" s="1036"/>
      <c r="BF61" s="1036"/>
      <c r="BG61" s="1036"/>
      <c r="BH61" s="1036"/>
      <c r="BI61" s="1037"/>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1"/>
      <c r="DW61" s="992"/>
      <c r="DX61" s="992"/>
      <c r="DY61" s="992"/>
      <c r="DZ61" s="993"/>
      <c r="EA61" s="199"/>
    </row>
    <row r="62" spans="1:131" s="200" customFormat="1" ht="26.25" customHeight="1" x14ac:dyDescent="0.15">
      <c r="A62" s="214">
        <v>35</v>
      </c>
      <c r="B62" s="1018"/>
      <c r="C62" s="1019"/>
      <c r="D62" s="1019"/>
      <c r="E62" s="1019"/>
      <c r="F62" s="1019"/>
      <c r="G62" s="1019"/>
      <c r="H62" s="1019"/>
      <c r="I62" s="1019"/>
      <c r="J62" s="1019"/>
      <c r="K62" s="1019"/>
      <c r="L62" s="1019"/>
      <c r="M62" s="1019"/>
      <c r="N62" s="1019"/>
      <c r="O62" s="1019"/>
      <c r="P62" s="1020"/>
      <c r="Q62" s="1021"/>
      <c r="R62" s="1022"/>
      <c r="S62" s="1022"/>
      <c r="T62" s="1022"/>
      <c r="U62" s="1022"/>
      <c r="V62" s="1022"/>
      <c r="W62" s="1022"/>
      <c r="X62" s="1022"/>
      <c r="Y62" s="1022"/>
      <c r="Z62" s="1022"/>
      <c r="AA62" s="1022"/>
      <c r="AB62" s="1022"/>
      <c r="AC62" s="1022"/>
      <c r="AD62" s="1022"/>
      <c r="AE62" s="1023"/>
      <c r="AF62" s="1024"/>
      <c r="AG62" s="1025"/>
      <c r="AH62" s="1025"/>
      <c r="AI62" s="1025"/>
      <c r="AJ62" s="1026"/>
      <c r="AK62" s="1027"/>
      <c r="AL62" s="1022"/>
      <c r="AM62" s="1022"/>
      <c r="AN62" s="1022"/>
      <c r="AO62" s="1022"/>
      <c r="AP62" s="1022"/>
      <c r="AQ62" s="1022"/>
      <c r="AR62" s="1022"/>
      <c r="AS62" s="1022"/>
      <c r="AT62" s="1022"/>
      <c r="AU62" s="1022"/>
      <c r="AV62" s="1022"/>
      <c r="AW62" s="1022"/>
      <c r="AX62" s="1022"/>
      <c r="AY62" s="1022"/>
      <c r="AZ62" s="1028"/>
      <c r="BA62" s="1028"/>
      <c r="BB62" s="1028"/>
      <c r="BC62" s="1028"/>
      <c r="BD62" s="1028"/>
      <c r="BE62" s="1036"/>
      <c r="BF62" s="1036"/>
      <c r="BG62" s="1036"/>
      <c r="BH62" s="1036"/>
      <c r="BI62" s="1037"/>
      <c r="BJ62" s="1038" t="s">
        <v>396</v>
      </c>
      <c r="BK62" s="1039"/>
      <c r="BL62" s="1039"/>
      <c r="BM62" s="1039"/>
      <c r="BN62" s="1040"/>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1"/>
      <c r="DW62" s="992"/>
      <c r="DX62" s="992"/>
      <c r="DY62" s="992"/>
      <c r="DZ62" s="993"/>
      <c r="EA62" s="199"/>
    </row>
    <row r="63" spans="1:131" s="200" customFormat="1" ht="26.25" customHeight="1" thickBot="1" x14ac:dyDescent="0.2">
      <c r="A63" s="217" t="s">
        <v>372</v>
      </c>
      <c r="B63" s="943" t="s">
        <v>397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32"/>
      <c r="AF63" s="1033">
        <v>4786</v>
      </c>
      <c r="AG63" s="958"/>
      <c r="AH63" s="958"/>
      <c r="AI63" s="958"/>
      <c r="AJ63" s="1034"/>
      <c r="AK63" s="1035"/>
      <c r="AL63" s="962"/>
      <c r="AM63" s="962"/>
      <c r="AN63" s="962"/>
      <c r="AO63" s="962"/>
      <c r="AP63" s="958">
        <v>23181</v>
      </c>
      <c r="AQ63" s="958"/>
      <c r="AR63" s="958"/>
      <c r="AS63" s="958"/>
      <c r="AT63" s="958"/>
      <c r="AU63" s="958">
        <v>18184</v>
      </c>
      <c r="AV63" s="958"/>
      <c r="AW63" s="958"/>
      <c r="AX63" s="958"/>
      <c r="AY63" s="958"/>
      <c r="AZ63" s="1029"/>
      <c r="BA63" s="1029"/>
      <c r="BB63" s="1029"/>
      <c r="BC63" s="1029"/>
      <c r="BD63" s="1029"/>
      <c r="BE63" s="959"/>
      <c r="BF63" s="959"/>
      <c r="BG63" s="959"/>
      <c r="BH63" s="959"/>
      <c r="BI63" s="960"/>
      <c r="BJ63" s="1030" t="s">
        <v>113</v>
      </c>
      <c r="BK63" s="950"/>
      <c r="BL63" s="950"/>
      <c r="BM63" s="950"/>
      <c r="BN63" s="1031"/>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1"/>
      <c r="DW64" s="992"/>
      <c r="DX64" s="992"/>
      <c r="DY64" s="992"/>
      <c r="DZ64" s="993"/>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1"/>
      <c r="DW65" s="992"/>
      <c r="DX65" s="992"/>
      <c r="DY65" s="992"/>
      <c r="DZ65" s="993"/>
      <c r="EA65" s="199"/>
    </row>
    <row r="66" spans="1:131" s="200" customFormat="1" ht="26.25" customHeight="1" x14ac:dyDescent="0.15">
      <c r="A66" s="994" t="s">
        <v>399</v>
      </c>
      <c r="B66" s="995"/>
      <c r="C66" s="995"/>
      <c r="D66" s="995"/>
      <c r="E66" s="995"/>
      <c r="F66" s="995"/>
      <c r="G66" s="995"/>
      <c r="H66" s="995"/>
      <c r="I66" s="995"/>
      <c r="J66" s="995"/>
      <c r="K66" s="995"/>
      <c r="L66" s="995"/>
      <c r="M66" s="995"/>
      <c r="N66" s="995"/>
      <c r="O66" s="995"/>
      <c r="P66" s="996"/>
      <c r="Q66" s="1000" t="s">
        <v>376</v>
      </c>
      <c r="R66" s="1001"/>
      <c r="S66" s="1001"/>
      <c r="T66" s="1001"/>
      <c r="U66" s="1002"/>
      <c r="V66" s="1000" t="s">
        <v>377</v>
      </c>
      <c r="W66" s="1001"/>
      <c r="X66" s="1001"/>
      <c r="Y66" s="1001"/>
      <c r="Z66" s="1002"/>
      <c r="AA66" s="1000" t="s">
        <v>378</v>
      </c>
      <c r="AB66" s="1001"/>
      <c r="AC66" s="1001"/>
      <c r="AD66" s="1001"/>
      <c r="AE66" s="1002"/>
      <c r="AF66" s="1006" t="s">
        <v>379</v>
      </c>
      <c r="AG66" s="1007"/>
      <c r="AH66" s="1007"/>
      <c r="AI66" s="1007"/>
      <c r="AJ66" s="1008"/>
      <c r="AK66" s="1000" t="s">
        <v>380</v>
      </c>
      <c r="AL66" s="995"/>
      <c r="AM66" s="995"/>
      <c r="AN66" s="995"/>
      <c r="AO66" s="996"/>
      <c r="AP66" s="1000" t="s">
        <v>381</v>
      </c>
      <c r="AQ66" s="1001"/>
      <c r="AR66" s="1001"/>
      <c r="AS66" s="1001"/>
      <c r="AT66" s="1002"/>
      <c r="AU66" s="1000" t="s">
        <v>400</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1" t="s">
        <v>542</v>
      </c>
      <c r="C68" s="982"/>
      <c r="D68" s="982"/>
      <c r="E68" s="982"/>
      <c r="F68" s="982"/>
      <c r="G68" s="982"/>
      <c r="H68" s="982"/>
      <c r="I68" s="982"/>
      <c r="J68" s="982"/>
      <c r="K68" s="982"/>
      <c r="L68" s="982"/>
      <c r="M68" s="982"/>
      <c r="N68" s="982"/>
      <c r="O68" s="982"/>
      <c r="P68" s="983"/>
      <c r="Q68" s="990">
        <v>6567</v>
      </c>
      <c r="R68" s="984"/>
      <c r="S68" s="984"/>
      <c r="T68" s="984"/>
      <c r="U68" s="984"/>
      <c r="V68" s="984">
        <v>7247</v>
      </c>
      <c r="W68" s="984"/>
      <c r="X68" s="984"/>
      <c r="Y68" s="984"/>
      <c r="Z68" s="984"/>
      <c r="AA68" s="984">
        <v>-680</v>
      </c>
      <c r="AB68" s="984"/>
      <c r="AC68" s="984"/>
      <c r="AD68" s="984"/>
      <c r="AE68" s="984"/>
      <c r="AF68" s="984">
        <v>3600</v>
      </c>
      <c r="AG68" s="984"/>
      <c r="AH68" s="984"/>
      <c r="AI68" s="984"/>
      <c r="AJ68" s="984"/>
      <c r="AK68" s="984"/>
      <c r="AL68" s="984"/>
      <c r="AM68" s="984"/>
      <c r="AN68" s="984"/>
      <c r="AO68" s="984"/>
      <c r="AP68" s="984">
        <v>30263</v>
      </c>
      <c r="AQ68" s="984"/>
      <c r="AR68" s="984"/>
      <c r="AS68" s="984"/>
      <c r="AT68" s="984"/>
      <c r="AU68" s="984"/>
      <c r="AV68" s="984"/>
      <c r="AW68" s="984"/>
      <c r="AX68" s="984"/>
      <c r="AY68" s="984"/>
      <c r="AZ68" s="985"/>
      <c r="BA68" s="985"/>
      <c r="BB68" s="985"/>
      <c r="BC68" s="985"/>
      <c r="BD68" s="986"/>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553</v>
      </c>
      <c r="C69" s="974"/>
      <c r="D69" s="974"/>
      <c r="E69" s="974"/>
      <c r="F69" s="974"/>
      <c r="G69" s="974"/>
      <c r="H69" s="974"/>
      <c r="I69" s="974"/>
      <c r="J69" s="974"/>
      <c r="K69" s="974"/>
      <c r="L69" s="974"/>
      <c r="M69" s="974"/>
      <c r="N69" s="974"/>
      <c r="O69" s="974"/>
      <c r="P69" s="975"/>
      <c r="Q69" s="976">
        <v>67</v>
      </c>
      <c r="R69" s="970"/>
      <c r="S69" s="970"/>
      <c r="T69" s="970"/>
      <c r="U69" s="970"/>
      <c r="V69" s="970">
        <v>64</v>
      </c>
      <c r="W69" s="970"/>
      <c r="X69" s="970"/>
      <c r="Y69" s="970"/>
      <c r="Z69" s="970"/>
      <c r="AA69" s="970">
        <v>3</v>
      </c>
      <c r="AB69" s="970"/>
      <c r="AC69" s="970"/>
      <c r="AD69" s="970"/>
      <c r="AE69" s="970"/>
      <c r="AF69" s="970">
        <v>3</v>
      </c>
      <c r="AG69" s="970"/>
      <c r="AH69" s="970"/>
      <c r="AI69" s="970"/>
      <c r="AJ69" s="970"/>
      <c r="AK69" s="970">
        <v>2</v>
      </c>
      <c r="AL69" s="970"/>
      <c r="AM69" s="970"/>
      <c r="AN69" s="970"/>
      <c r="AO69" s="970"/>
      <c r="AP69" s="970"/>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543</v>
      </c>
      <c r="C70" s="974"/>
      <c r="D70" s="974"/>
      <c r="E70" s="974"/>
      <c r="F70" s="974"/>
      <c r="G70" s="974"/>
      <c r="H70" s="974"/>
      <c r="I70" s="974"/>
      <c r="J70" s="974"/>
      <c r="K70" s="974"/>
      <c r="L70" s="974"/>
      <c r="M70" s="974"/>
      <c r="N70" s="974"/>
      <c r="O70" s="974"/>
      <c r="P70" s="975"/>
      <c r="Q70" s="976">
        <v>263837</v>
      </c>
      <c r="R70" s="970"/>
      <c r="S70" s="970"/>
      <c r="T70" s="970"/>
      <c r="U70" s="970"/>
      <c r="V70" s="970">
        <v>263732</v>
      </c>
      <c r="W70" s="970"/>
      <c r="X70" s="970"/>
      <c r="Y70" s="970"/>
      <c r="Z70" s="970"/>
      <c r="AA70" s="970">
        <v>104</v>
      </c>
      <c r="AB70" s="970"/>
      <c r="AC70" s="970"/>
      <c r="AD70" s="970"/>
      <c r="AE70" s="970"/>
      <c r="AF70" s="970">
        <v>104</v>
      </c>
      <c r="AG70" s="970"/>
      <c r="AH70" s="970"/>
      <c r="AI70" s="970"/>
      <c r="AJ70" s="970"/>
      <c r="AK70" s="970">
        <v>5790</v>
      </c>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544</v>
      </c>
      <c r="C71" s="974"/>
      <c r="D71" s="974"/>
      <c r="E71" s="974"/>
      <c r="F71" s="974"/>
      <c r="G71" s="974"/>
      <c r="H71" s="974"/>
      <c r="I71" s="974"/>
      <c r="J71" s="974"/>
      <c r="K71" s="974"/>
      <c r="L71" s="974"/>
      <c r="M71" s="974"/>
      <c r="N71" s="974"/>
      <c r="O71" s="974"/>
      <c r="P71" s="975"/>
      <c r="Q71" s="976">
        <v>7534</v>
      </c>
      <c r="R71" s="970"/>
      <c r="S71" s="970"/>
      <c r="T71" s="970"/>
      <c r="U71" s="970"/>
      <c r="V71" s="970">
        <v>7409</v>
      </c>
      <c r="W71" s="970"/>
      <c r="X71" s="970"/>
      <c r="Y71" s="970"/>
      <c r="Z71" s="970"/>
      <c r="AA71" s="970">
        <v>125</v>
      </c>
      <c r="AB71" s="970"/>
      <c r="AC71" s="970"/>
      <c r="AD71" s="970"/>
      <c r="AE71" s="970"/>
      <c r="AF71" s="970">
        <v>125</v>
      </c>
      <c r="AG71" s="970"/>
      <c r="AH71" s="970"/>
      <c r="AI71" s="970"/>
      <c r="AJ71" s="970"/>
      <c r="AK71" s="970">
        <v>564</v>
      </c>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551</v>
      </c>
      <c r="C72" s="974"/>
      <c r="D72" s="974"/>
      <c r="E72" s="974"/>
      <c r="F72" s="974"/>
      <c r="G72" s="974"/>
      <c r="H72" s="974"/>
      <c r="I72" s="974"/>
      <c r="J72" s="974"/>
      <c r="K72" s="974"/>
      <c r="L72" s="974"/>
      <c r="M72" s="974"/>
      <c r="N72" s="974"/>
      <c r="O72" s="974"/>
      <c r="P72" s="975"/>
      <c r="Q72" s="976">
        <v>1184</v>
      </c>
      <c r="R72" s="970"/>
      <c r="S72" s="970"/>
      <c r="T72" s="970"/>
      <c r="U72" s="970"/>
      <c r="V72" s="970">
        <v>655</v>
      </c>
      <c r="W72" s="970"/>
      <c r="X72" s="970"/>
      <c r="Y72" s="970"/>
      <c r="Z72" s="970"/>
      <c r="AA72" s="970">
        <v>529</v>
      </c>
      <c r="AB72" s="970"/>
      <c r="AC72" s="970"/>
      <c r="AD72" s="970"/>
      <c r="AE72" s="970"/>
      <c r="AF72" s="970">
        <v>529</v>
      </c>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558</v>
      </c>
      <c r="C73" s="974"/>
      <c r="D73" s="974"/>
      <c r="E73" s="974"/>
      <c r="F73" s="974"/>
      <c r="G73" s="974"/>
      <c r="H73" s="974"/>
      <c r="I73" s="974"/>
      <c r="J73" s="974"/>
      <c r="K73" s="974"/>
      <c r="L73" s="974"/>
      <c r="M73" s="974"/>
      <c r="N73" s="974"/>
      <c r="O73" s="974"/>
      <c r="P73" s="975"/>
      <c r="Q73" s="976">
        <v>231</v>
      </c>
      <c r="R73" s="970"/>
      <c r="S73" s="970"/>
      <c r="T73" s="970"/>
      <c r="U73" s="970"/>
      <c r="V73" s="970">
        <v>206</v>
      </c>
      <c r="W73" s="970"/>
      <c r="X73" s="970"/>
      <c r="Y73" s="970"/>
      <c r="Z73" s="970"/>
      <c r="AA73" s="970">
        <v>25</v>
      </c>
      <c r="AB73" s="970"/>
      <c r="AC73" s="970"/>
      <c r="AD73" s="970"/>
      <c r="AE73" s="970"/>
      <c r="AF73" s="970">
        <v>25</v>
      </c>
      <c r="AG73" s="970"/>
      <c r="AH73" s="970"/>
      <c r="AI73" s="970"/>
      <c r="AJ73" s="970"/>
      <c r="AK73" s="970">
        <v>231</v>
      </c>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552</v>
      </c>
      <c r="C74" s="974"/>
      <c r="D74" s="974"/>
      <c r="E74" s="974"/>
      <c r="F74" s="974"/>
      <c r="G74" s="974"/>
      <c r="H74" s="974"/>
      <c r="I74" s="974"/>
      <c r="J74" s="974"/>
      <c r="K74" s="974"/>
      <c r="L74" s="974"/>
      <c r="M74" s="974"/>
      <c r="N74" s="974"/>
      <c r="O74" s="974"/>
      <c r="P74" s="975"/>
      <c r="Q74" s="976">
        <v>6</v>
      </c>
      <c r="R74" s="970"/>
      <c r="S74" s="970"/>
      <c r="T74" s="970"/>
      <c r="U74" s="970"/>
      <c r="V74" s="970">
        <v>3</v>
      </c>
      <c r="W74" s="970"/>
      <c r="X74" s="970"/>
      <c r="Y74" s="970"/>
      <c r="Z74" s="970"/>
      <c r="AA74" s="970">
        <v>3</v>
      </c>
      <c r="AB74" s="970"/>
      <c r="AC74" s="970"/>
      <c r="AD74" s="970"/>
      <c r="AE74" s="970"/>
      <c r="AF74" s="970">
        <v>3</v>
      </c>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545</v>
      </c>
      <c r="C75" s="974"/>
      <c r="D75" s="974"/>
      <c r="E75" s="974"/>
      <c r="F75" s="974"/>
      <c r="G75" s="974"/>
      <c r="H75" s="974"/>
      <c r="I75" s="974"/>
      <c r="J75" s="974"/>
      <c r="K75" s="974"/>
      <c r="L75" s="974"/>
      <c r="M75" s="974"/>
      <c r="N75" s="974"/>
      <c r="O75" s="974"/>
      <c r="P75" s="975"/>
      <c r="Q75" s="977">
        <v>107</v>
      </c>
      <c r="R75" s="978"/>
      <c r="S75" s="978"/>
      <c r="T75" s="978"/>
      <c r="U75" s="979"/>
      <c r="V75" s="980">
        <v>73</v>
      </c>
      <c r="W75" s="978"/>
      <c r="X75" s="978"/>
      <c r="Y75" s="978"/>
      <c r="Z75" s="979"/>
      <c r="AA75" s="980">
        <v>34</v>
      </c>
      <c r="AB75" s="978"/>
      <c r="AC75" s="978"/>
      <c r="AD75" s="978"/>
      <c r="AE75" s="979"/>
      <c r="AF75" s="980">
        <v>34</v>
      </c>
      <c r="AG75" s="978"/>
      <c r="AH75" s="978"/>
      <c r="AI75" s="978"/>
      <c r="AJ75" s="979"/>
      <c r="AK75" s="980">
        <v>10</v>
      </c>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546</v>
      </c>
      <c r="C76" s="974"/>
      <c r="D76" s="974"/>
      <c r="E76" s="974"/>
      <c r="F76" s="974"/>
      <c r="G76" s="974"/>
      <c r="H76" s="974"/>
      <c r="I76" s="974"/>
      <c r="J76" s="974"/>
      <c r="K76" s="974"/>
      <c r="L76" s="974"/>
      <c r="M76" s="974"/>
      <c r="N76" s="974"/>
      <c r="O76" s="974"/>
      <c r="P76" s="975"/>
      <c r="Q76" s="977">
        <v>1038</v>
      </c>
      <c r="R76" s="978"/>
      <c r="S76" s="978"/>
      <c r="T76" s="978"/>
      <c r="U76" s="979"/>
      <c r="V76" s="980">
        <v>995</v>
      </c>
      <c r="W76" s="978"/>
      <c r="X76" s="978"/>
      <c r="Y76" s="978"/>
      <c r="Z76" s="979"/>
      <c r="AA76" s="980">
        <v>43</v>
      </c>
      <c r="AB76" s="978"/>
      <c r="AC76" s="978"/>
      <c r="AD76" s="978"/>
      <c r="AE76" s="979"/>
      <c r="AF76" s="980">
        <v>43</v>
      </c>
      <c r="AG76" s="978"/>
      <c r="AH76" s="978"/>
      <c r="AI76" s="978"/>
      <c r="AJ76" s="979"/>
      <c r="AK76" s="980"/>
      <c r="AL76" s="978"/>
      <c r="AM76" s="978"/>
      <c r="AN76" s="978"/>
      <c r="AO76" s="979"/>
      <c r="AP76" s="980">
        <v>536</v>
      </c>
      <c r="AQ76" s="978"/>
      <c r="AR76" s="978"/>
      <c r="AS76" s="978"/>
      <c r="AT76" s="979"/>
      <c r="AU76" s="980">
        <v>392</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549</v>
      </c>
      <c r="C77" s="974"/>
      <c r="D77" s="974"/>
      <c r="E77" s="974"/>
      <c r="F77" s="974"/>
      <c r="G77" s="974"/>
      <c r="H77" s="974"/>
      <c r="I77" s="974"/>
      <c r="J77" s="974"/>
      <c r="K77" s="974"/>
      <c r="L77" s="974"/>
      <c r="M77" s="974"/>
      <c r="N77" s="974"/>
      <c r="O77" s="974"/>
      <c r="P77" s="975"/>
      <c r="Q77" s="977">
        <v>98</v>
      </c>
      <c r="R77" s="978"/>
      <c r="S77" s="978"/>
      <c r="T77" s="978"/>
      <c r="U77" s="979"/>
      <c r="V77" s="980">
        <v>95</v>
      </c>
      <c r="W77" s="978"/>
      <c r="X77" s="978"/>
      <c r="Y77" s="978"/>
      <c r="Z77" s="979"/>
      <c r="AA77" s="980">
        <v>3</v>
      </c>
      <c r="AB77" s="978"/>
      <c r="AC77" s="978"/>
      <c r="AD77" s="978"/>
      <c r="AE77" s="979"/>
      <c r="AF77" s="980">
        <v>181</v>
      </c>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550</v>
      </c>
      <c r="C78" s="974"/>
      <c r="D78" s="974"/>
      <c r="E78" s="974"/>
      <c r="F78" s="974"/>
      <c r="G78" s="974"/>
      <c r="H78" s="974"/>
      <c r="I78" s="974"/>
      <c r="J78" s="974"/>
      <c r="K78" s="974"/>
      <c r="L78" s="974"/>
      <c r="M78" s="974"/>
      <c r="N78" s="974"/>
      <c r="O78" s="974"/>
      <c r="P78" s="975"/>
      <c r="Q78" s="976">
        <v>34</v>
      </c>
      <c r="R78" s="970"/>
      <c r="S78" s="970"/>
      <c r="T78" s="970"/>
      <c r="U78" s="970"/>
      <c r="V78" s="970">
        <v>30</v>
      </c>
      <c r="W78" s="970"/>
      <c r="X78" s="970"/>
      <c r="Y78" s="970"/>
      <c r="Z78" s="970"/>
      <c r="AA78" s="970">
        <v>4</v>
      </c>
      <c r="AB78" s="970"/>
      <c r="AC78" s="970"/>
      <c r="AD78" s="970"/>
      <c r="AE78" s="970"/>
      <c r="AF78" s="970">
        <v>4</v>
      </c>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547</v>
      </c>
      <c r="C79" s="974"/>
      <c r="D79" s="974"/>
      <c r="E79" s="974"/>
      <c r="F79" s="974"/>
      <c r="G79" s="974"/>
      <c r="H79" s="974"/>
      <c r="I79" s="974"/>
      <c r="J79" s="974"/>
      <c r="K79" s="974"/>
      <c r="L79" s="974"/>
      <c r="M79" s="974"/>
      <c r="N79" s="974"/>
      <c r="O79" s="974"/>
      <c r="P79" s="975"/>
      <c r="Q79" s="976">
        <v>149</v>
      </c>
      <c r="R79" s="970"/>
      <c r="S79" s="970"/>
      <c r="T79" s="970"/>
      <c r="U79" s="970"/>
      <c r="V79" s="970">
        <v>138</v>
      </c>
      <c r="W79" s="970"/>
      <c r="X79" s="970"/>
      <c r="Y79" s="970"/>
      <c r="Z79" s="970"/>
      <c r="AA79" s="970">
        <v>11</v>
      </c>
      <c r="AB79" s="970"/>
      <c r="AC79" s="970"/>
      <c r="AD79" s="970"/>
      <c r="AE79" s="970"/>
      <c r="AF79" s="970">
        <v>11</v>
      </c>
      <c r="AG79" s="970"/>
      <c r="AH79" s="970"/>
      <c r="AI79" s="970"/>
      <c r="AJ79" s="970"/>
      <c r="AK79" s="970"/>
      <c r="AL79" s="970"/>
      <c r="AM79" s="970"/>
      <c r="AN79" s="970"/>
      <c r="AO79" s="970"/>
      <c r="AP79" s="970">
        <v>77</v>
      </c>
      <c r="AQ79" s="970"/>
      <c r="AR79" s="970"/>
      <c r="AS79" s="970"/>
      <c r="AT79" s="970"/>
      <c r="AU79" s="970">
        <v>18</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t="s">
        <v>548</v>
      </c>
      <c r="C80" s="974"/>
      <c r="D80" s="974"/>
      <c r="E80" s="974"/>
      <c r="F80" s="974"/>
      <c r="G80" s="974"/>
      <c r="H80" s="974"/>
      <c r="I80" s="974"/>
      <c r="J80" s="974"/>
      <c r="K80" s="974"/>
      <c r="L80" s="974"/>
      <c r="M80" s="974"/>
      <c r="N80" s="974"/>
      <c r="O80" s="974"/>
      <c r="P80" s="975"/>
      <c r="Q80" s="976">
        <v>37</v>
      </c>
      <c r="R80" s="970"/>
      <c r="S80" s="970"/>
      <c r="T80" s="970"/>
      <c r="U80" s="970"/>
      <c r="V80" s="970">
        <v>29</v>
      </c>
      <c r="W80" s="970"/>
      <c r="X80" s="970"/>
      <c r="Y80" s="970"/>
      <c r="Z80" s="970"/>
      <c r="AA80" s="970">
        <v>8</v>
      </c>
      <c r="AB80" s="970"/>
      <c r="AC80" s="970"/>
      <c r="AD80" s="970"/>
      <c r="AE80" s="970"/>
      <c r="AF80" s="970">
        <v>8</v>
      </c>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372</v>
      </c>
      <c r="B88" s="943" t="s">
        <v>401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4670</v>
      </c>
      <c r="AG88" s="958"/>
      <c r="AH88" s="958"/>
      <c r="AI88" s="958"/>
      <c r="AJ88" s="958"/>
      <c r="AK88" s="962"/>
      <c r="AL88" s="962"/>
      <c r="AM88" s="962"/>
      <c r="AN88" s="962"/>
      <c r="AO88" s="962"/>
      <c r="AP88" s="958">
        <v>30876</v>
      </c>
      <c r="AQ88" s="958"/>
      <c r="AR88" s="958"/>
      <c r="AS88" s="958"/>
      <c r="AT88" s="958"/>
      <c r="AU88" s="958">
        <v>410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43" t="s">
        <v>402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363</v>
      </c>
      <c r="CS102" s="950"/>
      <c r="CT102" s="950"/>
      <c r="CU102" s="950"/>
      <c r="CV102" s="951"/>
      <c r="CW102" s="949">
        <v>2</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410</v>
      </c>
      <c r="AB109" s="893"/>
      <c r="AC109" s="893"/>
      <c r="AD109" s="893"/>
      <c r="AE109" s="894"/>
      <c r="AF109" s="895" t="s">
        <v>289</v>
      </c>
      <c r="AG109" s="893"/>
      <c r="AH109" s="893"/>
      <c r="AI109" s="893"/>
      <c r="AJ109" s="894"/>
      <c r="AK109" s="895" t="s">
        <v>288</v>
      </c>
      <c r="AL109" s="893"/>
      <c r="AM109" s="893"/>
      <c r="AN109" s="893"/>
      <c r="AO109" s="894"/>
      <c r="AP109" s="895" t="s">
        <v>411</v>
      </c>
      <c r="AQ109" s="893"/>
      <c r="AR109" s="893"/>
      <c r="AS109" s="893"/>
      <c r="AT109" s="924"/>
      <c r="AU109" s="89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410</v>
      </c>
      <c r="BR109" s="893"/>
      <c r="BS109" s="893"/>
      <c r="BT109" s="893"/>
      <c r="BU109" s="894"/>
      <c r="BV109" s="895" t="s">
        <v>289</v>
      </c>
      <c r="BW109" s="893"/>
      <c r="BX109" s="893"/>
      <c r="BY109" s="893"/>
      <c r="BZ109" s="894"/>
      <c r="CA109" s="895" t="s">
        <v>288</v>
      </c>
      <c r="CB109" s="893"/>
      <c r="CC109" s="893"/>
      <c r="CD109" s="893"/>
      <c r="CE109" s="894"/>
      <c r="CF109" s="931" t="s">
        <v>411</v>
      </c>
      <c r="CG109" s="931"/>
      <c r="CH109" s="931"/>
      <c r="CI109" s="931"/>
      <c r="CJ109" s="931"/>
      <c r="CK109" s="895"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410</v>
      </c>
      <c r="DH109" s="893"/>
      <c r="DI109" s="893"/>
      <c r="DJ109" s="893"/>
      <c r="DK109" s="894"/>
      <c r="DL109" s="895" t="s">
        <v>289</v>
      </c>
      <c r="DM109" s="893"/>
      <c r="DN109" s="893"/>
      <c r="DO109" s="893"/>
      <c r="DP109" s="894"/>
      <c r="DQ109" s="895" t="s">
        <v>288</v>
      </c>
      <c r="DR109" s="893"/>
      <c r="DS109" s="893"/>
      <c r="DT109" s="893"/>
      <c r="DU109" s="894"/>
      <c r="DV109" s="895" t="s">
        <v>411</v>
      </c>
      <c r="DW109" s="893"/>
      <c r="DX109" s="893"/>
      <c r="DY109" s="893"/>
      <c r="DZ109" s="924"/>
    </row>
    <row r="110" spans="1:131" s="199" customFormat="1" ht="26.25" customHeight="1" x14ac:dyDescent="0.15">
      <c r="A110" s="795" t="s">
        <v>413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1776108</v>
      </c>
      <c r="AB110" s="886"/>
      <c r="AC110" s="886"/>
      <c r="AD110" s="886"/>
      <c r="AE110" s="887"/>
      <c r="AF110" s="888">
        <v>1703983</v>
      </c>
      <c r="AG110" s="886"/>
      <c r="AH110" s="886"/>
      <c r="AI110" s="886"/>
      <c r="AJ110" s="887"/>
      <c r="AK110" s="888">
        <v>1724048</v>
      </c>
      <c r="AL110" s="886"/>
      <c r="AM110" s="886"/>
      <c r="AN110" s="886"/>
      <c r="AO110" s="887"/>
      <c r="AP110" s="889">
        <v>17.600000000000001</v>
      </c>
      <c r="AQ110" s="890"/>
      <c r="AR110" s="890"/>
      <c r="AS110" s="890"/>
      <c r="AT110" s="891"/>
      <c r="AU110" s="925" t="s">
        <v>61</v>
      </c>
      <c r="AV110" s="926"/>
      <c r="AW110" s="926"/>
      <c r="AX110" s="926"/>
      <c r="AY110" s="926"/>
      <c r="AZ110" s="851" t="s">
        <v>414</v>
      </c>
      <c r="BA110" s="796"/>
      <c r="BB110" s="796"/>
      <c r="BC110" s="796"/>
      <c r="BD110" s="796"/>
      <c r="BE110" s="796"/>
      <c r="BF110" s="796"/>
      <c r="BG110" s="796"/>
      <c r="BH110" s="796"/>
      <c r="BI110" s="796"/>
      <c r="BJ110" s="796"/>
      <c r="BK110" s="796"/>
      <c r="BL110" s="796"/>
      <c r="BM110" s="796"/>
      <c r="BN110" s="796"/>
      <c r="BO110" s="796"/>
      <c r="BP110" s="797"/>
      <c r="BQ110" s="852">
        <v>18408711</v>
      </c>
      <c r="BR110" s="833"/>
      <c r="BS110" s="833"/>
      <c r="BT110" s="833"/>
      <c r="BU110" s="833"/>
      <c r="BV110" s="833">
        <v>18676003</v>
      </c>
      <c r="BW110" s="833"/>
      <c r="BX110" s="833"/>
      <c r="BY110" s="833"/>
      <c r="BZ110" s="833"/>
      <c r="CA110" s="833">
        <v>18611549</v>
      </c>
      <c r="CB110" s="833"/>
      <c r="CC110" s="833"/>
      <c r="CD110" s="833"/>
      <c r="CE110" s="833"/>
      <c r="CF110" s="857">
        <v>189.8</v>
      </c>
      <c r="CG110" s="858"/>
      <c r="CH110" s="858"/>
      <c r="CI110" s="858"/>
      <c r="CJ110" s="858"/>
      <c r="CK110" s="921" t="s">
        <v>415</v>
      </c>
      <c r="CL110" s="807"/>
      <c r="CM110" s="882" t="s">
        <v>416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417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418</v>
      </c>
      <c r="BA111" s="738"/>
      <c r="BB111" s="738"/>
      <c r="BC111" s="738"/>
      <c r="BD111" s="738"/>
      <c r="BE111" s="738"/>
      <c r="BF111" s="738"/>
      <c r="BG111" s="738"/>
      <c r="BH111" s="738"/>
      <c r="BI111" s="738"/>
      <c r="BJ111" s="738"/>
      <c r="BK111" s="738"/>
      <c r="BL111" s="738"/>
      <c r="BM111" s="738"/>
      <c r="BN111" s="738"/>
      <c r="BO111" s="738"/>
      <c r="BP111" s="739"/>
      <c r="BQ111" s="804">
        <v>280274</v>
      </c>
      <c r="BR111" s="805"/>
      <c r="BS111" s="805"/>
      <c r="BT111" s="805"/>
      <c r="BU111" s="805"/>
      <c r="BV111" s="805">
        <v>249644</v>
      </c>
      <c r="BW111" s="805"/>
      <c r="BX111" s="805"/>
      <c r="BY111" s="805"/>
      <c r="BZ111" s="805"/>
      <c r="CA111" s="805">
        <v>201511</v>
      </c>
      <c r="CB111" s="805"/>
      <c r="CC111" s="805"/>
      <c r="CD111" s="805"/>
      <c r="CE111" s="805"/>
      <c r="CF111" s="866">
        <v>2.1</v>
      </c>
      <c r="CG111" s="867"/>
      <c r="CH111" s="867"/>
      <c r="CI111" s="867"/>
      <c r="CJ111" s="867"/>
      <c r="CK111" s="922"/>
      <c r="CL111" s="809"/>
      <c r="CM111" s="812" t="s">
        <v>419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420</v>
      </c>
      <c r="B112" s="908"/>
      <c r="C112" s="738" t="s">
        <v>421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422</v>
      </c>
      <c r="BA112" s="738"/>
      <c r="BB112" s="738"/>
      <c r="BC112" s="738"/>
      <c r="BD112" s="738"/>
      <c r="BE112" s="738"/>
      <c r="BF112" s="738"/>
      <c r="BG112" s="738"/>
      <c r="BH112" s="738"/>
      <c r="BI112" s="738"/>
      <c r="BJ112" s="738"/>
      <c r="BK112" s="738"/>
      <c r="BL112" s="738"/>
      <c r="BM112" s="738"/>
      <c r="BN112" s="738"/>
      <c r="BO112" s="738"/>
      <c r="BP112" s="739"/>
      <c r="BQ112" s="804">
        <v>21174612</v>
      </c>
      <c r="BR112" s="805"/>
      <c r="BS112" s="805"/>
      <c r="BT112" s="805"/>
      <c r="BU112" s="805"/>
      <c r="BV112" s="805">
        <v>19406674</v>
      </c>
      <c r="BW112" s="805"/>
      <c r="BX112" s="805"/>
      <c r="BY112" s="805"/>
      <c r="BZ112" s="805"/>
      <c r="CA112" s="805">
        <v>18133660</v>
      </c>
      <c r="CB112" s="805"/>
      <c r="CC112" s="805"/>
      <c r="CD112" s="805"/>
      <c r="CE112" s="805"/>
      <c r="CF112" s="866">
        <v>185</v>
      </c>
      <c r="CG112" s="867"/>
      <c r="CH112" s="867"/>
      <c r="CI112" s="867"/>
      <c r="CJ112" s="867"/>
      <c r="CK112" s="922"/>
      <c r="CL112" s="809"/>
      <c r="CM112" s="812" t="s">
        <v>423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9000</v>
      </c>
      <c r="DH112" s="805"/>
      <c r="DI112" s="805"/>
      <c r="DJ112" s="805"/>
      <c r="DK112" s="805"/>
      <c r="DL112" s="805">
        <v>9000</v>
      </c>
      <c r="DM112" s="805"/>
      <c r="DN112" s="805"/>
      <c r="DO112" s="805"/>
      <c r="DP112" s="805"/>
      <c r="DQ112" s="805">
        <v>9000</v>
      </c>
      <c r="DR112" s="805"/>
      <c r="DS112" s="805"/>
      <c r="DT112" s="805"/>
      <c r="DU112" s="805"/>
      <c r="DV112" s="782">
        <v>0.1</v>
      </c>
      <c r="DW112" s="782"/>
      <c r="DX112" s="782"/>
      <c r="DY112" s="782"/>
      <c r="DZ112" s="783"/>
    </row>
    <row r="113" spans="1:130" s="199" customFormat="1" ht="26.25" customHeight="1" x14ac:dyDescent="0.15">
      <c r="A113" s="909"/>
      <c r="B113" s="910"/>
      <c r="C113" s="738" t="s">
        <v>424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2004810</v>
      </c>
      <c r="AB113" s="914"/>
      <c r="AC113" s="914"/>
      <c r="AD113" s="914"/>
      <c r="AE113" s="915"/>
      <c r="AF113" s="916">
        <v>1913486</v>
      </c>
      <c r="AG113" s="914"/>
      <c r="AH113" s="914"/>
      <c r="AI113" s="914"/>
      <c r="AJ113" s="915"/>
      <c r="AK113" s="916">
        <v>2078353</v>
      </c>
      <c r="AL113" s="914"/>
      <c r="AM113" s="914"/>
      <c r="AN113" s="914"/>
      <c r="AO113" s="915"/>
      <c r="AP113" s="917">
        <v>21.2</v>
      </c>
      <c r="AQ113" s="918"/>
      <c r="AR113" s="918"/>
      <c r="AS113" s="918"/>
      <c r="AT113" s="919"/>
      <c r="AU113" s="927"/>
      <c r="AV113" s="928"/>
      <c r="AW113" s="928"/>
      <c r="AX113" s="928"/>
      <c r="AY113" s="928"/>
      <c r="AZ113" s="803" t="s">
        <v>425</v>
      </c>
      <c r="BA113" s="738"/>
      <c r="BB113" s="738"/>
      <c r="BC113" s="738"/>
      <c r="BD113" s="738"/>
      <c r="BE113" s="738"/>
      <c r="BF113" s="738"/>
      <c r="BG113" s="738"/>
      <c r="BH113" s="738"/>
      <c r="BI113" s="738"/>
      <c r="BJ113" s="738"/>
      <c r="BK113" s="738"/>
      <c r="BL113" s="738"/>
      <c r="BM113" s="738"/>
      <c r="BN113" s="738"/>
      <c r="BO113" s="738"/>
      <c r="BP113" s="739"/>
      <c r="BQ113" s="804">
        <v>574601</v>
      </c>
      <c r="BR113" s="805"/>
      <c r="BS113" s="805"/>
      <c r="BT113" s="805"/>
      <c r="BU113" s="805"/>
      <c r="BV113" s="805">
        <v>489343</v>
      </c>
      <c r="BW113" s="805"/>
      <c r="BX113" s="805"/>
      <c r="BY113" s="805"/>
      <c r="BZ113" s="805"/>
      <c r="CA113" s="805">
        <v>410013</v>
      </c>
      <c r="CB113" s="805"/>
      <c r="CC113" s="805"/>
      <c r="CD113" s="805"/>
      <c r="CE113" s="805"/>
      <c r="CF113" s="866">
        <v>4.2</v>
      </c>
      <c r="CG113" s="867"/>
      <c r="CH113" s="867"/>
      <c r="CI113" s="867"/>
      <c r="CJ113" s="867"/>
      <c r="CK113" s="922"/>
      <c r="CL113" s="809"/>
      <c r="CM113" s="812" t="s">
        <v>426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15">
      <c r="A114" s="909"/>
      <c r="B114" s="910"/>
      <c r="C114" s="738" t="s">
        <v>427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90557</v>
      </c>
      <c r="AB114" s="768"/>
      <c r="AC114" s="768"/>
      <c r="AD114" s="768"/>
      <c r="AE114" s="769"/>
      <c r="AF114" s="770">
        <v>88239</v>
      </c>
      <c r="AG114" s="768"/>
      <c r="AH114" s="768"/>
      <c r="AI114" s="768"/>
      <c r="AJ114" s="769"/>
      <c r="AK114" s="770">
        <v>86083</v>
      </c>
      <c r="AL114" s="768"/>
      <c r="AM114" s="768"/>
      <c r="AN114" s="768"/>
      <c r="AO114" s="769"/>
      <c r="AP114" s="815">
        <v>0.9</v>
      </c>
      <c r="AQ114" s="816"/>
      <c r="AR114" s="816"/>
      <c r="AS114" s="816"/>
      <c r="AT114" s="817"/>
      <c r="AU114" s="927"/>
      <c r="AV114" s="928"/>
      <c r="AW114" s="928"/>
      <c r="AX114" s="928"/>
      <c r="AY114" s="928"/>
      <c r="AZ114" s="803" t="s">
        <v>428</v>
      </c>
      <c r="BA114" s="738"/>
      <c r="BB114" s="738"/>
      <c r="BC114" s="738"/>
      <c r="BD114" s="738"/>
      <c r="BE114" s="738"/>
      <c r="BF114" s="738"/>
      <c r="BG114" s="738"/>
      <c r="BH114" s="738"/>
      <c r="BI114" s="738"/>
      <c r="BJ114" s="738"/>
      <c r="BK114" s="738"/>
      <c r="BL114" s="738"/>
      <c r="BM114" s="738"/>
      <c r="BN114" s="738"/>
      <c r="BO114" s="738"/>
      <c r="BP114" s="739"/>
      <c r="BQ114" s="804">
        <v>1781941</v>
      </c>
      <c r="BR114" s="805"/>
      <c r="BS114" s="805"/>
      <c r="BT114" s="805"/>
      <c r="BU114" s="805"/>
      <c r="BV114" s="805">
        <v>1684825</v>
      </c>
      <c r="BW114" s="805"/>
      <c r="BX114" s="805"/>
      <c r="BY114" s="805"/>
      <c r="BZ114" s="805"/>
      <c r="CA114" s="805">
        <v>1601970</v>
      </c>
      <c r="CB114" s="805"/>
      <c r="CC114" s="805"/>
      <c r="CD114" s="805"/>
      <c r="CE114" s="805"/>
      <c r="CF114" s="866">
        <v>16.3</v>
      </c>
      <c r="CG114" s="867"/>
      <c r="CH114" s="867"/>
      <c r="CI114" s="867"/>
      <c r="CJ114" s="867"/>
      <c r="CK114" s="922"/>
      <c r="CL114" s="809"/>
      <c r="CM114" s="812" t="s">
        <v>429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430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36410</v>
      </c>
      <c r="AB115" s="914"/>
      <c r="AC115" s="914"/>
      <c r="AD115" s="914"/>
      <c r="AE115" s="915"/>
      <c r="AF115" s="916">
        <v>21717</v>
      </c>
      <c r="AG115" s="914"/>
      <c r="AH115" s="914"/>
      <c r="AI115" s="914"/>
      <c r="AJ115" s="915"/>
      <c r="AK115" s="916">
        <v>19778</v>
      </c>
      <c r="AL115" s="914"/>
      <c r="AM115" s="914"/>
      <c r="AN115" s="914"/>
      <c r="AO115" s="915"/>
      <c r="AP115" s="917">
        <v>0.2</v>
      </c>
      <c r="AQ115" s="918"/>
      <c r="AR115" s="918"/>
      <c r="AS115" s="918"/>
      <c r="AT115" s="919"/>
      <c r="AU115" s="927"/>
      <c r="AV115" s="928"/>
      <c r="AW115" s="928"/>
      <c r="AX115" s="928"/>
      <c r="AY115" s="928"/>
      <c r="AZ115" s="803" t="s">
        <v>431</v>
      </c>
      <c r="BA115" s="738"/>
      <c r="BB115" s="738"/>
      <c r="BC115" s="738"/>
      <c r="BD115" s="738"/>
      <c r="BE115" s="738"/>
      <c r="BF115" s="738"/>
      <c r="BG115" s="738"/>
      <c r="BH115" s="738"/>
      <c r="BI115" s="738"/>
      <c r="BJ115" s="738"/>
      <c r="BK115" s="738"/>
      <c r="BL115" s="738"/>
      <c r="BM115" s="738"/>
      <c r="BN115" s="738"/>
      <c r="BO115" s="738"/>
      <c r="BP115" s="739"/>
      <c r="BQ115" s="804">
        <v>378</v>
      </c>
      <c r="BR115" s="805"/>
      <c r="BS115" s="805"/>
      <c r="BT115" s="805"/>
      <c r="BU115" s="805"/>
      <c r="BV115" s="805">
        <v>389</v>
      </c>
      <c r="BW115" s="805"/>
      <c r="BX115" s="805"/>
      <c r="BY115" s="805"/>
      <c r="BZ115" s="805"/>
      <c r="CA115" s="805">
        <v>135</v>
      </c>
      <c r="CB115" s="805"/>
      <c r="CC115" s="805"/>
      <c r="CD115" s="805"/>
      <c r="CE115" s="805"/>
      <c r="CF115" s="866">
        <v>0</v>
      </c>
      <c r="CG115" s="867"/>
      <c r="CH115" s="867"/>
      <c r="CI115" s="867"/>
      <c r="CJ115" s="867"/>
      <c r="CK115" s="922"/>
      <c r="CL115" s="809"/>
      <c r="CM115" s="803" t="s">
        <v>432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433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870</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434</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435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436</v>
      </c>
      <c r="Z117" s="894"/>
      <c r="AA117" s="899">
        <v>3908755</v>
      </c>
      <c r="AB117" s="900"/>
      <c r="AC117" s="900"/>
      <c r="AD117" s="900"/>
      <c r="AE117" s="901"/>
      <c r="AF117" s="902">
        <v>3727425</v>
      </c>
      <c r="AG117" s="900"/>
      <c r="AH117" s="900"/>
      <c r="AI117" s="900"/>
      <c r="AJ117" s="901"/>
      <c r="AK117" s="902">
        <v>3908262</v>
      </c>
      <c r="AL117" s="900"/>
      <c r="AM117" s="900"/>
      <c r="AN117" s="900"/>
      <c r="AO117" s="901"/>
      <c r="AP117" s="903"/>
      <c r="AQ117" s="904"/>
      <c r="AR117" s="904"/>
      <c r="AS117" s="904"/>
      <c r="AT117" s="905"/>
      <c r="AU117" s="927"/>
      <c r="AV117" s="928"/>
      <c r="AW117" s="928"/>
      <c r="AX117" s="928"/>
      <c r="AY117" s="928"/>
      <c r="AZ117" s="854" t="s">
        <v>437</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410</v>
      </c>
      <c r="AB118" s="893"/>
      <c r="AC118" s="893"/>
      <c r="AD118" s="893"/>
      <c r="AE118" s="894"/>
      <c r="AF118" s="895" t="s">
        <v>289</v>
      </c>
      <c r="AG118" s="893"/>
      <c r="AH118" s="893"/>
      <c r="AI118" s="893"/>
      <c r="AJ118" s="894"/>
      <c r="AK118" s="895" t="s">
        <v>288</v>
      </c>
      <c r="AL118" s="893"/>
      <c r="AM118" s="893"/>
      <c r="AN118" s="893"/>
      <c r="AO118" s="894"/>
      <c r="AP118" s="896" t="s">
        <v>411</v>
      </c>
      <c r="AQ118" s="897"/>
      <c r="AR118" s="897"/>
      <c r="AS118" s="897"/>
      <c r="AT118" s="898"/>
      <c r="AU118" s="927"/>
      <c r="AV118" s="928"/>
      <c r="AW118" s="928"/>
      <c r="AX118" s="928"/>
      <c r="AY118" s="928"/>
      <c r="AZ118" s="870" t="s">
        <v>439</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440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415</v>
      </c>
      <c r="B119" s="807"/>
      <c r="C119" s="882" t="s">
        <v>416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441</v>
      </c>
      <c r="BP119" s="869"/>
      <c r="BQ119" s="873">
        <v>42220517</v>
      </c>
      <c r="BR119" s="836"/>
      <c r="BS119" s="836"/>
      <c r="BT119" s="836"/>
      <c r="BU119" s="836"/>
      <c r="BV119" s="836">
        <v>40506878</v>
      </c>
      <c r="BW119" s="836"/>
      <c r="BX119" s="836"/>
      <c r="BY119" s="836"/>
      <c r="BZ119" s="836"/>
      <c r="CA119" s="836">
        <v>38958838</v>
      </c>
      <c r="CB119" s="836"/>
      <c r="CC119" s="836"/>
      <c r="CD119" s="836"/>
      <c r="CE119" s="836"/>
      <c r="CF119" s="734"/>
      <c r="CG119" s="735"/>
      <c r="CH119" s="735"/>
      <c r="CI119" s="735"/>
      <c r="CJ119" s="825"/>
      <c r="CK119" s="923"/>
      <c r="CL119" s="811"/>
      <c r="CM119" s="829" t="s">
        <v>442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271274</v>
      </c>
      <c r="DH119" s="751"/>
      <c r="DI119" s="751"/>
      <c r="DJ119" s="751"/>
      <c r="DK119" s="752"/>
      <c r="DL119" s="753">
        <v>240644</v>
      </c>
      <c r="DM119" s="751"/>
      <c r="DN119" s="751"/>
      <c r="DO119" s="751"/>
      <c r="DP119" s="752"/>
      <c r="DQ119" s="753">
        <v>192511</v>
      </c>
      <c r="DR119" s="751"/>
      <c r="DS119" s="751"/>
      <c r="DT119" s="751"/>
      <c r="DU119" s="752"/>
      <c r="DV119" s="839">
        <v>2</v>
      </c>
      <c r="DW119" s="840"/>
      <c r="DX119" s="840"/>
      <c r="DY119" s="840"/>
      <c r="DZ119" s="841"/>
    </row>
    <row r="120" spans="1:130" s="199" customFormat="1" ht="26.25" customHeight="1" x14ac:dyDescent="0.15">
      <c r="A120" s="808"/>
      <c r="B120" s="809"/>
      <c r="C120" s="812" t="s">
        <v>419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443</v>
      </c>
      <c r="AV120" s="875"/>
      <c r="AW120" s="875"/>
      <c r="AX120" s="875"/>
      <c r="AY120" s="876"/>
      <c r="AZ120" s="851" t="s">
        <v>444</v>
      </c>
      <c r="BA120" s="796"/>
      <c r="BB120" s="796"/>
      <c r="BC120" s="796"/>
      <c r="BD120" s="796"/>
      <c r="BE120" s="796"/>
      <c r="BF120" s="796"/>
      <c r="BG120" s="796"/>
      <c r="BH120" s="796"/>
      <c r="BI120" s="796"/>
      <c r="BJ120" s="796"/>
      <c r="BK120" s="796"/>
      <c r="BL120" s="796"/>
      <c r="BM120" s="796"/>
      <c r="BN120" s="796"/>
      <c r="BO120" s="796"/>
      <c r="BP120" s="797"/>
      <c r="BQ120" s="852">
        <v>7818533</v>
      </c>
      <c r="BR120" s="833"/>
      <c r="BS120" s="833"/>
      <c r="BT120" s="833"/>
      <c r="BU120" s="833"/>
      <c r="BV120" s="833">
        <v>9350656</v>
      </c>
      <c r="BW120" s="833"/>
      <c r="BX120" s="833"/>
      <c r="BY120" s="833"/>
      <c r="BZ120" s="833"/>
      <c r="CA120" s="833">
        <v>9925962</v>
      </c>
      <c r="CB120" s="833"/>
      <c r="CC120" s="833"/>
      <c r="CD120" s="833"/>
      <c r="CE120" s="833"/>
      <c r="CF120" s="857">
        <v>101.2</v>
      </c>
      <c r="CG120" s="858"/>
      <c r="CH120" s="858"/>
      <c r="CI120" s="858"/>
      <c r="CJ120" s="858"/>
      <c r="CK120" s="859" t="s">
        <v>445</v>
      </c>
      <c r="CL120" s="843"/>
      <c r="CM120" s="843"/>
      <c r="CN120" s="843"/>
      <c r="CO120" s="844"/>
      <c r="CP120" s="863" t="s">
        <v>390</v>
      </c>
      <c r="CQ120" s="864"/>
      <c r="CR120" s="864"/>
      <c r="CS120" s="864"/>
      <c r="CT120" s="864"/>
      <c r="CU120" s="864"/>
      <c r="CV120" s="864"/>
      <c r="CW120" s="864"/>
      <c r="CX120" s="864"/>
      <c r="CY120" s="864"/>
      <c r="CZ120" s="864"/>
      <c r="DA120" s="864"/>
      <c r="DB120" s="864"/>
      <c r="DC120" s="864"/>
      <c r="DD120" s="864"/>
      <c r="DE120" s="864"/>
      <c r="DF120" s="865"/>
      <c r="DG120" s="852">
        <v>18307903</v>
      </c>
      <c r="DH120" s="833"/>
      <c r="DI120" s="833"/>
      <c r="DJ120" s="833"/>
      <c r="DK120" s="833"/>
      <c r="DL120" s="833">
        <v>16819706</v>
      </c>
      <c r="DM120" s="833"/>
      <c r="DN120" s="833"/>
      <c r="DO120" s="833"/>
      <c r="DP120" s="833"/>
      <c r="DQ120" s="833">
        <v>15937021</v>
      </c>
      <c r="DR120" s="833"/>
      <c r="DS120" s="833"/>
      <c r="DT120" s="833"/>
      <c r="DU120" s="833"/>
      <c r="DV120" s="834">
        <v>162.6</v>
      </c>
      <c r="DW120" s="834"/>
      <c r="DX120" s="834"/>
      <c r="DY120" s="834"/>
      <c r="DZ120" s="835"/>
    </row>
    <row r="121" spans="1:130" s="199" customFormat="1" ht="26.25" customHeight="1" x14ac:dyDescent="0.15">
      <c r="A121" s="808"/>
      <c r="B121" s="809"/>
      <c r="C121" s="854" t="s">
        <v>446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447</v>
      </c>
      <c r="BA121" s="738"/>
      <c r="BB121" s="738"/>
      <c r="BC121" s="738"/>
      <c r="BD121" s="738"/>
      <c r="BE121" s="738"/>
      <c r="BF121" s="738"/>
      <c r="BG121" s="738"/>
      <c r="BH121" s="738"/>
      <c r="BI121" s="738"/>
      <c r="BJ121" s="738"/>
      <c r="BK121" s="738"/>
      <c r="BL121" s="738"/>
      <c r="BM121" s="738"/>
      <c r="BN121" s="738"/>
      <c r="BO121" s="738"/>
      <c r="BP121" s="739"/>
      <c r="BQ121" s="804">
        <v>2102643</v>
      </c>
      <c r="BR121" s="805"/>
      <c r="BS121" s="805"/>
      <c r="BT121" s="805"/>
      <c r="BU121" s="805"/>
      <c r="BV121" s="805">
        <v>1961965</v>
      </c>
      <c r="BW121" s="805"/>
      <c r="BX121" s="805"/>
      <c r="BY121" s="805"/>
      <c r="BZ121" s="805"/>
      <c r="CA121" s="805">
        <v>1904081</v>
      </c>
      <c r="CB121" s="805"/>
      <c r="CC121" s="805"/>
      <c r="CD121" s="805"/>
      <c r="CE121" s="805"/>
      <c r="CF121" s="866">
        <v>19.399999999999999</v>
      </c>
      <c r="CG121" s="867"/>
      <c r="CH121" s="867"/>
      <c r="CI121" s="867"/>
      <c r="CJ121" s="867"/>
      <c r="CK121" s="860"/>
      <c r="CL121" s="846"/>
      <c r="CM121" s="846"/>
      <c r="CN121" s="846"/>
      <c r="CO121" s="847"/>
      <c r="CP121" s="826" t="s">
        <v>391</v>
      </c>
      <c r="CQ121" s="827"/>
      <c r="CR121" s="827"/>
      <c r="CS121" s="827"/>
      <c r="CT121" s="827"/>
      <c r="CU121" s="827"/>
      <c r="CV121" s="827"/>
      <c r="CW121" s="827"/>
      <c r="CX121" s="827"/>
      <c r="CY121" s="827"/>
      <c r="CZ121" s="827"/>
      <c r="DA121" s="827"/>
      <c r="DB121" s="827"/>
      <c r="DC121" s="827"/>
      <c r="DD121" s="827"/>
      <c r="DE121" s="827"/>
      <c r="DF121" s="828"/>
      <c r="DG121" s="804">
        <v>2196739</v>
      </c>
      <c r="DH121" s="805"/>
      <c r="DI121" s="805"/>
      <c r="DJ121" s="805"/>
      <c r="DK121" s="805"/>
      <c r="DL121" s="805">
        <v>1928686</v>
      </c>
      <c r="DM121" s="805"/>
      <c r="DN121" s="805"/>
      <c r="DO121" s="805"/>
      <c r="DP121" s="805"/>
      <c r="DQ121" s="805">
        <v>1773968</v>
      </c>
      <c r="DR121" s="805"/>
      <c r="DS121" s="805"/>
      <c r="DT121" s="805"/>
      <c r="DU121" s="805"/>
      <c r="DV121" s="782">
        <v>18.100000000000001</v>
      </c>
      <c r="DW121" s="782"/>
      <c r="DX121" s="782"/>
      <c r="DY121" s="782"/>
      <c r="DZ121" s="783"/>
    </row>
    <row r="122" spans="1:130" s="199" customFormat="1" ht="26.25" customHeight="1" x14ac:dyDescent="0.15">
      <c r="A122" s="808"/>
      <c r="B122" s="809"/>
      <c r="C122" s="812" t="s">
        <v>429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448</v>
      </c>
      <c r="BA122" s="871"/>
      <c r="BB122" s="871"/>
      <c r="BC122" s="871"/>
      <c r="BD122" s="871"/>
      <c r="BE122" s="871"/>
      <c r="BF122" s="871"/>
      <c r="BG122" s="871"/>
      <c r="BH122" s="871"/>
      <c r="BI122" s="871"/>
      <c r="BJ122" s="871"/>
      <c r="BK122" s="871"/>
      <c r="BL122" s="871"/>
      <c r="BM122" s="871"/>
      <c r="BN122" s="871"/>
      <c r="BO122" s="871"/>
      <c r="BP122" s="872"/>
      <c r="BQ122" s="873">
        <v>25795381</v>
      </c>
      <c r="BR122" s="836"/>
      <c r="BS122" s="836"/>
      <c r="BT122" s="836"/>
      <c r="BU122" s="836"/>
      <c r="BV122" s="836">
        <v>24790710</v>
      </c>
      <c r="BW122" s="836"/>
      <c r="BX122" s="836"/>
      <c r="BY122" s="836"/>
      <c r="BZ122" s="836"/>
      <c r="CA122" s="836">
        <v>25027008</v>
      </c>
      <c r="CB122" s="836"/>
      <c r="CC122" s="836"/>
      <c r="CD122" s="836"/>
      <c r="CE122" s="836"/>
      <c r="CF122" s="837">
        <v>255.3</v>
      </c>
      <c r="CG122" s="838"/>
      <c r="CH122" s="838"/>
      <c r="CI122" s="838"/>
      <c r="CJ122" s="838"/>
      <c r="CK122" s="860"/>
      <c r="CL122" s="846"/>
      <c r="CM122" s="846"/>
      <c r="CN122" s="846"/>
      <c r="CO122" s="847"/>
      <c r="CP122" s="826" t="s">
        <v>395</v>
      </c>
      <c r="CQ122" s="827"/>
      <c r="CR122" s="827"/>
      <c r="CS122" s="827"/>
      <c r="CT122" s="827"/>
      <c r="CU122" s="827"/>
      <c r="CV122" s="827"/>
      <c r="CW122" s="827"/>
      <c r="CX122" s="827"/>
      <c r="CY122" s="827"/>
      <c r="CZ122" s="827"/>
      <c r="DA122" s="827"/>
      <c r="DB122" s="827"/>
      <c r="DC122" s="827"/>
      <c r="DD122" s="827"/>
      <c r="DE122" s="827"/>
      <c r="DF122" s="828"/>
      <c r="DG122" s="804">
        <v>256000</v>
      </c>
      <c r="DH122" s="805"/>
      <c r="DI122" s="805"/>
      <c r="DJ122" s="805"/>
      <c r="DK122" s="805"/>
      <c r="DL122" s="805">
        <v>256000</v>
      </c>
      <c r="DM122" s="805"/>
      <c r="DN122" s="805"/>
      <c r="DO122" s="805"/>
      <c r="DP122" s="805"/>
      <c r="DQ122" s="805">
        <v>192000</v>
      </c>
      <c r="DR122" s="805"/>
      <c r="DS122" s="805"/>
      <c r="DT122" s="805"/>
      <c r="DU122" s="805"/>
      <c r="DV122" s="782">
        <v>2</v>
      </c>
      <c r="DW122" s="782"/>
      <c r="DX122" s="782"/>
      <c r="DY122" s="782"/>
      <c r="DZ122" s="783"/>
    </row>
    <row r="123" spans="1:130" s="199" customFormat="1" ht="26.25" customHeight="1" x14ac:dyDescent="0.15">
      <c r="A123" s="808"/>
      <c r="B123" s="809"/>
      <c r="C123" s="812" t="s">
        <v>435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13175</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449</v>
      </c>
      <c r="BP123" s="869"/>
      <c r="BQ123" s="823">
        <v>35716557</v>
      </c>
      <c r="BR123" s="824"/>
      <c r="BS123" s="824"/>
      <c r="BT123" s="824"/>
      <c r="BU123" s="824"/>
      <c r="BV123" s="824">
        <v>36103331</v>
      </c>
      <c r="BW123" s="824"/>
      <c r="BX123" s="824"/>
      <c r="BY123" s="824"/>
      <c r="BZ123" s="824"/>
      <c r="CA123" s="824">
        <v>36857051</v>
      </c>
      <c r="CB123" s="824"/>
      <c r="CC123" s="824"/>
      <c r="CD123" s="824"/>
      <c r="CE123" s="824"/>
      <c r="CF123" s="734"/>
      <c r="CG123" s="735"/>
      <c r="CH123" s="735"/>
      <c r="CI123" s="735"/>
      <c r="CJ123" s="825"/>
      <c r="CK123" s="860"/>
      <c r="CL123" s="846"/>
      <c r="CM123" s="846"/>
      <c r="CN123" s="846"/>
      <c r="CO123" s="847"/>
      <c r="CP123" s="826" t="s">
        <v>392</v>
      </c>
      <c r="CQ123" s="827"/>
      <c r="CR123" s="827"/>
      <c r="CS123" s="827"/>
      <c r="CT123" s="827"/>
      <c r="CU123" s="827"/>
      <c r="CV123" s="827"/>
      <c r="CW123" s="827"/>
      <c r="CX123" s="827"/>
      <c r="CY123" s="827"/>
      <c r="CZ123" s="827"/>
      <c r="DA123" s="827"/>
      <c r="DB123" s="827"/>
      <c r="DC123" s="827"/>
      <c r="DD123" s="827"/>
      <c r="DE123" s="827"/>
      <c r="DF123" s="828"/>
      <c r="DG123" s="767">
        <v>165980</v>
      </c>
      <c r="DH123" s="768"/>
      <c r="DI123" s="768"/>
      <c r="DJ123" s="768"/>
      <c r="DK123" s="769"/>
      <c r="DL123" s="770">
        <v>158224</v>
      </c>
      <c r="DM123" s="768"/>
      <c r="DN123" s="768"/>
      <c r="DO123" s="768"/>
      <c r="DP123" s="769"/>
      <c r="DQ123" s="770">
        <v>150149</v>
      </c>
      <c r="DR123" s="768"/>
      <c r="DS123" s="768"/>
      <c r="DT123" s="768"/>
      <c r="DU123" s="769"/>
      <c r="DV123" s="815">
        <v>1.5</v>
      </c>
      <c r="DW123" s="816"/>
      <c r="DX123" s="816"/>
      <c r="DY123" s="816"/>
      <c r="DZ123" s="817"/>
    </row>
    <row r="124" spans="1:130" s="199" customFormat="1" ht="26.25" customHeight="1" thickBot="1" x14ac:dyDescent="0.2">
      <c r="A124" s="808"/>
      <c r="B124" s="809"/>
      <c r="C124" s="812" t="s">
        <v>438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450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66.599999999999994</v>
      </c>
      <c r="BR124" s="822"/>
      <c r="BS124" s="822"/>
      <c r="BT124" s="822"/>
      <c r="BU124" s="822"/>
      <c r="BV124" s="822">
        <v>43.9</v>
      </c>
      <c r="BW124" s="822"/>
      <c r="BX124" s="822"/>
      <c r="BY124" s="822"/>
      <c r="BZ124" s="822"/>
      <c r="CA124" s="822">
        <v>21.4</v>
      </c>
      <c r="CB124" s="822"/>
      <c r="CC124" s="822"/>
      <c r="CD124" s="822"/>
      <c r="CE124" s="822"/>
      <c r="CF124" s="712"/>
      <c r="CG124" s="713"/>
      <c r="CH124" s="713"/>
      <c r="CI124" s="713"/>
      <c r="CJ124" s="853"/>
      <c r="CK124" s="861"/>
      <c r="CL124" s="861"/>
      <c r="CM124" s="861"/>
      <c r="CN124" s="861"/>
      <c r="CO124" s="862"/>
      <c r="CP124" s="826" t="s">
        <v>451</v>
      </c>
      <c r="CQ124" s="827"/>
      <c r="CR124" s="827"/>
      <c r="CS124" s="827"/>
      <c r="CT124" s="827"/>
      <c r="CU124" s="827"/>
      <c r="CV124" s="827"/>
      <c r="CW124" s="827"/>
      <c r="CX124" s="827"/>
      <c r="CY124" s="827"/>
      <c r="CZ124" s="827"/>
      <c r="DA124" s="827"/>
      <c r="DB124" s="827"/>
      <c r="DC124" s="827"/>
      <c r="DD124" s="827"/>
      <c r="DE124" s="827"/>
      <c r="DF124" s="828"/>
      <c r="DG124" s="750">
        <v>247990</v>
      </c>
      <c r="DH124" s="751"/>
      <c r="DI124" s="751"/>
      <c r="DJ124" s="751"/>
      <c r="DK124" s="752"/>
      <c r="DL124" s="753">
        <v>244058</v>
      </c>
      <c r="DM124" s="751"/>
      <c r="DN124" s="751"/>
      <c r="DO124" s="751"/>
      <c r="DP124" s="752"/>
      <c r="DQ124" s="753">
        <v>80522</v>
      </c>
      <c r="DR124" s="751"/>
      <c r="DS124" s="751"/>
      <c r="DT124" s="751"/>
      <c r="DU124" s="752"/>
      <c r="DV124" s="839">
        <v>0.8</v>
      </c>
      <c r="DW124" s="840"/>
      <c r="DX124" s="840"/>
      <c r="DY124" s="840"/>
      <c r="DZ124" s="841"/>
    </row>
    <row r="125" spans="1:130" s="199" customFormat="1" ht="26.25" customHeight="1" x14ac:dyDescent="0.15">
      <c r="A125" s="808"/>
      <c r="B125" s="809"/>
      <c r="C125" s="812" t="s">
        <v>440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452</v>
      </c>
      <c r="CL125" s="843"/>
      <c r="CM125" s="843"/>
      <c r="CN125" s="843"/>
      <c r="CO125" s="844"/>
      <c r="CP125" s="851" t="s">
        <v>453</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442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21074</v>
      </c>
      <c r="AB126" s="768"/>
      <c r="AC126" s="768"/>
      <c r="AD126" s="768"/>
      <c r="AE126" s="769"/>
      <c r="AF126" s="770">
        <v>19611</v>
      </c>
      <c r="AG126" s="768"/>
      <c r="AH126" s="768"/>
      <c r="AI126" s="768"/>
      <c r="AJ126" s="769"/>
      <c r="AK126" s="770">
        <v>18053</v>
      </c>
      <c r="AL126" s="768"/>
      <c r="AM126" s="768"/>
      <c r="AN126" s="768"/>
      <c r="AO126" s="769"/>
      <c r="AP126" s="815">
        <v>0.2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454</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455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2161</v>
      </c>
      <c r="AB127" s="768"/>
      <c r="AC127" s="768"/>
      <c r="AD127" s="768"/>
      <c r="AE127" s="769"/>
      <c r="AF127" s="770">
        <v>2106</v>
      </c>
      <c r="AG127" s="768"/>
      <c r="AH127" s="768"/>
      <c r="AI127" s="768"/>
      <c r="AJ127" s="769"/>
      <c r="AK127" s="770">
        <v>1725</v>
      </c>
      <c r="AL127" s="768"/>
      <c r="AM127" s="768"/>
      <c r="AN127" s="768"/>
      <c r="AO127" s="769"/>
      <c r="AP127" s="815">
        <v>0</v>
      </c>
      <c r="AQ127" s="816"/>
      <c r="AR127" s="816"/>
      <c r="AS127" s="816"/>
      <c r="AT127" s="817"/>
      <c r="AU127" s="235"/>
      <c r="AV127" s="235"/>
      <c r="AW127" s="235"/>
      <c r="AX127" s="832" t="s">
        <v>456</v>
      </c>
      <c r="AY127" s="800"/>
      <c r="AZ127" s="800"/>
      <c r="BA127" s="800"/>
      <c r="BB127" s="800"/>
      <c r="BC127" s="800"/>
      <c r="BD127" s="800"/>
      <c r="BE127" s="801"/>
      <c r="BF127" s="799" t="s">
        <v>457</v>
      </c>
      <c r="BG127" s="800"/>
      <c r="BH127" s="800"/>
      <c r="BI127" s="800"/>
      <c r="BJ127" s="800"/>
      <c r="BK127" s="800"/>
      <c r="BL127" s="801"/>
      <c r="BM127" s="799" t="s">
        <v>458</v>
      </c>
      <c r="BN127" s="800"/>
      <c r="BO127" s="800"/>
      <c r="BP127" s="800"/>
      <c r="BQ127" s="800"/>
      <c r="BR127" s="800"/>
      <c r="BS127" s="801"/>
      <c r="BT127" s="799" t="s">
        <v>459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460</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461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462</v>
      </c>
      <c r="X128" s="786"/>
      <c r="Y128" s="786"/>
      <c r="Z128" s="787"/>
      <c r="AA128" s="788">
        <v>188831</v>
      </c>
      <c r="AB128" s="789"/>
      <c r="AC128" s="789"/>
      <c r="AD128" s="789"/>
      <c r="AE128" s="790"/>
      <c r="AF128" s="791">
        <v>172302</v>
      </c>
      <c r="AG128" s="789"/>
      <c r="AH128" s="789"/>
      <c r="AI128" s="789"/>
      <c r="AJ128" s="790"/>
      <c r="AK128" s="791">
        <v>206075</v>
      </c>
      <c r="AL128" s="789"/>
      <c r="AM128" s="789"/>
      <c r="AN128" s="789"/>
      <c r="AO128" s="790"/>
      <c r="AP128" s="792"/>
      <c r="AQ128" s="793"/>
      <c r="AR128" s="793"/>
      <c r="AS128" s="793"/>
      <c r="AT128" s="794"/>
      <c r="AU128" s="235"/>
      <c r="AV128" s="235"/>
      <c r="AW128" s="235"/>
      <c r="AX128" s="795" t="s">
        <v>463</v>
      </c>
      <c r="AY128" s="796"/>
      <c r="AZ128" s="796"/>
      <c r="BA128" s="796"/>
      <c r="BB128" s="796"/>
      <c r="BC128" s="796"/>
      <c r="BD128" s="796"/>
      <c r="BE128" s="797"/>
      <c r="BF128" s="774" t="s">
        <v>113</v>
      </c>
      <c r="BG128" s="775"/>
      <c r="BH128" s="775"/>
      <c r="BI128" s="775"/>
      <c r="BJ128" s="775"/>
      <c r="BK128" s="775"/>
      <c r="BL128" s="798"/>
      <c r="BM128" s="774">
        <v>13.03</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464</v>
      </c>
      <c r="CQ128" s="716"/>
      <c r="CR128" s="716"/>
      <c r="CS128" s="716"/>
      <c r="CT128" s="716"/>
      <c r="CU128" s="716"/>
      <c r="CV128" s="716"/>
      <c r="CW128" s="716"/>
      <c r="CX128" s="716"/>
      <c r="CY128" s="716"/>
      <c r="CZ128" s="716"/>
      <c r="DA128" s="716"/>
      <c r="DB128" s="716"/>
      <c r="DC128" s="716"/>
      <c r="DD128" s="716"/>
      <c r="DE128" s="716"/>
      <c r="DF128" s="717"/>
      <c r="DG128" s="778">
        <v>378</v>
      </c>
      <c r="DH128" s="779"/>
      <c r="DI128" s="779"/>
      <c r="DJ128" s="779"/>
      <c r="DK128" s="779"/>
      <c r="DL128" s="779">
        <v>389</v>
      </c>
      <c r="DM128" s="779"/>
      <c r="DN128" s="779"/>
      <c r="DO128" s="779"/>
      <c r="DP128" s="779"/>
      <c r="DQ128" s="779">
        <v>135</v>
      </c>
      <c r="DR128" s="779"/>
      <c r="DS128" s="779"/>
      <c r="DT128" s="779"/>
      <c r="DU128" s="779"/>
      <c r="DV128" s="780">
        <v>0</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465</v>
      </c>
      <c r="X129" s="765"/>
      <c r="Y129" s="765"/>
      <c r="Z129" s="766"/>
      <c r="AA129" s="767">
        <v>12258950</v>
      </c>
      <c r="AB129" s="768"/>
      <c r="AC129" s="768"/>
      <c r="AD129" s="768"/>
      <c r="AE129" s="769"/>
      <c r="AF129" s="770">
        <v>12447219</v>
      </c>
      <c r="AG129" s="768"/>
      <c r="AH129" s="768"/>
      <c r="AI129" s="768"/>
      <c r="AJ129" s="769"/>
      <c r="AK129" s="770">
        <v>12216870</v>
      </c>
      <c r="AL129" s="768"/>
      <c r="AM129" s="768"/>
      <c r="AN129" s="768"/>
      <c r="AO129" s="769"/>
      <c r="AP129" s="771"/>
      <c r="AQ129" s="772"/>
      <c r="AR129" s="772"/>
      <c r="AS129" s="772"/>
      <c r="AT129" s="773"/>
      <c r="AU129" s="237"/>
      <c r="AV129" s="237"/>
      <c r="AW129" s="237"/>
      <c r="AX129" s="737" t="s">
        <v>466</v>
      </c>
      <c r="AY129" s="738"/>
      <c r="AZ129" s="738"/>
      <c r="BA129" s="738"/>
      <c r="BB129" s="738"/>
      <c r="BC129" s="738"/>
      <c r="BD129" s="738"/>
      <c r="BE129" s="739"/>
      <c r="BF129" s="757" t="s">
        <v>113</v>
      </c>
      <c r="BG129" s="758"/>
      <c r="BH129" s="758"/>
      <c r="BI129" s="758"/>
      <c r="BJ129" s="758"/>
      <c r="BK129" s="758"/>
      <c r="BL129" s="759"/>
      <c r="BM129" s="757">
        <v>18.03</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468</v>
      </c>
      <c r="X130" s="765"/>
      <c r="Y130" s="765"/>
      <c r="Z130" s="766"/>
      <c r="AA130" s="767">
        <v>2496010</v>
      </c>
      <c r="AB130" s="768"/>
      <c r="AC130" s="768"/>
      <c r="AD130" s="768"/>
      <c r="AE130" s="769"/>
      <c r="AF130" s="770">
        <v>2426879</v>
      </c>
      <c r="AG130" s="768"/>
      <c r="AH130" s="768"/>
      <c r="AI130" s="768"/>
      <c r="AJ130" s="769"/>
      <c r="AK130" s="770">
        <v>2413377</v>
      </c>
      <c r="AL130" s="768"/>
      <c r="AM130" s="768"/>
      <c r="AN130" s="768"/>
      <c r="AO130" s="769"/>
      <c r="AP130" s="771"/>
      <c r="AQ130" s="772"/>
      <c r="AR130" s="772"/>
      <c r="AS130" s="772"/>
      <c r="AT130" s="773"/>
      <c r="AU130" s="237"/>
      <c r="AV130" s="237"/>
      <c r="AW130" s="237"/>
      <c r="AX130" s="737" t="s">
        <v>469</v>
      </c>
      <c r="AY130" s="738"/>
      <c r="AZ130" s="738"/>
      <c r="BA130" s="738"/>
      <c r="BB130" s="738"/>
      <c r="BC130" s="738"/>
      <c r="BD130" s="738"/>
      <c r="BE130" s="739"/>
      <c r="BF130" s="740">
        <v>12.3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9762940</v>
      </c>
      <c r="AB131" s="751"/>
      <c r="AC131" s="751"/>
      <c r="AD131" s="751"/>
      <c r="AE131" s="752"/>
      <c r="AF131" s="753">
        <v>10020340</v>
      </c>
      <c r="AG131" s="751"/>
      <c r="AH131" s="751"/>
      <c r="AI131" s="751"/>
      <c r="AJ131" s="752"/>
      <c r="AK131" s="753">
        <v>9803493</v>
      </c>
      <c r="AL131" s="751"/>
      <c r="AM131" s="751"/>
      <c r="AN131" s="751"/>
      <c r="AO131" s="752"/>
      <c r="AP131" s="754"/>
      <c r="AQ131" s="755"/>
      <c r="AR131" s="755"/>
      <c r="AS131" s="755"/>
      <c r="AT131" s="756"/>
      <c r="AU131" s="237"/>
      <c r="AV131" s="237"/>
      <c r="AW131" s="237"/>
      <c r="AX131" s="715" t="s">
        <v>471</v>
      </c>
      <c r="AY131" s="716"/>
      <c r="AZ131" s="716"/>
      <c r="BA131" s="716"/>
      <c r="BB131" s="716"/>
      <c r="BC131" s="716"/>
      <c r="BD131" s="716"/>
      <c r="BE131" s="717"/>
      <c r="BF131" s="718">
        <v>21.4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473</v>
      </c>
      <c r="W132" s="728"/>
      <c r="X132" s="728"/>
      <c r="Y132" s="728"/>
      <c r="Z132" s="729"/>
      <c r="AA132" s="730">
        <v>12.536326150000001</v>
      </c>
      <c r="AB132" s="731"/>
      <c r="AC132" s="731"/>
      <c r="AD132" s="731"/>
      <c r="AE132" s="732"/>
      <c r="AF132" s="733">
        <v>11.2595381</v>
      </c>
      <c r="AG132" s="731"/>
      <c r="AH132" s="731"/>
      <c r="AI132" s="731"/>
      <c r="AJ132" s="732"/>
      <c r="AK132" s="733">
        <v>13.146436680000001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474</v>
      </c>
      <c r="W133" s="707"/>
      <c r="X133" s="707"/>
      <c r="Y133" s="707"/>
      <c r="Z133" s="708"/>
      <c r="AA133" s="709">
        <v>14</v>
      </c>
      <c r="AB133" s="710"/>
      <c r="AC133" s="710"/>
      <c r="AD133" s="710"/>
      <c r="AE133" s="711"/>
      <c r="AF133" s="709">
        <v>12.7</v>
      </c>
      <c r="AG133" s="710"/>
      <c r="AH133" s="710"/>
      <c r="AI133" s="710"/>
      <c r="AJ133" s="711"/>
      <c r="AK133" s="709">
        <v>12.3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B69:P69"/>
    <mergeCell ref="B71:P71"/>
    <mergeCell ref="B72:P72"/>
    <mergeCell ref="B74:P74"/>
    <mergeCell ref="B73:P73"/>
    <mergeCell ref="B75:P75"/>
    <mergeCell ref="B76:P76"/>
    <mergeCell ref="B78:P78"/>
    <mergeCell ref="B77:P77"/>
    <mergeCell ref="B79:P79"/>
    <mergeCell ref="B80:P80"/>
    <mergeCell ref="B81:P81"/>
    <mergeCell ref="BS8:CG8"/>
    <mergeCell ref="BS7:CG7"/>
    <mergeCell ref="BS9:CG9"/>
    <mergeCell ref="BS10:CG10"/>
    <mergeCell ref="DB5:DF6"/>
    <mergeCell ref="B8:P8"/>
    <mergeCell ref="Q8:U8"/>
    <mergeCell ref="V8:Z8"/>
    <mergeCell ref="AA8:AE8"/>
    <mergeCell ref="AF8:AJ8"/>
    <mergeCell ref="AK8:AO8"/>
    <mergeCell ref="AP8:AT8"/>
    <mergeCell ref="AU8:AY8"/>
    <mergeCell ref="AK7:AO7"/>
    <mergeCell ref="AP7:AT7"/>
    <mergeCell ref="AU7:AY7"/>
    <mergeCell ref="CH7:CL7"/>
    <mergeCell ref="CM7:CQ7"/>
    <mergeCell ref="DB9:DF9"/>
    <mergeCell ref="B11:P11"/>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A69:AE69"/>
    <mergeCell ref="AF69:AJ69"/>
    <mergeCell ref="AK69:AO69"/>
    <mergeCell ref="AP69:AT69"/>
    <mergeCell ref="AU69:AY69"/>
    <mergeCell ref="AZ69:BD69"/>
    <mergeCell ref="CR68:CV68"/>
    <mergeCell ref="CW68:DA68"/>
    <mergeCell ref="CR66:CV66"/>
    <mergeCell ref="BS67:CG67"/>
    <mergeCell ref="CH67:CL67"/>
    <mergeCell ref="CM67:CQ67"/>
    <mergeCell ref="CR67:CV67"/>
    <mergeCell ref="AP68:AT68"/>
    <mergeCell ref="AU68:AY68"/>
    <mergeCell ref="AZ68:BD68"/>
    <mergeCell ref="BS68:CG68"/>
    <mergeCell ref="CH68:CL68"/>
    <mergeCell ref="CM68:CQ68"/>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85" zoomScaleNormal="85" zoomScaleSheetLayoutView="85" workbookViewId="0">
      <selection activeCell="A16" sqref="A1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H3" sqref="H3"/>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22" t="s">
        <v>477</v>
      </c>
      <c r="L7" s="256"/>
      <c r="M7" s="257" t="s">
        <v>478</v>
      </c>
      <c r="N7" s="258"/>
    </row>
    <row r="8" spans="1:16" x14ac:dyDescent="0.15">
      <c r="A8" s="250"/>
      <c r="B8" s="246"/>
      <c r="C8" s="246"/>
      <c r="D8" s="246"/>
      <c r="E8" s="246"/>
      <c r="F8" s="246"/>
      <c r="G8" s="259"/>
      <c r="H8" s="260"/>
      <c r="I8" s="260"/>
      <c r="J8" s="261"/>
      <c r="K8" s="1123"/>
      <c r="L8" s="262" t="s">
        <v>479</v>
      </c>
      <c r="M8" s="263" t="s">
        <v>480</v>
      </c>
      <c r="N8" s="264" t="s">
        <v>481</v>
      </c>
    </row>
    <row r="9" spans="1:16" x14ac:dyDescent="0.15">
      <c r="A9" s="250"/>
      <c r="B9" s="246"/>
      <c r="C9" s="246"/>
      <c r="D9" s="246"/>
      <c r="E9" s="246"/>
      <c r="F9" s="246"/>
      <c r="G9" s="1136" t="s">
        <v>482</v>
      </c>
      <c r="H9" s="1137"/>
      <c r="I9" s="1137"/>
      <c r="J9" s="1138"/>
      <c r="K9" s="265">
        <v>2918888</v>
      </c>
      <c r="L9" s="266">
        <v>81299</v>
      </c>
      <c r="M9" s="267">
        <v>68135</v>
      </c>
      <c r="N9" s="268">
        <v>19.3</v>
      </c>
    </row>
    <row r="10" spans="1:16" x14ac:dyDescent="0.15">
      <c r="A10" s="250"/>
      <c r="B10" s="246"/>
      <c r="C10" s="246"/>
      <c r="D10" s="246"/>
      <c r="E10" s="246"/>
      <c r="F10" s="246"/>
      <c r="G10" s="1136" t="s">
        <v>483</v>
      </c>
      <c r="H10" s="1137"/>
      <c r="I10" s="1137"/>
      <c r="J10" s="1138"/>
      <c r="K10" s="269">
        <v>464721</v>
      </c>
      <c r="L10" s="270">
        <v>12944</v>
      </c>
      <c r="M10" s="271">
        <v>7843</v>
      </c>
      <c r="N10" s="272">
        <v>65</v>
      </c>
    </row>
    <row r="11" spans="1:16" ht="13.5" customHeight="1" x14ac:dyDescent="0.15">
      <c r="A11" s="250"/>
      <c r="B11" s="246"/>
      <c r="C11" s="246"/>
      <c r="D11" s="246"/>
      <c r="E11" s="246"/>
      <c r="F11" s="246"/>
      <c r="G11" s="1136" t="s">
        <v>484</v>
      </c>
      <c r="H11" s="1137"/>
      <c r="I11" s="1137"/>
      <c r="J11" s="1138"/>
      <c r="K11" s="269">
        <v>512110</v>
      </c>
      <c r="L11" s="270">
        <v>14264</v>
      </c>
      <c r="M11" s="271">
        <v>8431</v>
      </c>
      <c r="N11" s="272">
        <v>69.2</v>
      </c>
    </row>
    <row r="12" spans="1:16" ht="13.5" customHeight="1" x14ac:dyDescent="0.15">
      <c r="A12" s="250"/>
      <c r="B12" s="246"/>
      <c r="C12" s="246"/>
      <c r="D12" s="246"/>
      <c r="E12" s="246"/>
      <c r="F12" s="246"/>
      <c r="G12" s="1136" t="s">
        <v>485</v>
      </c>
      <c r="H12" s="1137"/>
      <c r="I12" s="1137"/>
      <c r="J12" s="1138"/>
      <c r="K12" s="269" t="s">
        <v>486</v>
      </c>
      <c r="L12" s="270" t="s">
        <v>486</v>
      </c>
      <c r="M12" s="271">
        <v>1146</v>
      </c>
      <c r="N12" s="272" t="s">
        <v>486</v>
      </c>
    </row>
    <row r="13" spans="1:16" ht="13.5" customHeight="1" x14ac:dyDescent="0.15">
      <c r="A13" s="250"/>
      <c r="B13" s="246"/>
      <c r="C13" s="246"/>
      <c r="D13" s="246"/>
      <c r="E13" s="246"/>
      <c r="F13" s="246"/>
      <c r="G13" s="1136" t="s">
        <v>487</v>
      </c>
      <c r="H13" s="1137"/>
      <c r="I13" s="1137"/>
      <c r="J13" s="1138"/>
      <c r="K13" s="269" t="s">
        <v>486</v>
      </c>
      <c r="L13" s="270" t="s">
        <v>486</v>
      </c>
      <c r="M13" s="271">
        <v>13</v>
      </c>
      <c r="N13" s="272" t="s">
        <v>486</v>
      </c>
    </row>
    <row r="14" spans="1:16" ht="13.5" customHeight="1" x14ac:dyDescent="0.15">
      <c r="A14" s="250"/>
      <c r="B14" s="246"/>
      <c r="C14" s="246"/>
      <c r="D14" s="246"/>
      <c r="E14" s="246"/>
      <c r="F14" s="246"/>
      <c r="G14" s="1136" t="s">
        <v>488</v>
      </c>
      <c r="H14" s="1137"/>
      <c r="I14" s="1137"/>
      <c r="J14" s="1138"/>
      <c r="K14" s="269">
        <v>139233</v>
      </c>
      <c r="L14" s="270">
        <v>3878</v>
      </c>
      <c r="M14" s="271">
        <v>2999</v>
      </c>
      <c r="N14" s="272">
        <v>29.3</v>
      </c>
    </row>
    <row r="15" spans="1:16" ht="13.5" customHeight="1" x14ac:dyDescent="0.15">
      <c r="A15" s="250"/>
      <c r="B15" s="246"/>
      <c r="C15" s="246"/>
      <c r="D15" s="246"/>
      <c r="E15" s="246"/>
      <c r="F15" s="246"/>
      <c r="G15" s="1136" t="s">
        <v>489</v>
      </c>
      <c r="H15" s="1137"/>
      <c r="I15" s="1137"/>
      <c r="J15" s="1138"/>
      <c r="K15" s="269">
        <v>90586</v>
      </c>
      <c r="L15" s="270">
        <v>2523</v>
      </c>
      <c r="M15" s="271">
        <v>1559</v>
      </c>
      <c r="N15" s="272">
        <v>61.8</v>
      </c>
    </row>
    <row r="16" spans="1:16" x14ac:dyDescent="0.15">
      <c r="A16" s="250"/>
      <c r="B16" s="246"/>
      <c r="C16" s="246"/>
      <c r="D16" s="246"/>
      <c r="E16" s="246"/>
      <c r="F16" s="246"/>
      <c r="G16" s="1139" t="s">
        <v>490</v>
      </c>
      <c r="H16" s="1140"/>
      <c r="I16" s="1140"/>
      <c r="J16" s="1141"/>
      <c r="K16" s="270">
        <v>-253370</v>
      </c>
      <c r="L16" s="270">
        <v>-7057</v>
      </c>
      <c r="M16" s="271">
        <v>-6577</v>
      </c>
      <c r="N16" s="272">
        <v>7.3</v>
      </c>
    </row>
    <row r="17" spans="1:16" x14ac:dyDescent="0.15">
      <c r="A17" s="250"/>
      <c r="B17" s="246"/>
      <c r="C17" s="246"/>
      <c r="D17" s="246"/>
      <c r="E17" s="246"/>
      <c r="F17" s="246"/>
      <c r="G17" s="1139" t="s">
        <v>172</v>
      </c>
      <c r="H17" s="1140"/>
      <c r="I17" s="1140"/>
      <c r="J17" s="1141"/>
      <c r="K17" s="270">
        <v>3872168</v>
      </c>
      <c r="L17" s="270">
        <v>107851</v>
      </c>
      <c r="M17" s="271">
        <v>83548</v>
      </c>
      <c r="N17" s="272">
        <v>29.1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33" t="s">
        <v>495</v>
      </c>
      <c r="H21" s="1134"/>
      <c r="I21" s="1134"/>
      <c r="J21" s="1135"/>
      <c r="K21" s="282">
        <v>10.86</v>
      </c>
      <c r="L21" s="283">
        <v>8.0299999999999994</v>
      </c>
      <c r="M21" s="284">
        <v>2.83</v>
      </c>
      <c r="N21" s="251"/>
      <c r="O21" s="285"/>
      <c r="P21" s="281"/>
    </row>
    <row r="22" spans="1:16" s="286" customFormat="1" x14ac:dyDescent="0.15">
      <c r="A22" s="281"/>
      <c r="B22" s="251"/>
      <c r="C22" s="251"/>
      <c r="D22" s="251"/>
      <c r="E22" s="251"/>
      <c r="F22" s="251"/>
      <c r="G22" s="1133" t="s">
        <v>496</v>
      </c>
      <c r="H22" s="1134"/>
      <c r="I22" s="1134"/>
      <c r="J22" s="1135"/>
      <c r="K22" s="287">
        <v>96.8</v>
      </c>
      <c r="L22" s="288">
        <v>97.6</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22" t="s">
        <v>477</v>
      </c>
      <c r="L30" s="256"/>
      <c r="M30" s="257" t="s">
        <v>478</v>
      </c>
      <c r="N30" s="258"/>
    </row>
    <row r="31" spans="1:16" x14ac:dyDescent="0.15">
      <c r="A31" s="250"/>
      <c r="B31" s="246"/>
      <c r="C31" s="246"/>
      <c r="D31" s="246"/>
      <c r="E31" s="246"/>
      <c r="F31" s="246"/>
      <c r="G31" s="259"/>
      <c r="H31" s="260"/>
      <c r="I31" s="260"/>
      <c r="J31" s="261"/>
      <c r="K31" s="1123"/>
      <c r="L31" s="262" t="s">
        <v>479</v>
      </c>
      <c r="M31" s="263" t="s">
        <v>480</v>
      </c>
      <c r="N31" s="264" t="s">
        <v>481</v>
      </c>
    </row>
    <row r="32" spans="1:16" ht="27" customHeight="1" x14ac:dyDescent="0.15">
      <c r="A32" s="250"/>
      <c r="B32" s="246"/>
      <c r="C32" s="246"/>
      <c r="D32" s="246"/>
      <c r="E32" s="246"/>
      <c r="F32" s="246"/>
      <c r="G32" s="1124" t="s">
        <v>500</v>
      </c>
      <c r="H32" s="1125"/>
      <c r="I32" s="1125"/>
      <c r="J32" s="1126"/>
      <c r="K32" s="296">
        <v>1724048</v>
      </c>
      <c r="L32" s="296">
        <v>48020</v>
      </c>
      <c r="M32" s="297">
        <v>50382</v>
      </c>
      <c r="N32" s="298">
        <v>-4.7</v>
      </c>
    </row>
    <row r="33" spans="1:16" ht="13.5" customHeight="1" x14ac:dyDescent="0.15">
      <c r="A33" s="250"/>
      <c r="B33" s="246"/>
      <c r="C33" s="246"/>
      <c r="D33" s="246"/>
      <c r="E33" s="246"/>
      <c r="F33" s="246"/>
      <c r="G33" s="1124" t="s">
        <v>501</v>
      </c>
      <c r="H33" s="1125"/>
      <c r="I33" s="1125"/>
      <c r="J33" s="1126"/>
      <c r="K33" s="296" t="s">
        <v>486</v>
      </c>
      <c r="L33" s="296" t="s">
        <v>486</v>
      </c>
      <c r="M33" s="297" t="s">
        <v>486</v>
      </c>
      <c r="N33" s="298" t="s">
        <v>486</v>
      </c>
    </row>
    <row r="34" spans="1:16" ht="27" customHeight="1" x14ac:dyDescent="0.15">
      <c r="A34" s="250"/>
      <c r="B34" s="246"/>
      <c r="C34" s="246"/>
      <c r="D34" s="246"/>
      <c r="E34" s="246"/>
      <c r="F34" s="246"/>
      <c r="G34" s="1124" t="s">
        <v>502</v>
      </c>
      <c r="H34" s="1125"/>
      <c r="I34" s="1125"/>
      <c r="J34" s="1126"/>
      <c r="K34" s="296" t="s">
        <v>486</v>
      </c>
      <c r="L34" s="296" t="s">
        <v>486</v>
      </c>
      <c r="M34" s="297">
        <v>67</v>
      </c>
      <c r="N34" s="298" t="s">
        <v>486</v>
      </c>
    </row>
    <row r="35" spans="1:16" ht="27" customHeight="1" x14ac:dyDescent="0.15">
      <c r="A35" s="250"/>
      <c r="B35" s="246"/>
      <c r="C35" s="246"/>
      <c r="D35" s="246"/>
      <c r="E35" s="246"/>
      <c r="F35" s="246"/>
      <c r="G35" s="1124" t="s">
        <v>503</v>
      </c>
      <c r="H35" s="1125"/>
      <c r="I35" s="1125"/>
      <c r="J35" s="1126"/>
      <c r="K35" s="296">
        <v>2078353</v>
      </c>
      <c r="L35" s="296">
        <v>57888</v>
      </c>
      <c r="M35" s="297">
        <v>21211</v>
      </c>
      <c r="N35" s="298">
        <v>172.9</v>
      </c>
    </row>
    <row r="36" spans="1:16" ht="27" customHeight="1" x14ac:dyDescent="0.15">
      <c r="A36" s="250"/>
      <c r="B36" s="246"/>
      <c r="C36" s="246"/>
      <c r="D36" s="246"/>
      <c r="E36" s="246"/>
      <c r="F36" s="246"/>
      <c r="G36" s="1124" t="s">
        <v>504</v>
      </c>
      <c r="H36" s="1125"/>
      <c r="I36" s="1125"/>
      <c r="J36" s="1126"/>
      <c r="K36" s="296">
        <v>86083</v>
      </c>
      <c r="L36" s="296">
        <v>2398</v>
      </c>
      <c r="M36" s="297">
        <v>3327</v>
      </c>
      <c r="N36" s="298">
        <v>-27.9</v>
      </c>
    </row>
    <row r="37" spans="1:16" ht="13.5" customHeight="1" x14ac:dyDescent="0.15">
      <c r="A37" s="250"/>
      <c r="B37" s="246"/>
      <c r="C37" s="246"/>
      <c r="D37" s="246"/>
      <c r="E37" s="246"/>
      <c r="F37" s="246"/>
      <c r="G37" s="1124" t="s">
        <v>505</v>
      </c>
      <c r="H37" s="1125"/>
      <c r="I37" s="1125"/>
      <c r="J37" s="1126"/>
      <c r="K37" s="296">
        <v>19778</v>
      </c>
      <c r="L37" s="296">
        <v>551</v>
      </c>
      <c r="M37" s="297">
        <v>797</v>
      </c>
      <c r="N37" s="298">
        <v>-30.9</v>
      </c>
    </row>
    <row r="38" spans="1:16" ht="27" customHeight="1" x14ac:dyDescent="0.15">
      <c r="A38" s="250"/>
      <c r="B38" s="246"/>
      <c r="C38" s="246"/>
      <c r="D38" s="246"/>
      <c r="E38" s="246"/>
      <c r="F38" s="246"/>
      <c r="G38" s="1127" t="s">
        <v>506</v>
      </c>
      <c r="H38" s="1128"/>
      <c r="I38" s="1128"/>
      <c r="J38" s="1129"/>
      <c r="K38" s="299" t="s">
        <v>486</v>
      </c>
      <c r="L38" s="299" t="s">
        <v>486</v>
      </c>
      <c r="M38" s="300">
        <v>3</v>
      </c>
      <c r="N38" s="301" t="s">
        <v>486</v>
      </c>
      <c r="O38" s="295"/>
    </row>
    <row r="39" spans="1:16" x14ac:dyDescent="0.15">
      <c r="A39" s="250"/>
      <c r="B39" s="246"/>
      <c r="C39" s="246"/>
      <c r="D39" s="246"/>
      <c r="E39" s="246"/>
      <c r="F39" s="246"/>
      <c r="G39" s="1127" t="s">
        <v>507</v>
      </c>
      <c r="H39" s="1128"/>
      <c r="I39" s="1128"/>
      <c r="J39" s="1129"/>
      <c r="K39" s="302">
        <v>-206075</v>
      </c>
      <c r="L39" s="302">
        <v>-5740</v>
      </c>
      <c r="M39" s="303">
        <v>-4757</v>
      </c>
      <c r="N39" s="304">
        <v>20.7</v>
      </c>
      <c r="O39" s="295"/>
    </row>
    <row r="40" spans="1:16" ht="27" customHeight="1" x14ac:dyDescent="0.15">
      <c r="A40" s="250"/>
      <c r="B40" s="246"/>
      <c r="C40" s="246"/>
      <c r="D40" s="246"/>
      <c r="E40" s="246"/>
      <c r="F40" s="246"/>
      <c r="G40" s="1124" t="s">
        <v>508</v>
      </c>
      <c r="H40" s="1125"/>
      <c r="I40" s="1125"/>
      <c r="J40" s="1126"/>
      <c r="K40" s="302">
        <v>-2413377</v>
      </c>
      <c r="L40" s="302">
        <v>-67219</v>
      </c>
      <c r="M40" s="303">
        <v>-48278</v>
      </c>
      <c r="N40" s="304">
        <v>39.200000000000003</v>
      </c>
      <c r="O40" s="295"/>
    </row>
    <row r="41" spans="1:16" x14ac:dyDescent="0.15">
      <c r="A41" s="250"/>
      <c r="B41" s="246"/>
      <c r="C41" s="246"/>
      <c r="D41" s="246"/>
      <c r="E41" s="246"/>
      <c r="F41" s="246"/>
      <c r="G41" s="1130" t="s">
        <v>283</v>
      </c>
      <c r="H41" s="1131"/>
      <c r="I41" s="1131"/>
      <c r="J41" s="1132"/>
      <c r="K41" s="296">
        <v>1288810</v>
      </c>
      <c r="L41" s="302">
        <v>35897</v>
      </c>
      <c r="M41" s="303">
        <v>22752</v>
      </c>
      <c r="N41" s="304">
        <v>57.8</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17" t="s">
        <v>477</v>
      </c>
      <c r="J49" s="1119" t="s">
        <v>512</v>
      </c>
      <c r="K49" s="1120"/>
      <c r="L49" s="1120"/>
      <c r="M49" s="1120"/>
      <c r="N49" s="1121"/>
    </row>
    <row r="50" spans="1:14" x14ac:dyDescent="0.15">
      <c r="A50" s="250"/>
      <c r="B50" s="246"/>
      <c r="C50" s="246"/>
      <c r="D50" s="246"/>
      <c r="E50" s="246"/>
      <c r="F50" s="246"/>
      <c r="G50" s="314"/>
      <c r="H50" s="315"/>
      <c r="I50" s="1118"/>
      <c r="J50" s="316" t="s">
        <v>513</v>
      </c>
      <c r="K50" s="317" t="s">
        <v>514</v>
      </c>
      <c r="L50" s="318" t="s">
        <v>515</v>
      </c>
      <c r="M50" s="319" t="s">
        <v>516</v>
      </c>
      <c r="N50" s="320" t="s">
        <v>517</v>
      </c>
    </row>
    <row r="51" spans="1:14" x14ac:dyDescent="0.15">
      <c r="A51" s="250"/>
      <c r="B51" s="246"/>
      <c r="C51" s="246"/>
      <c r="D51" s="246"/>
      <c r="E51" s="246"/>
      <c r="F51" s="246"/>
      <c r="G51" s="312" t="s">
        <v>518</v>
      </c>
      <c r="H51" s="313"/>
      <c r="I51" s="321">
        <v>3052032</v>
      </c>
      <c r="J51" s="322">
        <v>80283</v>
      </c>
      <c r="K51" s="323">
        <v>3.3</v>
      </c>
      <c r="L51" s="324">
        <v>75709</v>
      </c>
      <c r="M51" s="325">
        <v>12.7</v>
      </c>
      <c r="N51" s="326">
        <v>-9.4</v>
      </c>
    </row>
    <row r="52" spans="1:14" x14ac:dyDescent="0.15">
      <c r="A52" s="250"/>
      <c r="B52" s="246"/>
      <c r="C52" s="246"/>
      <c r="D52" s="246"/>
      <c r="E52" s="246"/>
      <c r="F52" s="246"/>
      <c r="G52" s="327"/>
      <c r="H52" s="328" t="s">
        <v>519</v>
      </c>
      <c r="I52" s="329">
        <v>758003</v>
      </c>
      <c r="J52" s="330">
        <v>19939</v>
      </c>
      <c r="K52" s="331">
        <v>1.3</v>
      </c>
      <c r="L52" s="332">
        <v>35212</v>
      </c>
      <c r="M52" s="333">
        <v>0</v>
      </c>
      <c r="N52" s="334">
        <v>1.3</v>
      </c>
    </row>
    <row r="53" spans="1:14" x14ac:dyDescent="0.15">
      <c r="A53" s="250"/>
      <c r="B53" s="246"/>
      <c r="C53" s="246"/>
      <c r="D53" s="246"/>
      <c r="E53" s="246"/>
      <c r="F53" s="246"/>
      <c r="G53" s="312" t="s">
        <v>520</v>
      </c>
      <c r="H53" s="313"/>
      <c r="I53" s="321">
        <v>2756909</v>
      </c>
      <c r="J53" s="322">
        <v>73433</v>
      </c>
      <c r="K53" s="323">
        <v>-8.5</v>
      </c>
      <c r="L53" s="324">
        <v>90961</v>
      </c>
      <c r="M53" s="325">
        <v>20.100000000000001</v>
      </c>
      <c r="N53" s="326">
        <v>-28.6</v>
      </c>
    </row>
    <row r="54" spans="1:14" x14ac:dyDescent="0.15">
      <c r="A54" s="250"/>
      <c r="B54" s="246"/>
      <c r="C54" s="246"/>
      <c r="D54" s="246"/>
      <c r="E54" s="246"/>
      <c r="F54" s="246"/>
      <c r="G54" s="327"/>
      <c r="H54" s="328" t="s">
        <v>519</v>
      </c>
      <c r="I54" s="329">
        <v>733373</v>
      </c>
      <c r="J54" s="330">
        <v>19534</v>
      </c>
      <c r="K54" s="331">
        <v>-2</v>
      </c>
      <c r="L54" s="332">
        <v>37720</v>
      </c>
      <c r="M54" s="333">
        <v>7.1</v>
      </c>
      <c r="N54" s="334">
        <v>-9.1</v>
      </c>
    </row>
    <row r="55" spans="1:14" x14ac:dyDescent="0.15">
      <c r="A55" s="250"/>
      <c r="B55" s="246"/>
      <c r="C55" s="246"/>
      <c r="D55" s="246"/>
      <c r="E55" s="246"/>
      <c r="F55" s="246"/>
      <c r="G55" s="312" t="s">
        <v>521</v>
      </c>
      <c r="H55" s="313"/>
      <c r="I55" s="321">
        <v>4278329</v>
      </c>
      <c r="J55" s="322">
        <v>115474</v>
      </c>
      <c r="K55" s="323">
        <v>57.3</v>
      </c>
      <c r="L55" s="324">
        <v>106614</v>
      </c>
      <c r="M55" s="325">
        <v>17.2</v>
      </c>
      <c r="N55" s="326">
        <v>40.1</v>
      </c>
    </row>
    <row r="56" spans="1:14" x14ac:dyDescent="0.15">
      <c r="A56" s="250"/>
      <c r="B56" s="246"/>
      <c r="C56" s="246"/>
      <c r="D56" s="246"/>
      <c r="E56" s="246"/>
      <c r="F56" s="246"/>
      <c r="G56" s="327"/>
      <c r="H56" s="328" t="s">
        <v>519</v>
      </c>
      <c r="I56" s="329">
        <v>952544</v>
      </c>
      <c r="J56" s="330">
        <v>25710</v>
      </c>
      <c r="K56" s="331">
        <v>31.6</v>
      </c>
      <c r="L56" s="332">
        <v>45545</v>
      </c>
      <c r="M56" s="333">
        <v>20.7</v>
      </c>
      <c r="N56" s="334">
        <v>10.9</v>
      </c>
    </row>
    <row r="57" spans="1:14" x14ac:dyDescent="0.15">
      <c r="A57" s="250"/>
      <c r="B57" s="246"/>
      <c r="C57" s="246"/>
      <c r="D57" s="246"/>
      <c r="E57" s="246"/>
      <c r="F57" s="246"/>
      <c r="G57" s="312" t="s">
        <v>522</v>
      </c>
      <c r="H57" s="313"/>
      <c r="I57" s="321">
        <v>2819511</v>
      </c>
      <c r="J57" s="322">
        <v>77152</v>
      </c>
      <c r="K57" s="323">
        <v>-33.200000000000003</v>
      </c>
      <c r="L57" s="324">
        <v>81768</v>
      </c>
      <c r="M57" s="325">
        <v>-23.3</v>
      </c>
      <c r="N57" s="326">
        <v>-9.9</v>
      </c>
    </row>
    <row r="58" spans="1:14" x14ac:dyDescent="0.15">
      <c r="A58" s="250"/>
      <c r="B58" s="246"/>
      <c r="C58" s="246"/>
      <c r="D58" s="246"/>
      <c r="E58" s="246"/>
      <c r="F58" s="246"/>
      <c r="G58" s="327"/>
      <c r="H58" s="328" t="s">
        <v>519</v>
      </c>
      <c r="I58" s="329">
        <v>1379067</v>
      </c>
      <c r="J58" s="330">
        <v>37736</v>
      </c>
      <c r="K58" s="331">
        <v>46.8</v>
      </c>
      <c r="L58" s="332">
        <v>37917</v>
      </c>
      <c r="M58" s="333">
        <v>-16.7</v>
      </c>
      <c r="N58" s="334">
        <v>63.5</v>
      </c>
    </row>
    <row r="59" spans="1:14" x14ac:dyDescent="0.15">
      <c r="A59" s="250"/>
      <c r="B59" s="246"/>
      <c r="C59" s="246"/>
      <c r="D59" s="246"/>
      <c r="E59" s="246"/>
      <c r="F59" s="246"/>
      <c r="G59" s="312" t="s">
        <v>523</v>
      </c>
      <c r="H59" s="313"/>
      <c r="I59" s="321">
        <v>3048759</v>
      </c>
      <c r="J59" s="322">
        <v>84917</v>
      </c>
      <c r="K59" s="323">
        <v>10.1</v>
      </c>
      <c r="L59" s="324">
        <v>65876</v>
      </c>
      <c r="M59" s="325">
        <v>-19.399999999999999</v>
      </c>
      <c r="N59" s="326">
        <v>29.5</v>
      </c>
    </row>
    <row r="60" spans="1:14" x14ac:dyDescent="0.15">
      <c r="A60" s="250"/>
      <c r="B60" s="246"/>
      <c r="C60" s="246"/>
      <c r="D60" s="246"/>
      <c r="E60" s="246"/>
      <c r="F60" s="246"/>
      <c r="G60" s="327"/>
      <c r="H60" s="328" t="s">
        <v>519</v>
      </c>
      <c r="I60" s="335">
        <v>2218908</v>
      </c>
      <c r="J60" s="330">
        <v>61803</v>
      </c>
      <c r="K60" s="331">
        <v>63.8</v>
      </c>
      <c r="L60" s="332">
        <v>36484</v>
      </c>
      <c r="M60" s="333">
        <v>-3.8</v>
      </c>
      <c r="N60" s="334">
        <v>67.599999999999994</v>
      </c>
    </row>
    <row r="61" spans="1:14" x14ac:dyDescent="0.15">
      <c r="A61" s="250"/>
      <c r="B61" s="246"/>
      <c r="C61" s="246"/>
      <c r="D61" s="246"/>
      <c r="E61" s="246"/>
      <c r="F61" s="246"/>
      <c r="G61" s="312" t="s">
        <v>524</v>
      </c>
      <c r="H61" s="336"/>
      <c r="I61" s="337">
        <v>3191108</v>
      </c>
      <c r="J61" s="338">
        <v>86252</v>
      </c>
      <c r="K61" s="339">
        <v>5.8</v>
      </c>
      <c r="L61" s="340">
        <v>84186</v>
      </c>
      <c r="M61" s="341">
        <v>1.5</v>
      </c>
      <c r="N61" s="326">
        <v>4.3</v>
      </c>
    </row>
    <row r="62" spans="1:14" x14ac:dyDescent="0.15">
      <c r="A62" s="250"/>
      <c r="B62" s="246"/>
      <c r="C62" s="246"/>
      <c r="D62" s="246"/>
      <c r="E62" s="246"/>
      <c r="F62" s="246"/>
      <c r="G62" s="327"/>
      <c r="H62" s="328" t="s">
        <v>519</v>
      </c>
      <c r="I62" s="329">
        <v>1208379</v>
      </c>
      <c r="J62" s="330">
        <v>32944</v>
      </c>
      <c r="K62" s="331">
        <v>28.3</v>
      </c>
      <c r="L62" s="332">
        <v>38576</v>
      </c>
      <c r="M62" s="333">
        <v>1.5</v>
      </c>
      <c r="N62" s="334">
        <v>26.8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Q87" sqref="Q8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87" sqref="Q8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4"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22.29</v>
      </c>
      <c r="G47" s="12">
        <v>24.43</v>
      </c>
      <c r="H47" s="12">
        <v>27</v>
      </c>
      <c r="I47" s="12">
        <v>29.41</v>
      </c>
      <c r="J47" s="13">
        <v>32.630000000000003</v>
      </c>
    </row>
    <row r="48" spans="2:10" ht="57.75" customHeight="1" x14ac:dyDescent="0.15">
      <c r="B48" s="14"/>
      <c r="C48" s="1144" t="s">
        <v>4</v>
      </c>
      <c r="D48" s="1144"/>
      <c r="E48" s="1145"/>
      <c r="F48" s="15">
        <v>4.8600000000000003</v>
      </c>
      <c r="G48" s="16">
        <v>3.97</v>
      </c>
      <c r="H48" s="16">
        <v>5.35</v>
      </c>
      <c r="I48" s="16">
        <v>4.18</v>
      </c>
      <c r="J48" s="17">
        <v>4.04</v>
      </c>
    </row>
    <row r="49" spans="2:10" ht="57.75" customHeight="1" thickBot="1" x14ac:dyDescent="0.2">
      <c r="B49" s="18"/>
      <c r="C49" s="1146" t="s">
        <v>5</v>
      </c>
      <c r="D49" s="1146"/>
      <c r="E49" s="1147"/>
      <c r="F49" s="19">
        <v>0.16</v>
      </c>
      <c r="G49" s="20" t="s">
        <v>531</v>
      </c>
      <c r="H49" s="20">
        <v>1.31</v>
      </c>
      <c r="I49" s="20">
        <v>1.45</v>
      </c>
      <c r="J49" s="21">
        <v>0.23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532</v>
      </c>
      <c r="D34" s="1154"/>
      <c r="E34" s="1155"/>
      <c r="F34" s="32">
        <v>16.72</v>
      </c>
      <c r="G34" s="33">
        <v>17.52</v>
      </c>
      <c r="H34" s="33">
        <v>17.72</v>
      </c>
      <c r="I34" s="33">
        <v>18.63</v>
      </c>
      <c r="J34" s="34">
        <v>19.59</v>
      </c>
      <c r="K34" s="22"/>
      <c r="L34" s="22"/>
      <c r="M34" s="22"/>
      <c r="N34" s="22"/>
      <c r="O34" s="22"/>
      <c r="P34" s="22"/>
    </row>
    <row r="35" spans="1:16" ht="39" customHeight="1" x14ac:dyDescent="0.15">
      <c r="A35" s="22"/>
      <c r="B35" s="35"/>
      <c r="C35" s="1148" t="s">
        <v>533</v>
      </c>
      <c r="D35" s="1149"/>
      <c r="E35" s="1150"/>
      <c r="F35" s="36">
        <v>25.13</v>
      </c>
      <c r="G35" s="37">
        <v>23.77</v>
      </c>
      <c r="H35" s="37">
        <v>24.89</v>
      </c>
      <c r="I35" s="37">
        <v>15.72</v>
      </c>
      <c r="J35" s="38">
        <v>13.63</v>
      </c>
      <c r="K35" s="22"/>
      <c r="L35" s="22"/>
      <c r="M35" s="22"/>
      <c r="N35" s="22"/>
      <c r="O35" s="22"/>
      <c r="P35" s="22"/>
    </row>
    <row r="36" spans="1:16" ht="39" customHeight="1" x14ac:dyDescent="0.15">
      <c r="A36" s="22"/>
      <c r="B36" s="35"/>
      <c r="C36" s="1148" t="s">
        <v>534</v>
      </c>
      <c r="D36" s="1149"/>
      <c r="E36" s="1150"/>
      <c r="F36" s="36">
        <v>4.63</v>
      </c>
      <c r="G36" s="37">
        <v>3.87</v>
      </c>
      <c r="H36" s="37">
        <v>5.21</v>
      </c>
      <c r="I36" s="37">
        <v>3.99</v>
      </c>
      <c r="J36" s="38">
        <v>3.89</v>
      </c>
      <c r="K36" s="22"/>
      <c r="L36" s="22"/>
      <c r="M36" s="22"/>
      <c r="N36" s="22"/>
      <c r="O36" s="22"/>
      <c r="P36" s="22"/>
    </row>
    <row r="37" spans="1:16" ht="39" customHeight="1" x14ac:dyDescent="0.15">
      <c r="A37" s="22"/>
      <c r="B37" s="35"/>
      <c r="C37" s="1148" t="s">
        <v>535</v>
      </c>
      <c r="D37" s="1149"/>
      <c r="E37" s="1150"/>
      <c r="F37" s="36">
        <v>0.82</v>
      </c>
      <c r="G37" s="37">
        <v>0.17</v>
      </c>
      <c r="H37" s="37">
        <v>0.92</v>
      </c>
      <c r="I37" s="37">
        <v>1.17</v>
      </c>
      <c r="J37" s="38">
        <v>2.08</v>
      </c>
      <c r="K37" s="22"/>
      <c r="L37" s="22"/>
      <c r="M37" s="22"/>
      <c r="N37" s="22"/>
      <c r="O37" s="22"/>
      <c r="P37" s="22"/>
    </row>
    <row r="38" spans="1:16" ht="39" customHeight="1" x14ac:dyDescent="0.15">
      <c r="A38" s="22"/>
      <c r="B38" s="35"/>
      <c r="C38" s="1148" t="s">
        <v>536</v>
      </c>
      <c r="D38" s="1149"/>
      <c r="E38" s="1150"/>
      <c r="F38" s="36" t="s">
        <v>486</v>
      </c>
      <c r="G38" s="37" t="s">
        <v>486</v>
      </c>
      <c r="H38" s="37">
        <v>2.0099999999999998</v>
      </c>
      <c r="I38" s="37">
        <v>2.48</v>
      </c>
      <c r="J38" s="38">
        <v>2</v>
      </c>
      <c r="K38" s="22"/>
      <c r="L38" s="22"/>
      <c r="M38" s="22"/>
      <c r="N38" s="22"/>
      <c r="O38" s="22"/>
      <c r="P38" s="22"/>
    </row>
    <row r="39" spans="1:16" ht="39" customHeight="1" x14ac:dyDescent="0.15">
      <c r="A39" s="22"/>
      <c r="B39" s="35"/>
      <c r="C39" s="1148" t="s">
        <v>537</v>
      </c>
      <c r="D39" s="1149"/>
      <c r="E39" s="1150"/>
      <c r="F39" s="36">
        <v>0.51</v>
      </c>
      <c r="G39" s="37">
        <v>0.53</v>
      </c>
      <c r="H39" s="37">
        <v>0.72</v>
      </c>
      <c r="I39" s="37">
        <v>0.85</v>
      </c>
      <c r="J39" s="38">
        <v>1.69</v>
      </c>
      <c r="K39" s="22"/>
      <c r="L39" s="22"/>
      <c r="M39" s="22"/>
      <c r="N39" s="22"/>
      <c r="O39" s="22"/>
      <c r="P39" s="22"/>
    </row>
    <row r="40" spans="1:16" ht="39" customHeight="1" x14ac:dyDescent="0.15">
      <c r="A40" s="22"/>
      <c r="B40" s="35"/>
      <c r="C40" s="1148" t="s">
        <v>538</v>
      </c>
      <c r="D40" s="1149"/>
      <c r="E40" s="1150"/>
      <c r="F40" s="36">
        <v>0.59</v>
      </c>
      <c r="G40" s="37">
        <v>0.34</v>
      </c>
      <c r="H40" s="37">
        <v>0.34</v>
      </c>
      <c r="I40" s="37">
        <v>0.12</v>
      </c>
      <c r="J40" s="38">
        <v>7.0000000000000007E-2</v>
      </c>
      <c r="K40" s="22"/>
      <c r="L40" s="22"/>
      <c r="M40" s="22"/>
      <c r="N40" s="22"/>
      <c r="O40" s="22"/>
      <c r="P40" s="22"/>
    </row>
    <row r="41" spans="1:16" ht="39" customHeight="1" x14ac:dyDescent="0.15">
      <c r="A41" s="22"/>
      <c r="B41" s="35"/>
      <c r="C41" s="1148" t="s">
        <v>539</v>
      </c>
      <c r="D41" s="1149"/>
      <c r="E41" s="1150"/>
      <c r="F41" s="36">
        <v>0.13</v>
      </c>
      <c r="G41" s="37">
        <v>0.01</v>
      </c>
      <c r="H41" s="37">
        <v>0.08</v>
      </c>
      <c r="I41" s="37">
        <v>0.11</v>
      </c>
      <c r="J41" s="38">
        <v>7.0000000000000007E-2</v>
      </c>
      <c r="K41" s="22"/>
      <c r="L41" s="22"/>
      <c r="M41" s="22"/>
      <c r="N41" s="22"/>
      <c r="O41" s="22"/>
      <c r="P41" s="22"/>
    </row>
    <row r="42" spans="1:16" ht="39" customHeight="1" x14ac:dyDescent="0.15">
      <c r="A42" s="22"/>
      <c r="B42" s="39"/>
      <c r="C42" s="1148" t="s">
        <v>540</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541</v>
      </c>
      <c r="D43" s="1152"/>
      <c r="E43" s="1153"/>
      <c r="F43" s="41">
        <v>0.76</v>
      </c>
      <c r="G43" s="42">
        <v>2.04</v>
      </c>
      <c r="H43" s="42">
        <v>0.17</v>
      </c>
      <c r="I43" s="42">
        <v>0.18</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16" zoomScale="85" zoomScaleNormal="85" zoomScaleSheetLayoutView="55" workbookViewId="0">
      <selection activeCell="E48" sqref="E48:J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1989</v>
      </c>
      <c r="L45" s="60">
        <v>1851</v>
      </c>
      <c r="M45" s="60">
        <v>1776</v>
      </c>
      <c r="N45" s="60">
        <v>1704</v>
      </c>
      <c r="O45" s="61">
        <v>1724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66"/>
      <c r="C48" s="1167"/>
      <c r="D48" s="62"/>
      <c r="E48" s="1158" t="s">
        <v>15</v>
      </c>
      <c r="F48" s="1158"/>
      <c r="G48" s="1158"/>
      <c r="H48" s="1158"/>
      <c r="I48" s="1158"/>
      <c r="J48" s="1159"/>
      <c r="K48" s="63">
        <v>1980</v>
      </c>
      <c r="L48" s="64">
        <v>2109</v>
      </c>
      <c r="M48" s="64">
        <v>2005</v>
      </c>
      <c r="N48" s="64">
        <v>1913</v>
      </c>
      <c r="O48" s="65">
        <v>2078</v>
      </c>
      <c r="P48" s="48"/>
      <c r="Q48" s="48"/>
      <c r="R48" s="48"/>
      <c r="S48" s="48"/>
      <c r="T48" s="48"/>
      <c r="U48" s="48"/>
    </row>
    <row r="49" spans="1:21" ht="30.75" customHeight="1" x14ac:dyDescent="0.15">
      <c r="A49" s="48"/>
      <c r="B49" s="1166"/>
      <c r="C49" s="1167"/>
      <c r="D49" s="62"/>
      <c r="E49" s="1158" t="s">
        <v>16</v>
      </c>
      <c r="F49" s="1158"/>
      <c r="G49" s="1158"/>
      <c r="H49" s="1158"/>
      <c r="I49" s="1158"/>
      <c r="J49" s="1159"/>
      <c r="K49" s="63">
        <v>91</v>
      </c>
      <c r="L49" s="64">
        <v>103</v>
      </c>
      <c r="M49" s="64">
        <v>91</v>
      </c>
      <c r="N49" s="64">
        <v>88</v>
      </c>
      <c r="O49" s="65">
        <v>86</v>
      </c>
      <c r="P49" s="48"/>
      <c r="Q49" s="48"/>
      <c r="R49" s="48"/>
      <c r="S49" s="48"/>
      <c r="T49" s="48"/>
      <c r="U49" s="48"/>
    </row>
    <row r="50" spans="1:21" ht="30.75" customHeight="1" x14ac:dyDescent="0.15">
      <c r="A50" s="48"/>
      <c r="B50" s="1166"/>
      <c r="C50" s="1167"/>
      <c r="D50" s="62"/>
      <c r="E50" s="1158" t="s">
        <v>17</v>
      </c>
      <c r="F50" s="1158"/>
      <c r="G50" s="1158"/>
      <c r="H50" s="1158"/>
      <c r="I50" s="1158"/>
      <c r="J50" s="1159"/>
      <c r="K50" s="63">
        <v>58</v>
      </c>
      <c r="L50" s="64">
        <v>53</v>
      </c>
      <c r="M50" s="64">
        <v>36</v>
      </c>
      <c r="N50" s="64">
        <v>22</v>
      </c>
      <c r="O50" s="65">
        <v>20</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1</v>
      </c>
      <c r="M51" s="64">
        <v>1</v>
      </c>
      <c r="N51" s="64" t="s">
        <v>486</v>
      </c>
      <c r="O51" s="65" t="s">
        <v>486</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2626</v>
      </c>
      <c r="L52" s="64">
        <v>2666</v>
      </c>
      <c r="M52" s="64">
        <v>2685</v>
      </c>
      <c r="N52" s="64">
        <v>2599</v>
      </c>
      <c r="O52" s="65">
        <v>2619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1492</v>
      </c>
      <c r="L53" s="69">
        <v>1451</v>
      </c>
      <c r="M53" s="69">
        <v>1224</v>
      </c>
      <c r="N53" s="69">
        <v>1128</v>
      </c>
      <c r="O53" s="70">
        <v>1289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4" sqref="A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4" t="s">
        <v>24</v>
      </c>
      <c r="C41" s="1185"/>
      <c r="D41" s="81"/>
      <c r="E41" s="1186" t="s">
        <v>25</v>
      </c>
      <c r="F41" s="1186"/>
      <c r="G41" s="1186"/>
      <c r="H41" s="1187"/>
      <c r="I41" s="82">
        <v>17582</v>
      </c>
      <c r="J41" s="83">
        <v>17502</v>
      </c>
      <c r="K41" s="83">
        <v>18409</v>
      </c>
      <c r="L41" s="83">
        <v>18676</v>
      </c>
      <c r="M41" s="84">
        <v>18612</v>
      </c>
    </row>
    <row r="42" spans="2:13" ht="27.75" customHeight="1" x14ac:dyDescent="0.15">
      <c r="B42" s="1174"/>
      <c r="C42" s="1175"/>
      <c r="D42" s="85"/>
      <c r="E42" s="1178" t="s">
        <v>26</v>
      </c>
      <c r="F42" s="1178"/>
      <c r="G42" s="1178"/>
      <c r="H42" s="1179"/>
      <c r="I42" s="86">
        <v>444</v>
      </c>
      <c r="J42" s="87">
        <v>369</v>
      </c>
      <c r="K42" s="87">
        <v>280</v>
      </c>
      <c r="L42" s="87">
        <v>250</v>
      </c>
      <c r="M42" s="88">
        <v>202</v>
      </c>
    </row>
    <row r="43" spans="2:13" ht="27.75" customHeight="1" x14ac:dyDescent="0.15">
      <c r="B43" s="1174"/>
      <c r="C43" s="1175"/>
      <c r="D43" s="85"/>
      <c r="E43" s="1178" t="s">
        <v>27</v>
      </c>
      <c r="F43" s="1178"/>
      <c r="G43" s="1178"/>
      <c r="H43" s="1179"/>
      <c r="I43" s="86">
        <v>22533</v>
      </c>
      <c r="J43" s="87">
        <v>21963</v>
      </c>
      <c r="K43" s="87">
        <v>21175</v>
      </c>
      <c r="L43" s="87">
        <v>19407</v>
      </c>
      <c r="M43" s="88">
        <v>18134</v>
      </c>
    </row>
    <row r="44" spans="2:13" ht="27.75" customHeight="1" x14ac:dyDescent="0.15">
      <c r="B44" s="1174"/>
      <c r="C44" s="1175"/>
      <c r="D44" s="85"/>
      <c r="E44" s="1178" t="s">
        <v>28</v>
      </c>
      <c r="F44" s="1178"/>
      <c r="G44" s="1178"/>
      <c r="H44" s="1179"/>
      <c r="I44" s="86">
        <v>702</v>
      </c>
      <c r="J44" s="87">
        <v>622</v>
      </c>
      <c r="K44" s="87">
        <v>575</v>
      </c>
      <c r="L44" s="87">
        <v>489</v>
      </c>
      <c r="M44" s="88">
        <v>410</v>
      </c>
    </row>
    <row r="45" spans="2:13" ht="27.75" customHeight="1" x14ac:dyDescent="0.15">
      <c r="B45" s="1174"/>
      <c r="C45" s="1175"/>
      <c r="D45" s="85"/>
      <c r="E45" s="1178" t="s">
        <v>29</v>
      </c>
      <c r="F45" s="1178"/>
      <c r="G45" s="1178"/>
      <c r="H45" s="1179"/>
      <c r="I45" s="86">
        <v>2164</v>
      </c>
      <c r="J45" s="87">
        <v>2007</v>
      </c>
      <c r="K45" s="87">
        <v>1782</v>
      </c>
      <c r="L45" s="87">
        <v>1685</v>
      </c>
      <c r="M45" s="88">
        <v>1602</v>
      </c>
    </row>
    <row r="46" spans="2:13" ht="27.75" customHeight="1" x14ac:dyDescent="0.15">
      <c r="B46" s="1174"/>
      <c r="C46" s="1175"/>
      <c r="D46" s="89"/>
      <c r="E46" s="1178" t="s">
        <v>30</v>
      </c>
      <c r="F46" s="1178"/>
      <c r="G46" s="1178"/>
      <c r="H46" s="1179"/>
      <c r="I46" s="86">
        <v>45</v>
      </c>
      <c r="J46" s="87">
        <v>1</v>
      </c>
      <c r="K46" s="87">
        <v>0</v>
      </c>
      <c r="L46" s="87">
        <v>0</v>
      </c>
      <c r="M46" s="88">
        <v>0</v>
      </c>
    </row>
    <row r="47" spans="2:13" ht="27.75" customHeight="1" x14ac:dyDescent="0.15">
      <c r="B47" s="1174"/>
      <c r="C47" s="1175"/>
      <c r="D47" s="90"/>
      <c r="E47" s="1188" t="s">
        <v>31</v>
      </c>
      <c r="F47" s="1189"/>
      <c r="G47" s="1189"/>
      <c r="H47" s="1190"/>
      <c r="I47" s="86" t="s">
        <v>486</v>
      </c>
      <c r="J47" s="87" t="s">
        <v>486</v>
      </c>
      <c r="K47" s="87" t="s">
        <v>486</v>
      </c>
      <c r="L47" s="87" t="s">
        <v>486</v>
      </c>
      <c r="M47" s="88" t="s">
        <v>486</v>
      </c>
    </row>
    <row r="48" spans="2:13" ht="27.75" customHeight="1" x14ac:dyDescent="0.15">
      <c r="B48" s="1174"/>
      <c r="C48" s="1175"/>
      <c r="D48" s="85"/>
      <c r="E48" s="1178" t="s">
        <v>32</v>
      </c>
      <c r="F48" s="1178"/>
      <c r="G48" s="1178"/>
      <c r="H48" s="1179"/>
      <c r="I48" s="86" t="s">
        <v>486</v>
      </c>
      <c r="J48" s="87" t="s">
        <v>486</v>
      </c>
      <c r="K48" s="87" t="s">
        <v>486</v>
      </c>
      <c r="L48" s="87" t="s">
        <v>486</v>
      </c>
      <c r="M48" s="88" t="s">
        <v>486</v>
      </c>
    </row>
    <row r="49" spans="2:13" ht="27.75" customHeight="1" x14ac:dyDescent="0.15">
      <c r="B49" s="1176"/>
      <c r="C49" s="1177"/>
      <c r="D49" s="85"/>
      <c r="E49" s="1178" t="s">
        <v>33</v>
      </c>
      <c r="F49" s="1178"/>
      <c r="G49" s="1178"/>
      <c r="H49" s="1179"/>
      <c r="I49" s="86" t="s">
        <v>486</v>
      </c>
      <c r="J49" s="87" t="s">
        <v>486</v>
      </c>
      <c r="K49" s="87" t="s">
        <v>486</v>
      </c>
      <c r="L49" s="87" t="s">
        <v>486</v>
      </c>
      <c r="M49" s="88" t="s">
        <v>486</v>
      </c>
    </row>
    <row r="50" spans="2:13" ht="27.75" customHeight="1" x14ac:dyDescent="0.15">
      <c r="B50" s="1172" t="s">
        <v>34</v>
      </c>
      <c r="C50" s="1173"/>
      <c r="D50" s="91"/>
      <c r="E50" s="1178" t="s">
        <v>35</v>
      </c>
      <c r="F50" s="1178"/>
      <c r="G50" s="1178"/>
      <c r="H50" s="1179"/>
      <c r="I50" s="86">
        <v>6824</v>
      </c>
      <c r="J50" s="87">
        <v>7559</v>
      </c>
      <c r="K50" s="87">
        <v>7819</v>
      </c>
      <c r="L50" s="87">
        <v>9351</v>
      </c>
      <c r="M50" s="88">
        <v>9926</v>
      </c>
    </row>
    <row r="51" spans="2:13" ht="27.75" customHeight="1" x14ac:dyDescent="0.15">
      <c r="B51" s="1174"/>
      <c r="C51" s="1175"/>
      <c r="D51" s="85"/>
      <c r="E51" s="1178" t="s">
        <v>36</v>
      </c>
      <c r="F51" s="1178"/>
      <c r="G51" s="1178"/>
      <c r="H51" s="1179"/>
      <c r="I51" s="86">
        <v>2693</v>
      </c>
      <c r="J51" s="87">
        <v>2273</v>
      </c>
      <c r="K51" s="87">
        <v>2103</v>
      </c>
      <c r="L51" s="87">
        <v>1962</v>
      </c>
      <c r="M51" s="88">
        <v>1904</v>
      </c>
    </row>
    <row r="52" spans="2:13" ht="27.75" customHeight="1" x14ac:dyDescent="0.15">
      <c r="B52" s="1176"/>
      <c r="C52" s="1177"/>
      <c r="D52" s="85"/>
      <c r="E52" s="1178" t="s">
        <v>37</v>
      </c>
      <c r="F52" s="1178"/>
      <c r="G52" s="1178"/>
      <c r="H52" s="1179"/>
      <c r="I52" s="86">
        <v>26260</v>
      </c>
      <c r="J52" s="87">
        <v>25889</v>
      </c>
      <c r="K52" s="87">
        <v>25795</v>
      </c>
      <c r="L52" s="87">
        <v>24791</v>
      </c>
      <c r="M52" s="88">
        <v>25027</v>
      </c>
    </row>
    <row r="53" spans="2:13" ht="27.75" customHeight="1" thickBot="1" x14ac:dyDescent="0.2">
      <c r="B53" s="1180" t="s">
        <v>21</v>
      </c>
      <c r="C53" s="1181"/>
      <c r="D53" s="92"/>
      <c r="E53" s="1182" t="s">
        <v>38</v>
      </c>
      <c r="F53" s="1182"/>
      <c r="G53" s="1182"/>
      <c r="H53" s="1183"/>
      <c r="I53" s="93">
        <v>7693</v>
      </c>
      <c r="J53" s="94">
        <v>6742</v>
      </c>
      <c r="K53" s="94">
        <v>6504</v>
      </c>
      <c r="L53" s="94">
        <v>4404</v>
      </c>
      <c r="M53" s="95">
        <v>2102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I19" zoomScaleNormal="100" zoomScaleSheetLayoutView="55" workbookViewId="0">
      <selection activeCell="Q39" sqref="Q3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559</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559</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561</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562</v>
      </c>
    </row>
    <row r="50" spans="1:17" x14ac:dyDescent="0.15">
      <c r="B50" s="250"/>
      <c r="C50" s="246"/>
      <c r="D50" s="246"/>
      <c r="E50" s="246"/>
      <c r="F50" s="246"/>
      <c r="G50" s="1212"/>
      <c r="H50" s="1213"/>
      <c r="I50" s="1213"/>
      <c r="J50" s="1214"/>
      <c r="K50" s="1215" t="s">
        <v>526</v>
      </c>
      <c r="L50" s="1215" t="s">
        <v>527</v>
      </c>
      <c r="M50" s="1215" t="s">
        <v>528</v>
      </c>
      <c r="N50" s="1215" t="s">
        <v>529</v>
      </c>
      <c r="O50" s="1215" t="s">
        <v>530</v>
      </c>
    </row>
    <row r="51" spans="1:17" x14ac:dyDescent="0.15">
      <c r="B51" s="250"/>
      <c r="C51" s="246"/>
      <c r="D51" s="246"/>
      <c r="E51" s="246"/>
      <c r="F51" s="246"/>
      <c r="G51" s="1216" t="s">
        <v>563</v>
      </c>
      <c r="H51" s="1217"/>
      <c r="I51" s="1218" t="s">
        <v>564</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565</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566</v>
      </c>
      <c r="H55" s="1231"/>
      <c r="I55" s="1225" t="s">
        <v>564</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565</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1200" t="s">
        <v>561</v>
      </c>
      <c r="I64" s="1201"/>
      <c r="J64" s="1201"/>
      <c r="K64" s="1201"/>
      <c r="L64" s="246"/>
      <c r="M64" s="246"/>
      <c r="N64" s="246"/>
      <c r="O64" s="246"/>
    </row>
    <row r="65" spans="2:30" x14ac:dyDescent="0.15">
      <c r="B65" s="250"/>
      <c r="C65" s="246"/>
      <c r="D65" s="246"/>
      <c r="E65" s="246"/>
      <c r="F65" s="246"/>
      <c r="G65" s="1202" t="s">
        <v>570</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568</v>
      </c>
      <c r="I71" s="1249"/>
      <c r="J71" s="1245"/>
      <c r="K71" s="1245"/>
      <c r="L71" s="1246"/>
      <c r="M71" s="1245"/>
      <c r="N71" s="1246"/>
      <c r="O71" s="1247"/>
    </row>
    <row r="72" spans="2:30" x14ac:dyDescent="0.15">
      <c r="B72" s="250"/>
      <c r="C72" s="246"/>
      <c r="D72" s="246"/>
      <c r="E72" s="246"/>
      <c r="F72" s="246"/>
      <c r="G72" s="1212"/>
      <c r="H72" s="1213"/>
      <c r="I72" s="1213"/>
      <c r="J72" s="1214"/>
      <c r="K72" s="1215" t="s">
        <v>526</v>
      </c>
      <c r="L72" s="1215" t="s">
        <v>527</v>
      </c>
      <c r="M72" s="1215" t="s">
        <v>528</v>
      </c>
      <c r="N72" s="1215" t="s">
        <v>529</v>
      </c>
      <c r="O72" s="1215" t="s">
        <v>530</v>
      </c>
    </row>
    <row r="73" spans="2:30" x14ac:dyDescent="0.15">
      <c r="B73" s="250"/>
      <c r="C73" s="246"/>
      <c r="D73" s="246"/>
      <c r="E73" s="246"/>
      <c r="F73" s="246"/>
      <c r="G73" s="1216" t="s">
        <v>563</v>
      </c>
      <c r="H73" s="1217"/>
      <c r="I73" s="1218" t="s">
        <v>564</v>
      </c>
      <c r="J73" s="1218"/>
      <c r="K73" s="1250">
        <v>77.5</v>
      </c>
      <c r="L73" s="1250">
        <v>67.099999999999994</v>
      </c>
      <c r="M73" s="1223">
        <v>66.599999999999994</v>
      </c>
      <c r="N73" s="1223">
        <v>43.9</v>
      </c>
      <c r="O73" s="1223">
        <v>21.4</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569</v>
      </c>
      <c r="J75" s="1225"/>
      <c r="K75" s="1251">
        <v>16.399999999999999</v>
      </c>
      <c r="L75" s="1251">
        <v>15.9</v>
      </c>
      <c r="M75" s="1251">
        <v>14</v>
      </c>
      <c r="N75" s="1251">
        <v>12.7</v>
      </c>
      <c r="O75" s="1251">
        <v>12.3</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566</v>
      </c>
      <c r="H77" s="1231"/>
      <c r="I77" s="1225" t="s">
        <v>564</v>
      </c>
      <c r="J77" s="1225"/>
      <c r="K77" s="1250">
        <v>76.2</v>
      </c>
      <c r="L77" s="1250">
        <v>65.3</v>
      </c>
      <c r="M77" s="1223">
        <v>60.8</v>
      </c>
      <c r="N77" s="1223">
        <v>56.8</v>
      </c>
      <c r="O77" s="1223">
        <v>52.3</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569</v>
      </c>
      <c r="J79" s="1235"/>
      <c r="K79" s="1253">
        <v>12.8</v>
      </c>
      <c r="L79" s="1253">
        <v>12</v>
      </c>
      <c r="M79" s="1253">
        <v>11.1</v>
      </c>
      <c r="N79" s="1253">
        <v>10.199999999999999</v>
      </c>
      <c r="O79" s="1253">
        <v>10</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5"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80283</v>
      </c>
      <c r="E3" s="118"/>
      <c r="F3" s="119">
        <v>75709</v>
      </c>
      <c r="G3" s="120"/>
      <c r="H3" s="121"/>
    </row>
    <row r="4" spans="1:8" x14ac:dyDescent="0.15">
      <c r="A4" s="122"/>
      <c r="B4" s="123"/>
      <c r="C4" s="124"/>
      <c r="D4" s="125">
        <v>19939</v>
      </c>
      <c r="E4" s="126"/>
      <c r="F4" s="127">
        <v>35212</v>
      </c>
      <c r="G4" s="128"/>
      <c r="H4" s="129"/>
    </row>
    <row r="5" spans="1:8" x14ac:dyDescent="0.15">
      <c r="A5" s="110" t="s">
        <v>520</v>
      </c>
      <c r="B5" s="115"/>
      <c r="C5" s="116"/>
      <c r="D5" s="117">
        <v>73433</v>
      </c>
      <c r="E5" s="118"/>
      <c r="F5" s="119">
        <v>90961</v>
      </c>
      <c r="G5" s="120"/>
      <c r="H5" s="121"/>
    </row>
    <row r="6" spans="1:8" x14ac:dyDescent="0.15">
      <c r="A6" s="122"/>
      <c r="B6" s="123"/>
      <c r="C6" s="124"/>
      <c r="D6" s="125">
        <v>19534</v>
      </c>
      <c r="E6" s="126"/>
      <c r="F6" s="127">
        <v>37720</v>
      </c>
      <c r="G6" s="128"/>
      <c r="H6" s="129"/>
    </row>
    <row r="7" spans="1:8" x14ac:dyDescent="0.15">
      <c r="A7" s="110" t="s">
        <v>521</v>
      </c>
      <c r="B7" s="115"/>
      <c r="C7" s="116"/>
      <c r="D7" s="117">
        <v>115474</v>
      </c>
      <c r="E7" s="118"/>
      <c r="F7" s="119">
        <v>106614</v>
      </c>
      <c r="G7" s="120"/>
      <c r="H7" s="121"/>
    </row>
    <row r="8" spans="1:8" x14ac:dyDescent="0.15">
      <c r="A8" s="122"/>
      <c r="B8" s="123"/>
      <c r="C8" s="124"/>
      <c r="D8" s="125">
        <v>25710</v>
      </c>
      <c r="E8" s="126"/>
      <c r="F8" s="127">
        <v>45545</v>
      </c>
      <c r="G8" s="128"/>
      <c r="H8" s="129"/>
    </row>
    <row r="9" spans="1:8" x14ac:dyDescent="0.15">
      <c r="A9" s="110" t="s">
        <v>522</v>
      </c>
      <c r="B9" s="115"/>
      <c r="C9" s="116"/>
      <c r="D9" s="117">
        <v>77152</v>
      </c>
      <c r="E9" s="118"/>
      <c r="F9" s="119">
        <v>81768</v>
      </c>
      <c r="G9" s="120"/>
      <c r="H9" s="121"/>
    </row>
    <row r="10" spans="1:8" x14ac:dyDescent="0.15">
      <c r="A10" s="122"/>
      <c r="B10" s="123"/>
      <c r="C10" s="124"/>
      <c r="D10" s="125">
        <v>37736</v>
      </c>
      <c r="E10" s="126"/>
      <c r="F10" s="127">
        <v>37917</v>
      </c>
      <c r="G10" s="128"/>
      <c r="H10" s="129"/>
    </row>
    <row r="11" spans="1:8" x14ac:dyDescent="0.15">
      <c r="A11" s="110" t="s">
        <v>523</v>
      </c>
      <c r="B11" s="115"/>
      <c r="C11" s="116"/>
      <c r="D11" s="117">
        <v>84917</v>
      </c>
      <c r="E11" s="118"/>
      <c r="F11" s="119">
        <v>65876</v>
      </c>
      <c r="G11" s="120"/>
      <c r="H11" s="121"/>
    </row>
    <row r="12" spans="1:8" x14ac:dyDescent="0.15">
      <c r="A12" s="122"/>
      <c r="B12" s="123"/>
      <c r="C12" s="130"/>
      <c r="D12" s="125">
        <v>61803</v>
      </c>
      <c r="E12" s="126"/>
      <c r="F12" s="127">
        <v>36484</v>
      </c>
      <c r="G12" s="128"/>
      <c r="H12" s="129"/>
    </row>
    <row r="13" spans="1:8" x14ac:dyDescent="0.15">
      <c r="A13" s="110"/>
      <c r="B13" s="115"/>
      <c r="C13" s="131"/>
      <c r="D13" s="132">
        <v>86252</v>
      </c>
      <c r="E13" s="133"/>
      <c r="F13" s="134">
        <v>84186</v>
      </c>
      <c r="G13" s="135"/>
      <c r="H13" s="121"/>
    </row>
    <row r="14" spans="1:8" x14ac:dyDescent="0.15">
      <c r="A14" s="122"/>
      <c r="B14" s="123"/>
      <c r="C14" s="124"/>
      <c r="D14" s="125">
        <v>32944</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4.8600000000000003</v>
      </c>
      <c r="C19" s="136">
        <f>ROUND(VALUE(SUBSTITUTE(実質収支比率等に係る経年分析!G$48,"▲","-")),2)</f>
        <v>3.97</v>
      </c>
      <c r="D19" s="136">
        <f>ROUND(VALUE(SUBSTITUTE(実質収支比率等に係る経年分析!H$48,"▲","-")),2)</f>
        <v>5.35</v>
      </c>
      <c r="E19" s="136">
        <f>ROUND(VALUE(SUBSTITUTE(実質収支比率等に係る経年分析!I$48,"▲","-")),2)</f>
        <v>4.18</v>
      </c>
      <c r="F19" s="136">
        <f>ROUND(VALUE(SUBSTITUTE(実質収支比率等に係る経年分析!J$48,"▲","-")),2)</f>
        <v>4.04</v>
      </c>
    </row>
    <row r="20" spans="1:11" x14ac:dyDescent="0.15">
      <c r="A20" s="136" t="s">
        <v>43</v>
      </c>
      <c r="B20" s="136">
        <f>ROUND(VALUE(SUBSTITUTE(実質収支比率等に係る経年分析!F$47,"▲","-")),2)</f>
        <v>22.29</v>
      </c>
      <c r="C20" s="136">
        <f>ROUND(VALUE(SUBSTITUTE(実質収支比率等に係る経年分析!G$47,"▲","-")),2)</f>
        <v>24.43</v>
      </c>
      <c r="D20" s="136">
        <f>ROUND(VALUE(SUBSTITUTE(実質収支比率等に係る経年分析!H$47,"▲","-")),2)</f>
        <v>27</v>
      </c>
      <c r="E20" s="136">
        <f>ROUND(VALUE(SUBSTITUTE(実質収支比率等に係る経年分析!I$47,"▲","-")),2)</f>
        <v>29.41</v>
      </c>
      <c r="F20" s="136">
        <f>ROUND(VALUE(SUBSTITUTE(実質収支比率等に係る経年分析!J$47,"▲","-")),2)</f>
        <v>32.630000000000003</v>
      </c>
    </row>
    <row r="21" spans="1:11" x14ac:dyDescent="0.15">
      <c r="A21" s="136" t="s">
        <v>44</v>
      </c>
      <c r="B21" s="136">
        <f>IF(ISNUMBER(VALUE(SUBSTITUTE(実質収支比率等に係る経年分析!F$49,"▲","-"))),ROUND(VALUE(SUBSTITUTE(実質収支比率等に係る経年分析!F$49,"▲","-")),2),NA())</f>
        <v>0.16</v>
      </c>
      <c r="C21" s="136">
        <f>IF(ISNUMBER(VALUE(SUBSTITUTE(実質収支比率等に係る経年分析!G$49,"▲","-"))),ROUND(VALUE(SUBSTITUTE(実質収支比率等に係る経年分析!G$49,"▲","-")),2),NA())</f>
        <v>-0.05</v>
      </c>
      <c r="D21" s="136">
        <f>IF(ISNUMBER(VALUE(SUBSTITUTE(実質収支比率等に係る経年分析!H$49,"▲","-"))),ROUND(VALUE(SUBSTITUTE(実質収支比率等に係る経年分析!H$49,"▲","-")),2),NA())</f>
        <v>1.31</v>
      </c>
      <c r="E21" s="136">
        <f>IF(ISNUMBER(VALUE(SUBSTITUTE(実質収支比率等に係る経年分析!I$49,"▲","-"))),ROUND(VALUE(SUBSTITUTE(実質収支比率等に係る経年分析!I$49,"▲","-")),2),NA())</f>
        <v>1.45</v>
      </c>
      <c r="F21" s="136">
        <f>IF(ISNUMBER(VALUE(SUBSTITUTE(実質収支比率等に係る経年分析!J$49,"▲","-"))),ROUND(VALUE(SUBSTITUTE(実質収支比率等に係る経年分析!J$49,"▲","-")),2),NA())</f>
        <v>0.23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備前市駐車場事業特別会計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備前市宅地造成分譲事業特別会計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備前市介護保険事業特別会計（介護保険事業勘定）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1.69</v>
      </c>
    </row>
    <row r="32" spans="1:11" x14ac:dyDescent="0.15">
      <c r="A32" s="137" t="str">
        <f>IF(連結実質赤字比率に係る赤字・黒字の構成分析!C$38="",NA(),連結実質赤字比率に係る赤字・黒字の構成分析!C$38)</f>
        <v>備前市下水道事業会計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2.0099999999999998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v>
      </c>
    </row>
    <row r="33" spans="1:16" x14ac:dyDescent="0.15">
      <c r="A33" s="137" t="str">
        <f>IF(連結実質赤字比率に係る赤字・黒字の構成分析!C$37="",NA(),連結実質赤字比率に係る赤字・黒字の構成分析!C$37)</f>
        <v>備前市国民健康保険事業特別会計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3.89</v>
      </c>
    </row>
    <row r="35" spans="1:16" x14ac:dyDescent="0.15">
      <c r="A35" s="137" t="str">
        <f>IF(連結実質赤字比率に係る赤字・黒字の構成分析!C$35="",NA(),連結実質赤字比率に係る赤字・黒字の構成分析!C$35)</f>
        <v>備前市病院事業会計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25.13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15.72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13.63</v>
      </c>
    </row>
    <row r="36" spans="1:16" x14ac:dyDescent="0.15">
      <c r="A36" s="137" t="str">
        <f>IF(連結実質赤字比率に係る赤字・黒字の構成分析!C$34="",NA(),連結実質赤字比率に係る赤字・黒字の構成分析!C$34)</f>
        <v>備前市水道事業会計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19.59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2626</v>
      </c>
      <c r="E42" s="138"/>
      <c r="F42" s="138"/>
      <c r="G42" s="138">
        <f>'実質公債費比率（分子）の構造'!L$52</f>
        <v>2666</v>
      </c>
      <c r="H42" s="138"/>
      <c r="I42" s="138"/>
      <c r="J42" s="138">
        <f>'実質公債費比率（分子）の構造'!M$52</f>
        <v>2685</v>
      </c>
      <c r="K42" s="138"/>
      <c r="L42" s="138"/>
      <c r="M42" s="138">
        <f>'実質公債費比率（分子）の構造'!N$52</f>
        <v>2599</v>
      </c>
      <c r="N42" s="138"/>
      <c r="O42" s="138"/>
      <c r="P42" s="138">
        <f>'実質公債費比率（分子）の構造'!O$52</f>
        <v>2619</v>
      </c>
    </row>
    <row r="43" spans="1:16" x14ac:dyDescent="0.15">
      <c r="A43" s="138" t="s">
        <v>52</v>
      </c>
      <c r="B43" s="138">
        <f>'実質公債費比率（分子）の構造'!K$51</f>
        <v>0</v>
      </c>
      <c r="C43" s="138"/>
      <c r="D43" s="138"/>
      <c r="E43" s="138">
        <f>'実質公債費比率（分子）の構造'!L$51</f>
        <v>1</v>
      </c>
      <c r="F43" s="138"/>
      <c r="G43" s="138"/>
      <c r="H43" s="138">
        <f>'実質公債費比率（分子）の構造'!M$51</f>
        <v>1</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58</v>
      </c>
      <c r="C44" s="138"/>
      <c r="D44" s="138"/>
      <c r="E44" s="138">
        <f>'実質公債費比率（分子）の構造'!L$50</f>
        <v>53</v>
      </c>
      <c r="F44" s="138"/>
      <c r="G44" s="138"/>
      <c r="H44" s="138">
        <f>'実質公債費比率（分子）の構造'!M$50</f>
        <v>36</v>
      </c>
      <c r="I44" s="138"/>
      <c r="J44" s="138"/>
      <c r="K44" s="138">
        <f>'実質公債費比率（分子）の構造'!N$50</f>
        <v>22</v>
      </c>
      <c r="L44" s="138"/>
      <c r="M44" s="138"/>
      <c r="N44" s="138">
        <f>'実質公債費比率（分子）の構造'!O$50</f>
        <v>20</v>
      </c>
      <c r="O44" s="138"/>
      <c r="P44" s="138"/>
    </row>
    <row r="45" spans="1:16" x14ac:dyDescent="0.15">
      <c r="A45" s="138" t="s">
        <v>54</v>
      </c>
      <c r="B45" s="138">
        <f>'実質公債費比率（分子）の構造'!K$49</f>
        <v>91</v>
      </c>
      <c r="C45" s="138"/>
      <c r="D45" s="138"/>
      <c r="E45" s="138">
        <f>'実質公債費比率（分子）の構造'!L$49</f>
        <v>103</v>
      </c>
      <c r="F45" s="138"/>
      <c r="G45" s="138"/>
      <c r="H45" s="138">
        <f>'実質公債費比率（分子）の構造'!M$49</f>
        <v>91</v>
      </c>
      <c r="I45" s="138"/>
      <c r="J45" s="138"/>
      <c r="K45" s="138">
        <f>'実質公債費比率（分子）の構造'!N$49</f>
        <v>88</v>
      </c>
      <c r="L45" s="138"/>
      <c r="M45" s="138"/>
      <c r="N45" s="138">
        <f>'実質公債費比率（分子）の構造'!O$49</f>
        <v>86</v>
      </c>
      <c r="O45" s="138"/>
      <c r="P45" s="138"/>
    </row>
    <row r="46" spans="1:16" x14ac:dyDescent="0.15">
      <c r="A46" s="138" t="s">
        <v>55</v>
      </c>
      <c r="B46" s="138">
        <f>'実質公債費比率（分子）の構造'!K$48</f>
        <v>1980</v>
      </c>
      <c r="C46" s="138"/>
      <c r="D46" s="138"/>
      <c r="E46" s="138">
        <f>'実質公債費比率（分子）の構造'!L$48</f>
        <v>2109</v>
      </c>
      <c r="F46" s="138"/>
      <c r="G46" s="138"/>
      <c r="H46" s="138">
        <f>'実質公債費比率（分子）の構造'!M$48</f>
        <v>2005</v>
      </c>
      <c r="I46" s="138"/>
      <c r="J46" s="138"/>
      <c r="K46" s="138">
        <f>'実質公債費比率（分子）の構造'!N$48</f>
        <v>1913</v>
      </c>
      <c r="L46" s="138"/>
      <c r="M46" s="138"/>
      <c r="N46" s="138">
        <f>'実質公債費比率（分子）の構造'!O$48</f>
        <v>2078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1989</v>
      </c>
      <c r="C49" s="138"/>
      <c r="D49" s="138"/>
      <c r="E49" s="138">
        <f>'実質公債費比率（分子）の構造'!L$45</f>
        <v>1851</v>
      </c>
      <c r="F49" s="138"/>
      <c r="G49" s="138"/>
      <c r="H49" s="138">
        <f>'実質公債費比率（分子）の構造'!M$45</f>
        <v>1776</v>
      </c>
      <c r="I49" s="138"/>
      <c r="J49" s="138"/>
      <c r="K49" s="138">
        <f>'実質公債費比率（分子）の構造'!N$45</f>
        <v>1704</v>
      </c>
      <c r="L49" s="138"/>
      <c r="M49" s="138"/>
      <c r="N49" s="138">
        <f>'実質公債費比率（分子）の構造'!O$45</f>
        <v>1724</v>
      </c>
      <c r="O49" s="138"/>
      <c r="P49" s="138"/>
    </row>
    <row r="50" spans="1:16" x14ac:dyDescent="0.15">
      <c r="A50" s="138" t="s">
        <v>59</v>
      </c>
      <c r="B50" s="138" t="e">
        <f>NA()</f>
        <v>#N/A</v>
      </c>
      <c r="C50" s="138">
        <f>IF(ISNUMBER('実質公債費比率（分子）の構造'!K$53),'実質公債費比率（分子）の構造'!K$53,NA())</f>
        <v>1492</v>
      </c>
      <c r="D50" s="138" t="e">
        <f>NA()</f>
        <v>#N/A</v>
      </c>
      <c r="E50" s="138" t="e">
        <f>NA()</f>
        <v>#N/A</v>
      </c>
      <c r="F50" s="138">
        <f>IF(ISNUMBER('実質公債費比率（分子）の構造'!L$53),'実質公債費比率（分子）の構造'!L$53,NA())</f>
        <v>1451</v>
      </c>
      <c r="G50" s="138" t="e">
        <f>NA()</f>
        <v>#N/A</v>
      </c>
      <c r="H50" s="138" t="e">
        <f>NA()</f>
        <v>#N/A</v>
      </c>
      <c r="I50" s="138">
        <f>IF(ISNUMBER('実質公債費比率（分子）の構造'!M$53),'実質公債費比率（分子）の構造'!M$53,NA())</f>
        <v>1224</v>
      </c>
      <c r="J50" s="138" t="e">
        <f>NA()</f>
        <v>#N/A</v>
      </c>
      <c r="K50" s="138" t="e">
        <f>NA()</f>
        <v>#N/A</v>
      </c>
      <c r="L50" s="138">
        <f>IF(ISNUMBER('実質公債費比率（分子）の構造'!N$53),'実質公債費比率（分子）の構造'!N$53,NA())</f>
        <v>1128</v>
      </c>
      <c r="M50" s="138" t="e">
        <f>NA()</f>
        <v>#N/A</v>
      </c>
      <c r="N50" s="138" t="e">
        <f>NA()</f>
        <v>#N/A</v>
      </c>
      <c r="O50" s="138">
        <f>IF(ISNUMBER('実質公債費比率（分子）の構造'!O$53),'実質公債費比率（分子）の構造'!O$53,NA())</f>
        <v>1289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26260</v>
      </c>
      <c r="E56" s="137"/>
      <c r="F56" s="137"/>
      <c r="G56" s="137">
        <f>'将来負担比率（分子）の構造'!J$52</f>
        <v>25889</v>
      </c>
      <c r="H56" s="137"/>
      <c r="I56" s="137"/>
      <c r="J56" s="137">
        <f>'将来負担比率（分子）の構造'!K$52</f>
        <v>25795</v>
      </c>
      <c r="K56" s="137"/>
      <c r="L56" s="137"/>
      <c r="M56" s="137">
        <f>'将来負担比率（分子）の構造'!L$52</f>
        <v>24791</v>
      </c>
      <c r="N56" s="137"/>
      <c r="O56" s="137"/>
      <c r="P56" s="137">
        <f>'将来負担比率（分子）の構造'!M$52</f>
        <v>25027</v>
      </c>
    </row>
    <row r="57" spans="1:16" x14ac:dyDescent="0.15">
      <c r="A57" s="137" t="s">
        <v>36</v>
      </c>
      <c r="B57" s="137"/>
      <c r="C57" s="137"/>
      <c r="D57" s="137">
        <f>'将来負担比率（分子）の構造'!I$51</f>
        <v>2693</v>
      </c>
      <c r="E57" s="137"/>
      <c r="F57" s="137"/>
      <c r="G57" s="137">
        <f>'将来負担比率（分子）の構造'!J$51</f>
        <v>2273</v>
      </c>
      <c r="H57" s="137"/>
      <c r="I57" s="137"/>
      <c r="J57" s="137">
        <f>'将来負担比率（分子）の構造'!K$51</f>
        <v>2103</v>
      </c>
      <c r="K57" s="137"/>
      <c r="L57" s="137"/>
      <c r="M57" s="137">
        <f>'将来負担比率（分子）の構造'!L$51</f>
        <v>1962</v>
      </c>
      <c r="N57" s="137"/>
      <c r="O57" s="137"/>
      <c r="P57" s="137">
        <f>'将来負担比率（分子）の構造'!M$51</f>
        <v>1904</v>
      </c>
    </row>
    <row r="58" spans="1:16" x14ac:dyDescent="0.15">
      <c r="A58" s="137" t="s">
        <v>35</v>
      </c>
      <c r="B58" s="137"/>
      <c r="C58" s="137"/>
      <c r="D58" s="137">
        <f>'将来負担比率（分子）の構造'!I$50</f>
        <v>6824</v>
      </c>
      <c r="E58" s="137"/>
      <c r="F58" s="137"/>
      <c r="G58" s="137">
        <f>'将来負担比率（分子）の構造'!J$50</f>
        <v>7559</v>
      </c>
      <c r="H58" s="137"/>
      <c r="I58" s="137"/>
      <c r="J58" s="137">
        <f>'将来負担比率（分子）の構造'!K$50</f>
        <v>7819</v>
      </c>
      <c r="K58" s="137"/>
      <c r="L58" s="137"/>
      <c r="M58" s="137">
        <f>'将来負担比率（分子）の構造'!L$50</f>
        <v>9351</v>
      </c>
      <c r="N58" s="137"/>
      <c r="O58" s="137"/>
      <c r="P58" s="137">
        <f>'将来負担比率（分子）の構造'!M$50</f>
        <v>9926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45</v>
      </c>
      <c r="C61" s="137"/>
      <c r="D61" s="137"/>
      <c r="E61" s="137">
        <f>'将来負担比率（分子）の構造'!J$46</f>
        <v>1</v>
      </c>
      <c r="F61" s="137"/>
      <c r="G61" s="137"/>
      <c r="H61" s="137">
        <f>'将来負担比率（分子）の構造'!K$46</f>
        <v>0</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2164</v>
      </c>
      <c r="C62" s="137"/>
      <c r="D62" s="137"/>
      <c r="E62" s="137">
        <f>'将来負担比率（分子）の構造'!J$45</f>
        <v>2007</v>
      </c>
      <c r="F62" s="137"/>
      <c r="G62" s="137"/>
      <c r="H62" s="137">
        <f>'将来負担比率（分子）の構造'!K$45</f>
        <v>1782</v>
      </c>
      <c r="I62" s="137"/>
      <c r="J62" s="137"/>
      <c r="K62" s="137">
        <f>'将来負担比率（分子）の構造'!L$45</f>
        <v>1685</v>
      </c>
      <c r="L62" s="137"/>
      <c r="M62" s="137"/>
      <c r="N62" s="137">
        <f>'将来負担比率（分子）の構造'!M$45</f>
        <v>1602</v>
      </c>
      <c r="O62" s="137"/>
      <c r="P62" s="137"/>
    </row>
    <row r="63" spans="1:16" x14ac:dyDescent="0.15">
      <c r="A63" s="137" t="s">
        <v>28</v>
      </c>
      <c r="B63" s="137">
        <f>'将来負担比率（分子）の構造'!I$44</f>
        <v>702</v>
      </c>
      <c r="C63" s="137"/>
      <c r="D63" s="137"/>
      <c r="E63" s="137">
        <f>'将来負担比率（分子）の構造'!J$44</f>
        <v>622</v>
      </c>
      <c r="F63" s="137"/>
      <c r="G63" s="137"/>
      <c r="H63" s="137">
        <f>'将来負担比率（分子）の構造'!K$44</f>
        <v>575</v>
      </c>
      <c r="I63" s="137"/>
      <c r="J63" s="137"/>
      <c r="K63" s="137">
        <f>'将来負担比率（分子）の構造'!L$44</f>
        <v>489</v>
      </c>
      <c r="L63" s="137"/>
      <c r="M63" s="137"/>
      <c r="N63" s="137">
        <f>'将来負担比率（分子）の構造'!M$44</f>
        <v>410</v>
      </c>
      <c r="O63" s="137"/>
      <c r="P63" s="137"/>
    </row>
    <row r="64" spans="1:16" x14ac:dyDescent="0.15">
      <c r="A64" s="137" t="s">
        <v>27</v>
      </c>
      <c r="B64" s="137">
        <f>'将来負担比率（分子）の構造'!I$43</f>
        <v>22533</v>
      </c>
      <c r="C64" s="137"/>
      <c r="D64" s="137"/>
      <c r="E64" s="137">
        <f>'将来負担比率（分子）の構造'!J$43</f>
        <v>21963</v>
      </c>
      <c r="F64" s="137"/>
      <c r="G64" s="137"/>
      <c r="H64" s="137">
        <f>'将来負担比率（分子）の構造'!K$43</f>
        <v>21175</v>
      </c>
      <c r="I64" s="137"/>
      <c r="J64" s="137"/>
      <c r="K64" s="137">
        <f>'将来負担比率（分子）の構造'!L$43</f>
        <v>19407</v>
      </c>
      <c r="L64" s="137"/>
      <c r="M64" s="137"/>
      <c r="N64" s="137">
        <f>'将来負担比率（分子）の構造'!M$43</f>
        <v>18134</v>
      </c>
      <c r="O64" s="137"/>
      <c r="P64" s="137"/>
    </row>
    <row r="65" spans="1:16" x14ac:dyDescent="0.15">
      <c r="A65" s="137" t="s">
        <v>26</v>
      </c>
      <c r="B65" s="137">
        <f>'将来負担比率（分子）の構造'!I$42</f>
        <v>444</v>
      </c>
      <c r="C65" s="137"/>
      <c r="D65" s="137"/>
      <c r="E65" s="137">
        <f>'将来負担比率（分子）の構造'!J$42</f>
        <v>369</v>
      </c>
      <c r="F65" s="137"/>
      <c r="G65" s="137"/>
      <c r="H65" s="137">
        <f>'将来負担比率（分子）の構造'!K$42</f>
        <v>280</v>
      </c>
      <c r="I65" s="137"/>
      <c r="J65" s="137"/>
      <c r="K65" s="137">
        <f>'将来負担比率（分子）の構造'!L$42</f>
        <v>250</v>
      </c>
      <c r="L65" s="137"/>
      <c r="M65" s="137"/>
      <c r="N65" s="137">
        <f>'将来負担比率（分子）の構造'!M$42</f>
        <v>202</v>
      </c>
      <c r="O65" s="137"/>
      <c r="P65" s="137"/>
    </row>
    <row r="66" spans="1:16" x14ac:dyDescent="0.15">
      <c r="A66" s="137" t="s">
        <v>25</v>
      </c>
      <c r="B66" s="137">
        <f>'将来負担比率（分子）の構造'!I$41</f>
        <v>17582</v>
      </c>
      <c r="C66" s="137"/>
      <c r="D66" s="137"/>
      <c r="E66" s="137">
        <f>'将来負担比率（分子）の構造'!J$41</f>
        <v>17502</v>
      </c>
      <c r="F66" s="137"/>
      <c r="G66" s="137"/>
      <c r="H66" s="137">
        <f>'将来負担比率（分子）の構造'!K$41</f>
        <v>18409</v>
      </c>
      <c r="I66" s="137"/>
      <c r="J66" s="137"/>
      <c r="K66" s="137">
        <f>'将来負担比率（分子）の構造'!L$41</f>
        <v>18676</v>
      </c>
      <c r="L66" s="137"/>
      <c r="M66" s="137"/>
      <c r="N66" s="137">
        <f>'将来負担比率（分子）の構造'!M$41</f>
        <v>18612</v>
      </c>
      <c r="O66" s="137"/>
      <c r="P66" s="137"/>
    </row>
    <row r="67" spans="1:16" x14ac:dyDescent="0.15">
      <c r="A67" s="137" t="s">
        <v>63</v>
      </c>
      <c r="B67" s="137" t="e">
        <f>NA()</f>
        <v>#N/A</v>
      </c>
      <c r="C67" s="137">
        <f>IF(ISNUMBER('将来負担比率（分子）の構造'!I$53), IF('将来負担比率（分子）の構造'!I$53 &lt; 0, 0, '将来負担比率（分子）の構造'!I$53), NA())</f>
        <v>7693</v>
      </c>
      <c r="D67" s="137" t="e">
        <f>NA()</f>
        <v>#N/A</v>
      </c>
      <c r="E67" s="137" t="e">
        <f>NA()</f>
        <v>#N/A</v>
      </c>
      <c r="F67" s="137">
        <f>IF(ISNUMBER('将来負担比率（分子）の構造'!J$53), IF('将来負担比率（分子）の構造'!J$53 &lt; 0, 0, '将来負担比率（分子）の構造'!J$53), NA())</f>
        <v>6742</v>
      </c>
      <c r="G67" s="137" t="e">
        <f>NA()</f>
        <v>#N/A</v>
      </c>
      <c r="H67" s="137" t="e">
        <f>NA()</f>
        <v>#N/A</v>
      </c>
      <c r="I67" s="137">
        <f>IF(ISNUMBER('将来負担比率（分子）の構造'!K$53), IF('将来負担比率（分子）の構造'!K$53 &lt; 0, 0, '将来負担比率（分子）の構造'!K$53), NA())</f>
        <v>6504</v>
      </c>
      <c r="J67" s="137" t="e">
        <f>NA()</f>
        <v>#N/A</v>
      </c>
      <c r="K67" s="137" t="e">
        <f>NA()</f>
        <v>#N/A</v>
      </c>
      <c r="L67" s="137">
        <f>IF(ISNUMBER('将来負担比率（分子）の構造'!L$53), IF('将来負担比率（分子）の構造'!L$53 &lt; 0, 0, '将来負担比率（分子）の構造'!L$53), NA())</f>
        <v>4404</v>
      </c>
      <c r="M67" s="137" t="e">
        <f>NA()</f>
        <v>#N/A</v>
      </c>
      <c r="N67" s="137" t="e">
        <f>NA()</f>
        <v>#N/A</v>
      </c>
      <c r="O67" s="137">
        <f>IF(ISNUMBER('将来負担比率（分子）の構造'!M$53), IF('将来負担比率（分子）の構造'!M$53 &lt; 0, 0, '将来負担比率（分子）の構造'!M$53), NA())</f>
        <v>2102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2018-04-26T02:43:07Z</cp:lastPrinted>
  <dcterms:created xsi:type="dcterms:W3CDTF">2018-01-24T05:54:55Z</dcterms:created>
  <dcterms:modified xsi:type="dcterms:W3CDTF">2018-10-26T06:26:33Z</dcterms:modified>
  <cp:category/>
</cp:coreProperties>
</file>