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AM40" i="10"/>
  <c r="U40" i="10"/>
  <c r="C40" i="10"/>
  <c r="CO39" i="10"/>
  <c r="BW39" i="10"/>
  <c r="AM39" i="10"/>
  <c r="U39" i="10"/>
  <c r="C39" i="10"/>
  <c r="CO38" i="10"/>
  <c r="BW38" i="10"/>
  <c r="AM38" i="10"/>
  <c r="C38" i="10"/>
  <c r="CO37" i="10"/>
  <c r="BW37" i="10"/>
  <c r="AM37" i="10"/>
  <c r="C37" i="10"/>
  <c r="CO36" i="10"/>
  <c r="BW36" i="10"/>
  <c r="AM36" i="10"/>
  <c r="CO35" i="10"/>
  <c r="BW35" i="10"/>
  <c r="CO34" i="10"/>
  <c r="BW34" i="10"/>
  <c r="C34" i="10"/>
  <c r="C35" i="10" l="1"/>
  <c r="C36"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 r="BE36" i="10" s="1"/>
  <c r="BE37" i="10" s="1"/>
  <c r="BE38" i="10" s="1"/>
  <c r="BE39" i="10" s="1"/>
  <c r="BE40" i="10" s="1"/>
</calcChain>
</file>

<file path=xl/sharedStrings.xml><?xml version="1.0" encoding="utf-8"?>
<sst xmlns="http://schemas.openxmlformats.org/spreadsheetml/2006/main" count="1054" uniqueCount="589">
  <si>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</si>
  <si>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</si>
  <si>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</si>
  <si>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</si>
  <si>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</si>
  <si>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</si>
  <si>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</si>
  <si>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</si>
  <si>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</si>
  <si>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</si>
  <si>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</si>
  <si>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</si>
  <si>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</si>
  <si>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</si>
  <si>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</si>
  <si>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</si>
  <si>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</si>
  <si>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</si>
  <si>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</si>
  <si>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</si>
  <si>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</si>
  <si>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</si>
  <si>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</si>
  <si>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</si>
  <si>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</si>
  <si>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</si>
  <si>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</si>
  <si>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</si>
  <si>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</si>
  <si>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</si>
  <si>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</si>
  <si>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</si>
  <si>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</si>
  <si>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</si>
  <si>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</si>
  <si>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</si>
  <si>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</si>
  <si>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</si>
  <si>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</si>
  <si>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</si>
  <si>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</si>
  <si>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</si>
  <si>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</si>
  <si>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</si>
  <si>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</si>
  <si>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</si>
  <si>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</si>
  <si>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</si>
  <si>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</si>
  <si>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</si>
  <si>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</si>
  <si>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</si>
  <si>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</si>
  <si>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</si>
  <si>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</si>
  <si>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</si>
  <si>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</si>
  <si>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</si>
  <si>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</si>
  <si>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</si>
  <si>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</si>
  <si>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</si>
  <si>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</si>
  <si>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</si>
  <si>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</si>
  <si>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</si>
  <si>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</si>
  <si>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</si>
  <si>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</si>
  <si>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</si>
  <si>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</si>
  <si>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</si>
  <si>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</si>
  <si>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</si>
  <si>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</si>
  <si>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</si>
  <si>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</si>
  <si>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</si>
  <si>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</si>
  <si>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</si>
  <si>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</si>
  <si>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</si>
  <si>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</si>
  <si>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</si>
  <si>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</si>
  <si>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</si>
  <si>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</si>
  <si>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</si>
  <si>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</si>
  <si>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</si>
  <si>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</si>
  <si>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</si>
  <si>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和気町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</si>
  <si>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</si>
  <si>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</si>
  <si>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</si>
  <si>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</si>
  <si>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</si>
  <si>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</si>
  <si>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</si>
  <si>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</si>
  <si>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</si>
  <si>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</si>
  <si>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</si>
  <si>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</si>
  <si>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</si>
  <si>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</si>
  <si>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</si>
  <si>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</si>
  <si>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</si>
  <si>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</si>
  <si>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</si>
  <si>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</si>
  <si>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</si>
  <si>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</si>
  <si>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</si>
  <si>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</si>
  <si>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</si>
  <si>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</si>
  <si>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</si>
  <si>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</si>
  <si>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</si>
  <si>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</si>
  <si>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</si>
  <si>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</si>
  <si>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</si>
  <si>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</si>
  <si>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</si>
  <si>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</si>
  <si>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</si>
  <si>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</si>
  <si>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</si>
  <si>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</si>
  <si>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</si>
  <si>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</si>
  <si>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</si>
  <si>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</si>
  <si>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</si>
  <si>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</si>
  <si>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</si>
  <si>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</si>
  <si>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</si>
  <si>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</si>
  <si>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</si>
  <si>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</si>
  <si>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</si>
  <si>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</si>
  <si>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</si>
  <si>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</si>
  <si>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</si>
  <si>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</si>
  <si>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</si>
  <si>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</si>
  <si>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</si>
  <si>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</si>
  <si>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</si>
  <si>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</si>
  <si>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</si>
  <si>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</si>
  <si>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</si>
  <si>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</si>
  <si>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</si>
  <si>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</si>
  <si>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</si>
  <si>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</si>
  <si>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</si>
  <si>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</si>
  <si>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</si>
  <si>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</si>
  <si>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</si>
  <si>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</si>
  <si>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</si>
  <si>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</si>
  <si>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</si>
  <si>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</si>
  <si>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</si>
  <si>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</si>
  <si>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</si>
  <si>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</si>
  <si>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</si>
  <si>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</si>
  <si>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</si>
  <si>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</si>
  <si>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</si>
  <si>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</si>
  <si>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</si>
  <si>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</si>
  <si>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</si>
  <si>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</si>
  <si>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</si>
  <si>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</si>
  <si>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</si>
  <si>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</si>
  <si>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</si>
  <si>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</si>
  <si>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</si>
  <si>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</si>
  <si>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</si>
  <si>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</si>
  <si>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</si>
  <si>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</si>
  <si>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</si>
  <si>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</si>
  <si>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</si>
  <si>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</si>
  <si>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</si>
  <si>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</si>
  <si>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岡山県和気町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</si>
  <si>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</si>
  <si>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</si>
  <si>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</si>
  <si>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</si>
  <si>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</si>
  <si>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</si>
  <si>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</si>
  <si>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</si>
  <si>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</si>
  <si>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</si>
  <si>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</si>
  <si>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</si>
  <si>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</si>
  <si>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</si>
  <si>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</si>
  <si>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</si>
  <si>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</si>
  <si>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</si>
  <si>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</si>
  <si>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</si>
  <si>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</si>
  <si>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</si>
  <si>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</si>
  <si>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</si>
  <si>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</si>
  <si>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</si>
  <si>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</si>
  <si>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</si>
  <si>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</si>
  <si>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</si>
  <si>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</si>
  <si>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</si>
  <si>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</si>
  <si>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</si>
  <si>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</si>
  <si>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</si>
  <si>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</si>
  <si>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</si>
  <si>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</si>
  <si>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</si>
  <si>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</si>
  <si>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</si>
  <si>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</si>
  <si>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</si>
  <si>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</si>
  <si>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</si>
  <si>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</si>
  <si>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</si>
  <si>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</si>
  <si>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</si>
  <si>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</si>
  <si>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</si>
  <si>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</si>
  <si>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</si>
  <si>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</si>
  <si>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</si>
  <si>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</si>
  <si>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</si>
  <si>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</si>
  <si>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</si>
  <si>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</si>
  <si>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</si>
  <si>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</si>
  <si>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</si>
  <si>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</si>
  <si>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</si>
  <si>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</si>
  <si>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</si>
  <si>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</si>
  <si>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</si>
  <si>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</si>
  <si>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</si>
  <si>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</si>
  <si>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</si>
  <si>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</si>
  <si>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</si>
  <si>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</si>
  <si>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</si>
  <si>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</si>
  <si>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</si>
  <si>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</si>
  <si>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</si>
  <si>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</si>
  <si>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</si>
  <si>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</si>
  <si>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</si>
  <si>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</si>
  <si>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</si>
  <si>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</si>
  <si>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</si>
  <si>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</si>
  <si>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</si>
  <si>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</si>
  <si>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</si>
  <si>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</si>
  <si>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</si>
  <si>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</si>
  <si>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</si>
  <si>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</si>
  <si>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</si>
  <si>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</si>
  <si>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</si>
  <si>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</si>
  <si>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</si>
  <si>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</si>
  <si>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</si>
  <si>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</si>
  <si>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</si>
  <si>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</si>
  <si>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</si>
  <si>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</si>
  <si>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</si>
  <si>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</si>
  <si>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</si>
  <si>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</si>
  <si>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</si>
  <si>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</si>
  <si>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</si>
  <si>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</si>
  <si>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</si>
  <si>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</si>
  <si>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</si>
  <si>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</si>
  <si>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</si>
  <si>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</si>
  <si>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</si>
  <si>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</si>
  <si>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</si>
  <si>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</si>
  <si>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</si>
  <si>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</si>
  <si>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</si>
  <si>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</si>
  <si>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</si>
  <si>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</si>
  <si>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</si>
  <si>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</si>
  <si>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</si>
  <si>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</si>
  <si>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</si>
  <si>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</si>
  <si>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</si>
  <si>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</si>
  <si>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</si>
  <si>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</si>
  <si>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</si>
  <si>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</si>
  <si>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</si>
  <si>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</si>
  <si>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</si>
  <si>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岡山県和気町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</si>
  <si>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</si>
  <si>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</si>
  <si>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</si>
  <si>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</si>
  <si>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</si>
  <si>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</si>
  <si>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</si>
  <si>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</si>
  <si>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</si>
  <si>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</si>
  <si>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</si>
  <si>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</si>
  <si>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</si>
  <si>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</si>
  <si>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</si>
  <si>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</si>
  <si>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</si>
  <si>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</si>
  <si>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</si>
  <si>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</si>
  <si>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和気町住宅新築資金等貸付事業特別会計</t>
    <phoneticPr fontId="5"/>
  </si>
  <si>
    <t>和気町ごみ焼却施設解体事業特別会計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</si>
  <si>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</si>
  <si>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</si>
  <si>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</si>
  <si>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</si>
  <si>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</si>
  <si>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</si>
  <si>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</si>
  <si>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</si>
  <si>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</si>
  <si>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</si>
  <si>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</si>
  <si>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</si>
  <si>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</si>
  <si>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</si>
  <si>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和気町国民健康保険特別会計</t>
    <phoneticPr fontId="5"/>
  </si>
  <si>
    <t>和気町国民健康保険診療所特別会計</t>
    <phoneticPr fontId="5"/>
  </si>
  <si>
    <t>和気町介護保険事業特別会計（保険事業勘定）</t>
    <phoneticPr fontId="5"/>
  </si>
  <si>
    <t>和気町介護保険事業特別会計（サービス事業勘定）</t>
    <phoneticPr fontId="5"/>
  </si>
  <si>
    <t>和気町後期高齢者医療特別会計</t>
    <phoneticPr fontId="5"/>
  </si>
  <si>
    <t>和気町上水道事業会計</t>
    <phoneticPr fontId="5"/>
  </si>
  <si>
    <t>法適用企業</t>
    <phoneticPr fontId="5"/>
  </si>
  <si>
    <t>和気町簡易水道事業会計</t>
    <phoneticPr fontId="5"/>
  </si>
  <si>
    <t>法適用企業</t>
    <phoneticPr fontId="5"/>
  </si>
  <si>
    <t>和気町合併処理浄化槽設置整備事業特別会計</t>
    <phoneticPr fontId="5"/>
  </si>
  <si>
    <t>法非適用企業</t>
    <phoneticPr fontId="5"/>
  </si>
  <si>
    <t>和気町農業集落排水事業特別会計</t>
    <phoneticPr fontId="5"/>
  </si>
  <si>
    <t>和気町公共下水道事業特別会計</t>
    <phoneticPr fontId="5"/>
  </si>
  <si>
    <t>和気町特定環境保全公共下水道事業特別会計</t>
    <phoneticPr fontId="5"/>
  </si>
  <si>
    <t>和気町駐車場事業特別会計</t>
    <phoneticPr fontId="5"/>
  </si>
  <si>
    <t>和気町和気鵜飼谷温泉事業特別会計</t>
    <phoneticPr fontId="5"/>
  </si>
  <si>
    <t>和気町地域開発事業特別会計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</si>
  <si>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</si>
  <si>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</si>
  <si>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</si>
  <si>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</si>
  <si>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</si>
  <si>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</si>
  <si>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</si>
  <si>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</si>
  <si>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</si>
  <si>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</si>
  <si>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</si>
  <si>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</si>
  <si>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</si>
  <si>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</si>
  <si>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</si>
  <si>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</si>
  <si>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</si>
  <si>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</si>
  <si>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</si>
  <si>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</si>
  <si>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</si>
  <si>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</si>
  <si>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</si>
  <si>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</si>
  <si>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</si>
  <si>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</si>
  <si>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</si>
  <si>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</si>
  <si>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</si>
  <si>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</si>
  <si>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</si>
  <si>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</si>
  <si>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</si>
  <si>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</si>
  <si>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</si>
  <si>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</si>
  <si>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</si>
  <si>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</si>
  <si>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</si>
  <si>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</si>
  <si>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</si>
  <si>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</si>
  <si>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</si>
  <si>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</si>
  <si>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</si>
  <si>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</si>
  <si>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</si>
  <si>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</si>
  <si>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</si>
  <si>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</si>
  <si>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</si>
  <si>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</si>
  <si>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</si>
  <si>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</si>
  <si>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</si>
  <si>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和気町公共下水道事業特別会計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</si>
  <si>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</si>
  <si>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</si>
  <si>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和気町特定環境保全公共下水道事業特別会計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</si>
  <si>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</si>
  <si>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</si>
  <si>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和気町簡易水道事業会計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</si>
  <si>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</si>
  <si>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</si>
  <si>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</si>
  <si>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</si>
  <si>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</si>
  <si>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</si>
  <si>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</si>
  <si>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</si>
  <si>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</si>
  <si>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</si>
  <si>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</si>
  <si>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</si>
  <si>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</si>
  <si>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</si>
  <si>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</si>
  <si>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</si>
  <si>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</si>
  <si>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</si>
  <si>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</si>
  <si>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</si>
  <si>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</si>
  <si>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</si>
  <si>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</si>
  <si>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</si>
  <si>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</si>
  <si>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</si>
  <si>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</si>
  <si>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</si>
  <si>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</si>
  <si>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</si>
  <si>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</si>
  <si>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</si>
  <si>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</si>
  <si>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</si>
  <si>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</si>
  <si>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</si>
  <si>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</si>
  <si>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</si>
  <si>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</si>
  <si>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</si>
  <si>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</si>
  <si>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</si>
  <si>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</si>
  <si>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</si>
  <si>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</si>
  <si>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</si>
  <si>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</si>
  <si>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</si>
  <si>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</si>
  <si>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</si>
  <si>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</si>
  <si>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</si>
  <si>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</si>
  <si>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</si>
  <si>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</si>
  <si>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</si>
  <si>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</si>
  <si>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</si>
  <si>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</si>
  <si>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</si>
  <si>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</si>
  <si>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</si>
  <si>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</si>
  <si>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</si>
  <si>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</si>
  <si>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</si>
  <si>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</si>
  <si>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</si>
  <si>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</si>
  <si>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</si>
  <si>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</si>
  <si>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</si>
  <si>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</si>
  <si>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</si>
  <si>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</si>
  <si>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</si>
  <si>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</si>
  <si>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</si>
  <si>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</si>
  <si>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</si>
  <si>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</si>
  <si>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</si>
  <si>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</si>
  <si>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</si>
  <si>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</si>
  <si>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1.01</t>
  </si>
  <si>
    <t>▲ 3.29</t>
  </si>
  <si>
    <t>▲ 3.11</t>
  </si>
  <si>
    <t>和気町後期高齢者医療特別会計</t>
  </si>
  <si>
    <t>▲ 0.00</t>
  </si>
  <si>
    <t>和気町上水道事業会計</t>
  </si>
  <si>
    <t>和気町地域開発事業特別会計</t>
  </si>
  <si>
    <t>和気町ごみ焼却施設解体事業特別会計</t>
  </si>
  <si>
    <t>和気町簡易水道事業会計</t>
  </si>
  <si>
    <t>和気町国民健康保険特別会計</t>
  </si>
  <si>
    <t>一般会計</t>
  </si>
  <si>
    <t>和気町和気鵜飼谷温泉事業特別会計</t>
  </si>
  <si>
    <t>その他会計（赤字）</t>
  </si>
  <si>
    <t>その他会計（黒字）</t>
  </si>
  <si>
    <t>実質公債費比率</t>
    <phoneticPr fontId="5"/>
  </si>
  <si>
    <t>将来負担比率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</si>
  <si>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</si>
  <si>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</si>
  <si>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</si>
  <si>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</si>
  <si>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</si>
  <si>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</si>
  <si>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</si>
  <si>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</si>
  <si>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</si>
  <si>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</si>
  <si>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</si>
  <si>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</si>
  <si>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将来負担比率は、交付税算入率の高い地方債以外の借入抑制を続けてきたこと等により、ここ数年でかなり改善されている。
しかし、類似団体と比較して有形固定資産減価償却率の進行にもかかわらず、将来負担比率が高いことから、これまで下水道事業等、交付税算入率があまり高くない事業が財政を圧迫してきたかが分かる。</t>
    <phoneticPr fontId="5"/>
  </si>
  <si>
    <t xml:space="preserve">　将来負担比率、実質公債費比率は、年々改善していたが、平成28年度に引き続き平成２９年度決算においても将来負担比率が大きく悪化している。
　将来負担比率を左右する地方債については、残高が大幅に増加したものの、交付税算入率の低い下水債が減少し、過疎対策事業債、合併特例債等、交付税算入率の高い地方債が増加している傾向により、地方債に係る将来負担比率の悪化には歯止めがかかっている。しかし、平成29年度に設定した大型の債務負担行為の影響影響が大きく、比率がさらに悪化することとなった。
</t>
    <rPh sb="34" eb="35">
      <t>ヒ</t>
    </rPh>
    <rPh sb="36" eb="37">
      <t>ツヅ</t>
    </rPh>
    <rPh sb="38" eb="40">
      <t>ヘイセイ</t>
    </rPh>
    <rPh sb="42" eb="43">
      <t>ネン</t>
    </rPh>
    <rPh sb="43" eb="44">
      <t>ド</t>
    </rPh>
    <rPh sb="44" eb="46">
      <t>ケッサン</t>
    </rPh>
    <rPh sb="174" eb="176">
      <t>アッカ</t>
    </rPh>
    <rPh sb="178" eb="180">
      <t>ハド</t>
    </rPh>
    <rPh sb="193" eb="195">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</si>
</sst>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106092</c:v>
                </c:pt>
                <c:pt idx="3">
                  <c:v>78903</c:v>
                </c:pt>
                <c:pt idx="4">
                  <c:v>82993</c:v>
                </c:pt>
              </c:numCache>
            </c:numRef>
          </c:val>
          <c:smooth val="0"/>
          <c:extLst>
            <c:ext xmlns:c16="http://schemas.microsoft.com/office/drawing/2014/chart" uri="{C3380CC4-5D6E-409C-BE32-E72D297353CC}">
              <c16:uniqueId val="{00000000-740B-4AC8-831B-7D05A67ECF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65700</c:v>
                </c:pt>
                <c:pt idx="1">
                  <c:v>41347</c:v>
                </c:pt>
                <c:pt idx="2">
                  <c:v>92114</c:v>
                </c:pt>
                <c:pt idx="3">
                  <c:v>120836</c:v>
                </c:pt>
                <c:pt idx="4">
                  <c:v>138726</c:v>
                </c:pt>
              </c:numCache>
            </c:numRef>
          </c:val>
          <c:smooth val="0"/>
          <c:extLst>
            <c:ext xmlns:c16="http://schemas.microsoft.com/office/drawing/2014/chart" uri="{C3380CC4-5D6E-409C-BE32-E72D297353CC}">
              <c16:uniqueId val="{00000001-740B-4AC8-831B-7D05A67ECF75}"/>
            </c:ext>
          </c:extLst>
        </c:ser>
        <c:dLbls>
          <c:showLegendKey val="0"/>
          <c:showVal val="0"/>
          <c:showCatName val="0"/>
          <c:showSerName val="0"/>
          <c:showPercent val="0"/>
          <c:showBubbleSize val="0"/>
        </c:dLbls>
        <c:marker val="1"/>
        <c:smooth val="0"/>
        <c:axId val="228523176"/>
        <c:axId val="228523560"/>
      </c:lineChart>
      <c:catAx>
        <c:axId val="228523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523560"/>
        <c:crosses val="autoZero"/>
        <c:auto val="1"/>
        <c:lblAlgn val="ctr"/>
        <c:lblOffset val="100"/>
        <c:tickLblSkip val="1"/>
        <c:tickMarkSkip val="1"/>
        <c:noMultiLvlLbl val="0"/>
      </c:catAx>
      <c:valAx>
        <c:axId val="2285235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523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4.59</c:v>
                </c:pt>
                <c:pt idx="1">
                  <c:v>6</c:v>
                </c:pt>
                <c:pt idx="2">
                  <c:v>10.76</c:v>
                </c:pt>
                <c:pt idx="3">
                  <c:v>7.68</c:v>
                </c:pt>
                <c:pt idx="4">
                  <c:v>6.45</c:v>
                </c:pt>
              </c:numCache>
            </c:numRef>
          </c:val>
          <c:extLst>
            <c:ext xmlns:c16="http://schemas.microsoft.com/office/drawing/2014/chart" uri="{C3380CC4-5D6E-409C-BE32-E72D297353CC}">
              <c16:uniqueId val="{00000000-2E10-452E-929C-CA82C0F8AC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35.619999999999997</c:v>
                </c:pt>
                <c:pt idx="1">
                  <c:v>37.700000000000003</c:v>
                </c:pt>
                <c:pt idx="2">
                  <c:v>37.35</c:v>
                </c:pt>
                <c:pt idx="3">
                  <c:v>40.9</c:v>
                </c:pt>
                <c:pt idx="4">
                  <c:v>41.28</c:v>
                </c:pt>
              </c:numCache>
            </c:numRef>
          </c:val>
          <c:extLst>
            <c:ext xmlns:c16="http://schemas.microsoft.com/office/drawing/2014/chart" uri="{C3380CC4-5D6E-409C-BE32-E72D297353CC}">
              <c16:uniqueId val="{00000001-2E10-452E-929C-CA82C0F8AC4C}"/>
            </c:ext>
          </c:extLst>
        </c:ser>
        <c:dLbls>
          <c:showLegendKey val="0"/>
          <c:showVal val="0"/>
          <c:showCatName val="0"/>
          <c:showSerName val="0"/>
          <c:showPercent val="0"/>
          <c:showBubbleSize val="0"/>
        </c:dLbls>
        <c:gapWidth val="250"/>
        <c:overlap val="100"/>
        <c:axId val="201299504"/>
        <c:axId val="201299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-1.01</c:v>
                </c:pt>
                <c:pt idx="1">
                  <c:v>1.4</c:v>
                </c:pt>
                <c:pt idx="2">
                  <c:v>4.92</c:v>
                </c:pt>
                <c:pt idx="3">
                  <c:v>-3.29</c:v>
                </c:pt>
                <c:pt idx="4">
                  <c:v>-3.11</c:v>
                </c:pt>
              </c:numCache>
            </c:numRef>
          </c:val>
          <c:smooth val="0"/>
          <c:extLst>
            <c:ext xmlns:c16="http://schemas.microsoft.com/office/drawing/2014/chart" uri="{C3380CC4-5D6E-409C-BE32-E72D297353CC}">
              <c16:uniqueId val="{00000002-2E10-452E-929C-CA82C0F8AC4C}"/>
            </c:ext>
          </c:extLst>
        </c:ser>
        <c:dLbls>
          <c:showLegendKey val="0"/>
          <c:showVal val="0"/>
          <c:showCatName val="0"/>
          <c:showSerName val="0"/>
          <c:showPercent val="0"/>
          <c:showBubbleSize val="0"/>
        </c:dLbls>
        <c:marker val="1"/>
        <c:smooth val="0"/>
        <c:axId val="201299504"/>
        <c:axId val="201299896"/>
      </c:lineChart>
      <c:catAx>
        <c:axId val="20129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1299896"/>
        <c:crosses val="autoZero"/>
        <c:auto val="1"/>
        <c:lblAlgn val="ctr"/>
        <c:lblOffset val="100"/>
        <c:tickLblSkip val="1"/>
        <c:tickMarkSkip val="1"/>
        <c:noMultiLvlLbl val="0"/>
      </c:catAx>
      <c:valAx>
        <c:axId val="201299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29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1.23</c:v>
                </c:pt>
                <c:pt idx="2">
                  <c:v>#N/A</c:v>
                </c:pt>
                <c:pt idx="3">
                  <c:v>0.96</c:v>
                </c:pt>
                <c:pt idx="4">
                  <c:v>#N/A</c:v>
                </c:pt>
                <c:pt idx="5">
                  <c:v>1.61</c:v>
                </c:pt>
                <c:pt idx="6">
                  <c:v>#N/A</c:v>
                </c:pt>
                <c:pt idx="7">
                  <c:v>1.03</c:v>
                </c:pt>
                <c:pt idx="8">
                  <c:v>#N/A</c:v>
                </c:pt>
                <c:pt idx="9">
                  <c:v>0.93</c:v>
                </c:pt>
              </c:numCache>
            </c:numRef>
          </c:val>
          <c:extLst>
            <c:ext xmlns:c16="http://schemas.microsoft.com/office/drawing/2014/chart" uri="{C3380CC4-5D6E-409C-BE32-E72D297353CC}">
              <c16:uniqueId val="{00000000-9406-4585-AFEF-117DB4CD9E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06-4585-AFEF-117DB4CD9EEC}"/>
            </c:ext>
          </c:extLst>
        </c:ser>
        <c:ser>
          <c:idx val="2"/>
          <c:order val="2"/>
          <c:tx>
            <c:strRef>
              <c:f>データシート!$A$29</c:f>
              <c:strCache>
                <c:ptCount val="1"/>
                <c:pt idx="0">
                  <c:v>和気町和気鵜飼谷温泉事業特別会計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0.77</c:v>
                </c:pt>
                <c:pt idx="2">
                  <c:v>#N/A</c:v>
                </c:pt>
                <c:pt idx="3">
                  <c:v>0.79</c:v>
                </c:pt>
                <c:pt idx="4">
                  <c:v>#N/A</c:v>
                </c:pt>
                <c:pt idx="5">
                  <c:v>0.67</c:v>
                </c:pt>
                <c:pt idx="6">
                  <c:v>#N/A</c:v>
                </c:pt>
                <c:pt idx="7">
                  <c:v>1.17</c:v>
                </c:pt>
                <c:pt idx="8">
                  <c:v>#N/A</c:v>
                </c:pt>
                <c:pt idx="9">
                  <c:v>0.64</c:v>
                </c:pt>
              </c:numCache>
            </c:numRef>
          </c:val>
          <c:extLst>
            <c:ext xmlns:c16="http://schemas.microsoft.com/office/drawing/2014/chart" uri="{C3380CC4-5D6E-409C-BE32-E72D297353CC}">
              <c16:uniqueId val="{00000002-9406-4585-AFEF-117DB4CD9EEC}"/>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3.66</c:v>
                </c:pt>
                <c:pt idx="2">
                  <c:v>#N/A</c:v>
                </c:pt>
                <c:pt idx="3">
                  <c:v>0.74</c:v>
                </c:pt>
                <c:pt idx="4">
                  <c:v>#N/A</c:v>
                </c:pt>
                <c:pt idx="5">
                  <c:v>5.05</c:v>
                </c:pt>
                <c:pt idx="6">
                  <c:v>#N/A</c:v>
                </c:pt>
                <c:pt idx="7">
                  <c:v>2.96</c:v>
                </c:pt>
                <c:pt idx="8">
                  <c:v>#N/A</c:v>
                </c:pt>
                <c:pt idx="9">
                  <c:v>2</c:v>
                </c:pt>
              </c:numCache>
            </c:numRef>
          </c:val>
          <c:extLst>
            <c:ext xmlns:c16="http://schemas.microsoft.com/office/drawing/2014/chart" uri="{C3380CC4-5D6E-409C-BE32-E72D297353CC}">
              <c16:uniqueId val="{00000003-9406-4585-AFEF-117DB4CD9EEC}"/>
            </c:ext>
          </c:extLst>
        </c:ser>
        <c:ser>
          <c:idx val="4"/>
          <c:order val="4"/>
          <c:tx>
            <c:strRef>
              <c:f>データシート!$A$31</c:f>
              <c:strCache>
                <c:ptCount val="1"/>
                <c:pt idx="0">
                  <c:v>和気町国民健康保険特別会計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2.83</c:v>
                </c:pt>
                <c:pt idx="2">
                  <c:v>#N/A</c:v>
                </c:pt>
                <c:pt idx="3">
                  <c:v>2.23</c:v>
                </c:pt>
                <c:pt idx="4">
                  <c:v>#N/A</c:v>
                </c:pt>
                <c:pt idx="5">
                  <c:v>2.72</c:v>
                </c:pt>
                <c:pt idx="6">
                  <c:v>#N/A</c:v>
                </c:pt>
                <c:pt idx="7">
                  <c:v>3.01</c:v>
                </c:pt>
                <c:pt idx="8">
                  <c:v>#N/A</c:v>
                </c:pt>
                <c:pt idx="9">
                  <c:v>2.5499999999999998</c:v>
                </c:pt>
              </c:numCache>
            </c:numRef>
          </c:val>
          <c:extLst>
            <c:ext xmlns:c16="http://schemas.microsoft.com/office/drawing/2014/chart" uri="{C3380CC4-5D6E-409C-BE32-E72D297353CC}">
              <c16:uniqueId val="{00000004-9406-4585-AFEF-117DB4CD9EEC}"/>
            </c:ext>
          </c:extLst>
        </c:ser>
        <c:ser>
          <c:idx val="5"/>
          <c:order val="5"/>
          <c:tx>
            <c:strRef>
              <c:f>データシート!$A$32</c:f>
              <c:strCache>
                <c:ptCount val="1"/>
                <c:pt idx="0">
                  <c:v>和気町簡易水道事業会計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3.36</c:v>
                </c:pt>
                <c:pt idx="2">
                  <c:v>#N/A</c:v>
                </c:pt>
                <c:pt idx="3">
                  <c:v>3.68</c:v>
                </c:pt>
                <c:pt idx="4">
                  <c:v>#N/A</c:v>
                </c:pt>
                <c:pt idx="5">
                  <c:v>3.79</c:v>
                </c:pt>
                <c:pt idx="6">
                  <c:v>#N/A</c:v>
                </c:pt>
                <c:pt idx="7">
                  <c:v>4.13</c:v>
                </c:pt>
                <c:pt idx="8">
                  <c:v>#N/A</c:v>
                </c:pt>
                <c:pt idx="9">
                  <c:v>4.3</c:v>
                </c:pt>
              </c:numCache>
            </c:numRef>
          </c:val>
          <c:extLst>
            <c:ext xmlns:c16="http://schemas.microsoft.com/office/drawing/2014/chart" uri="{C3380CC4-5D6E-409C-BE32-E72D297353CC}">
              <c16:uniqueId val="{00000005-9406-4585-AFEF-117DB4CD9EEC}"/>
            </c:ext>
          </c:extLst>
        </c:ser>
        <c:ser>
          <c:idx val="6"/>
          <c:order val="6"/>
          <c:tx>
            <c:strRef>
              <c:f>データシート!$A$33</c:f>
              <c:strCache>
                <c:ptCount val="1"/>
                <c:pt idx="0">
                  <c:v>和気町ごみ焼却施設解体事業特別会計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c:v>
                </c:pt>
                <c:pt idx="1">
                  <c:v>0</c:v>
                </c:pt>
                <c:pt idx="2">
                  <c:v>#N/A</c:v>
                </c:pt>
                <c:pt idx="3">
                  <c:v>5.12</c:v>
                </c:pt>
                <c:pt idx="4">
                  <c:v>#N/A</c:v>
                </c:pt>
                <c:pt idx="5">
                  <c:v>4.7699999999999996</c:v>
                </c:pt>
                <c:pt idx="6">
                  <c:v>#N/A</c:v>
                </c:pt>
                <c:pt idx="7">
                  <c:v>4.6900000000000004</c:v>
                </c:pt>
                <c:pt idx="8">
                  <c:v>#N/A</c:v>
                </c:pt>
                <c:pt idx="9">
                  <c:v>4.43</c:v>
                </c:pt>
              </c:numCache>
            </c:numRef>
          </c:val>
          <c:extLst>
            <c:ext xmlns:c16="http://schemas.microsoft.com/office/drawing/2014/chart" uri="{C3380CC4-5D6E-409C-BE32-E72D297353CC}">
              <c16:uniqueId val="{00000006-9406-4585-AFEF-117DB4CD9EEC}"/>
            </c:ext>
          </c:extLst>
        </c:ser>
        <c:ser>
          <c:idx val="7"/>
          <c:order val="7"/>
          <c:tx>
            <c:strRef>
              <c:f>データシート!$A$34</c:f>
              <c:strCache>
                <c:ptCount val="1"/>
                <c:pt idx="0">
                  <c:v>和気町地域開発事業特別会計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6.71</c:v>
                </c:pt>
              </c:numCache>
            </c:numRef>
          </c:val>
          <c:extLst>
            <c:ext xmlns:c16="http://schemas.microsoft.com/office/drawing/2014/chart" uri="{C3380CC4-5D6E-409C-BE32-E72D297353CC}">
              <c16:uniqueId val="{00000007-9406-4585-AFEF-117DB4CD9EEC}"/>
            </c:ext>
          </c:extLst>
        </c:ser>
        <c:ser>
          <c:idx val="8"/>
          <c:order val="8"/>
          <c:tx>
            <c:strRef>
              <c:f>データシート!$A$35</c:f>
              <c:strCache>
                <c:ptCount val="1"/>
                <c:pt idx="0">
                  <c:v>和気町上水道事業会計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5.38</c:v>
                </c:pt>
                <c:pt idx="2">
                  <c:v>#N/A</c:v>
                </c:pt>
                <c:pt idx="3">
                  <c:v>5.86</c:v>
                </c:pt>
                <c:pt idx="4">
                  <c:v>#N/A</c:v>
                </c:pt>
                <c:pt idx="5">
                  <c:v>6.04</c:v>
                </c:pt>
                <c:pt idx="6">
                  <c:v>#N/A</c:v>
                </c:pt>
                <c:pt idx="7">
                  <c:v>6.71</c:v>
                </c:pt>
                <c:pt idx="8">
                  <c:v>#N/A</c:v>
                </c:pt>
                <c:pt idx="9">
                  <c:v>7.26</c:v>
                </c:pt>
              </c:numCache>
            </c:numRef>
          </c:val>
          <c:extLst>
            <c:ext xmlns:c16="http://schemas.microsoft.com/office/drawing/2014/chart" uri="{C3380CC4-5D6E-409C-BE32-E72D297353CC}">
              <c16:uniqueId val="{00000008-9406-4585-AFEF-117DB4CD9EEC}"/>
            </c:ext>
          </c:extLst>
        </c:ser>
        <c:ser>
          <c:idx val="9"/>
          <c:order val="9"/>
          <c:tx>
            <c:strRef>
              <c:f>データシート!$A$36</c:f>
              <c:strCache>
                <c:ptCount val="1"/>
                <c:pt idx="0">
                  <c:v>和気町後期高齢者医療特別会計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0.05</c:v>
                </c:pt>
                <c:pt idx="2">
                  <c:v>#N/A</c:v>
                </c:pt>
                <c:pt idx="3">
                  <c:v>0.06</c:v>
                </c:pt>
                <c:pt idx="4">
                  <c:v>#N/A</c:v>
                </c:pt>
                <c:pt idx="5">
                  <c:v>7.0000000000000007E-2</c:v>
                </c:pt>
                <c:pt idx="6">
                  <c:v>#N/A</c:v>
                </c:pt>
                <c:pt idx="7">
                  <c:v>0</c:v>
                </c:pt>
                <c:pt idx="8">
                  <c:v>#N/A</c:v>
                </c:pt>
                <c:pt idx="9">
                  <c:v>0</c:v>
                </c:pt>
              </c:numCache>
            </c:numRef>
          </c:val>
          <c:extLst>
            <c:ext xmlns:c16="http://schemas.microsoft.com/office/drawing/2014/chart" uri="{C3380CC4-5D6E-409C-BE32-E72D297353CC}">
              <c16:uniqueId val="{00000009-9406-4585-AFEF-117DB4CD9EEC}"/>
            </c:ext>
          </c:extLst>
        </c:ser>
        <c:dLbls>
          <c:showLegendKey val="0"/>
          <c:showVal val="0"/>
          <c:showCatName val="0"/>
          <c:showSerName val="0"/>
          <c:showPercent val="0"/>
          <c:showBubbleSize val="0"/>
        </c:dLbls>
        <c:gapWidth val="150"/>
        <c:overlap val="100"/>
        <c:axId val="201300680"/>
        <c:axId val="201301072"/>
      </c:barChart>
      <c:catAx>
        <c:axId val="201300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301072"/>
        <c:crosses val="autoZero"/>
        <c:auto val="1"/>
        <c:lblAlgn val="ctr"/>
        <c:lblOffset val="100"/>
        <c:tickLblSkip val="1"/>
        <c:tickMarkSkip val="1"/>
        <c:noMultiLvlLbl val="0"/>
      </c:catAx>
      <c:valAx>
        <c:axId val="201301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300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1257</c:v>
                </c:pt>
                <c:pt idx="5">
                  <c:v>1288</c:v>
                </c:pt>
                <c:pt idx="8">
                  <c:v>1280</c:v>
                </c:pt>
                <c:pt idx="11">
                  <c:v>1268</c:v>
                </c:pt>
                <c:pt idx="14">
                  <c:v>1197</c:v>
                </c:pt>
              </c:numCache>
            </c:numRef>
          </c:val>
          <c:extLst>
            <c:ext xmlns:c16="http://schemas.microsoft.com/office/drawing/2014/chart" uri="{C3380CC4-5D6E-409C-BE32-E72D297353CC}">
              <c16:uniqueId val="{00000000-0669-4E80-B2EA-5E6946535F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669-4E80-B2EA-5E6946535F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33</c:v>
                </c:pt>
                <c:pt idx="3">
                  <c:v>33</c:v>
                </c:pt>
                <c:pt idx="6">
                  <c:v>30</c:v>
                </c:pt>
                <c:pt idx="9">
                  <c:v>30</c:v>
                </c:pt>
                <c:pt idx="12">
                  <c:v>31</c:v>
                </c:pt>
              </c:numCache>
            </c:numRef>
          </c:val>
          <c:extLst>
            <c:ext xmlns:c16="http://schemas.microsoft.com/office/drawing/2014/chart" uri="{C3380CC4-5D6E-409C-BE32-E72D297353CC}">
              <c16:uniqueId val="{00000002-0669-4E80-B2EA-5E6946535F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89</c:v>
                </c:pt>
                <c:pt idx="3">
                  <c:v>77</c:v>
                </c:pt>
                <c:pt idx="6">
                  <c:v>57</c:v>
                </c:pt>
                <c:pt idx="9">
                  <c:v>53</c:v>
                </c:pt>
                <c:pt idx="12">
                  <c:v>46</c:v>
                </c:pt>
              </c:numCache>
            </c:numRef>
          </c:val>
          <c:extLst>
            <c:ext xmlns:c16="http://schemas.microsoft.com/office/drawing/2014/chart" uri="{C3380CC4-5D6E-409C-BE32-E72D297353CC}">
              <c16:uniqueId val="{00000003-0669-4E80-B2EA-5E6946535F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994</c:v>
                </c:pt>
                <c:pt idx="3">
                  <c:v>976</c:v>
                </c:pt>
                <c:pt idx="6">
                  <c:v>993</c:v>
                </c:pt>
                <c:pt idx="9">
                  <c:v>942</c:v>
                </c:pt>
                <c:pt idx="12">
                  <c:v>949</c:v>
                </c:pt>
              </c:numCache>
            </c:numRef>
          </c:val>
          <c:extLst>
            <c:ext xmlns:c16="http://schemas.microsoft.com/office/drawing/2014/chart" uri="{C3380CC4-5D6E-409C-BE32-E72D297353CC}">
              <c16:uniqueId val="{00000004-0669-4E80-B2EA-5E6946535F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69-4E80-B2EA-5E6946535F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669-4E80-B2EA-5E6946535F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856</c:v>
                </c:pt>
                <c:pt idx="3">
                  <c:v>817</c:v>
                </c:pt>
                <c:pt idx="6">
                  <c:v>791</c:v>
                </c:pt>
                <c:pt idx="9">
                  <c:v>782</c:v>
                </c:pt>
                <c:pt idx="12">
                  <c:v>778</c:v>
                </c:pt>
              </c:numCache>
            </c:numRef>
          </c:val>
          <c:extLst>
            <c:ext xmlns:c16="http://schemas.microsoft.com/office/drawing/2014/chart" uri="{C3380CC4-5D6E-409C-BE32-E72D297353CC}">
              <c16:uniqueId val="{00000007-0669-4E80-B2EA-5E6946535F7D}"/>
            </c:ext>
          </c:extLst>
        </c:ser>
        <c:dLbls>
          <c:showLegendKey val="0"/>
          <c:showVal val="0"/>
          <c:showCatName val="0"/>
          <c:showSerName val="0"/>
          <c:showPercent val="0"/>
          <c:showBubbleSize val="0"/>
        </c:dLbls>
        <c:gapWidth val="100"/>
        <c:overlap val="100"/>
        <c:axId val="201301856"/>
        <c:axId val="201302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715</c:v>
                </c:pt>
                <c:pt idx="2">
                  <c:v>#N/A</c:v>
                </c:pt>
                <c:pt idx="3">
                  <c:v>#N/A</c:v>
                </c:pt>
                <c:pt idx="4">
                  <c:v>615</c:v>
                </c:pt>
                <c:pt idx="5">
                  <c:v>#N/A</c:v>
                </c:pt>
                <c:pt idx="6">
                  <c:v>#N/A</c:v>
                </c:pt>
                <c:pt idx="7">
                  <c:v>591</c:v>
                </c:pt>
                <c:pt idx="8">
                  <c:v>#N/A</c:v>
                </c:pt>
                <c:pt idx="9">
                  <c:v>#N/A</c:v>
                </c:pt>
                <c:pt idx="10">
                  <c:v>539</c:v>
                </c:pt>
                <c:pt idx="11">
                  <c:v>#N/A</c:v>
                </c:pt>
                <c:pt idx="12">
                  <c:v>#N/A</c:v>
                </c:pt>
                <c:pt idx="13">
                  <c:v>607</c:v>
                </c:pt>
                <c:pt idx="14">
                  <c:v>#N/A</c:v>
                </c:pt>
              </c:numCache>
            </c:numRef>
          </c:val>
          <c:smooth val="0"/>
          <c:extLst>
            <c:ext xmlns:c16="http://schemas.microsoft.com/office/drawing/2014/chart" uri="{C3380CC4-5D6E-409C-BE32-E72D297353CC}">
              <c16:uniqueId val="{00000008-0669-4E80-B2EA-5E6946535F7D}"/>
            </c:ext>
          </c:extLst>
        </c:ser>
        <c:dLbls>
          <c:showLegendKey val="0"/>
          <c:showVal val="0"/>
          <c:showCatName val="0"/>
          <c:showSerName val="0"/>
          <c:showPercent val="0"/>
          <c:showBubbleSize val="0"/>
        </c:dLbls>
        <c:marker val="1"/>
        <c:smooth val="0"/>
        <c:axId val="201301856"/>
        <c:axId val="201302248"/>
      </c:lineChart>
      <c:catAx>
        <c:axId val="20130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302248"/>
        <c:crosses val="autoZero"/>
        <c:auto val="1"/>
        <c:lblAlgn val="ctr"/>
        <c:lblOffset val="100"/>
        <c:tickLblSkip val="1"/>
        <c:tickMarkSkip val="1"/>
        <c:noMultiLvlLbl val="0"/>
      </c:catAx>
      <c:valAx>
        <c:axId val="201302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30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12378</c:v>
                </c:pt>
                <c:pt idx="5">
                  <c:v>11958</c:v>
                </c:pt>
                <c:pt idx="8">
                  <c:v>11804</c:v>
                </c:pt>
                <c:pt idx="11">
                  <c:v>11975</c:v>
                </c:pt>
                <c:pt idx="14">
                  <c:v>12264</c:v>
                </c:pt>
              </c:numCache>
            </c:numRef>
          </c:val>
          <c:extLst>
            <c:ext xmlns:c16="http://schemas.microsoft.com/office/drawing/2014/chart" uri="{C3380CC4-5D6E-409C-BE32-E72D297353CC}">
              <c16:uniqueId val="{00000000-DD4F-4BC2-842E-3DDB863C47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851</c:v>
                </c:pt>
                <c:pt idx="5">
                  <c:v>787</c:v>
                </c:pt>
                <c:pt idx="8">
                  <c:v>675</c:v>
                </c:pt>
                <c:pt idx="11">
                  <c:v>608</c:v>
                </c:pt>
                <c:pt idx="14">
                  <c:v>527</c:v>
                </c:pt>
              </c:numCache>
            </c:numRef>
          </c:val>
          <c:extLst>
            <c:ext xmlns:c16="http://schemas.microsoft.com/office/drawing/2014/chart" uri="{C3380CC4-5D6E-409C-BE32-E72D297353CC}">
              <c16:uniqueId val="{00000001-DD4F-4BC2-842E-3DDB863C47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3264</c:v>
                </c:pt>
                <c:pt idx="5">
                  <c:v>3344</c:v>
                </c:pt>
                <c:pt idx="8">
                  <c:v>3309</c:v>
                </c:pt>
                <c:pt idx="11">
                  <c:v>3402</c:v>
                </c:pt>
                <c:pt idx="14">
                  <c:v>3379</c:v>
                </c:pt>
              </c:numCache>
            </c:numRef>
          </c:val>
          <c:extLst>
            <c:ext xmlns:c16="http://schemas.microsoft.com/office/drawing/2014/chart" uri="{C3380CC4-5D6E-409C-BE32-E72D297353CC}">
              <c16:uniqueId val="{00000002-DD4F-4BC2-842E-3DDB863C47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4F-4BC2-842E-3DDB863C47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4F-4BC2-842E-3DDB863C47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4F-4BC2-842E-3DDB863C47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1238</c:v>
                </c:pt>
                <c:pt idx="3">
                  <c:v>1369</c:v>
                </c:pt>
                <c:pt idx="6">
                  <c:v>1100</c:v>
                </c:pt>
                <c:pt idx="9">
                  <c:v>1120</c:v>
                </c:pt>
                <c:pt idx="12">
                  <c:v>1005</c:v>
                </c:pt>
              </c:numCache>
            </c:numRef>
          </c:val>
          <c:extLst>
            <c:ext xmlns:c16="http://schemas.microsoft.com/office/drawing/2014/chart" uri="{C3380CC4-5D6E-409C-BE32-E72D297353CC}">
              <c16:uniqueId val="{00000006-DD4F-4BC2-842E-3DDB863C47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433</c:v>
                </c:pt>
                <c:pt idx="3">
                  <c:v>377</c:v>
                </c:pt>
                <c:pt idx="6">
                  <c:v>248</c:v>
                </c:pt>
                <c:pt idx="9">
                  <c:v>222</c:v>
                </c:pt>
                <c:pt idx="12">
                  <c:v>175</c:v>
                </c:pt>
              </c:numCache>
            </c:numRef>
          </c:val>
          <c:extLst>
            <c:ext xmlns:c16="http://schemas.microsoft.com/office/drawing/2014/chart" uri="{C3380CC4-5D6E-409C-BE32-E72D297353CC}">
              <c16:uniqueId val="{00000007-DD4F-4BC2-842E-3DDB863C47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9424</c:v>
                </c:pt>
                <c:pt idx="3">
                  <c:v>8273</c:v>
                </c:pt>
                <c:pt idx="6">
                  <c:v>7457</c:v>
                </c:pt>
                <c:pt idx="9">
                  <c:v>6377</c:v>
                </c:pt>
                <c:pt idx="12">
                  <c:v>6091</c:v>
                </c:pt>
              </c:numCache>
            </c:numRef>
          </c:val>
          <c:extLst>
            <c:ext xmlns:c16="http://schemas.microsoft.com/office/drawing/2014/chart" uri="{C3380CC4-5D6E-409C-BE32-E72D297353CC}">
              <c16:uniqueId val="{00000008-DD4F-4BC2-842E-3DDB863C47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633</c:v>
                </c:pt>
                <c:pt idx="3">
                  <c:v>1086</c:v>
                </c:pt>
                <c:pt idx="6">
                  <c:v>866</c:v>
                </c:pt>
                <c:pt idx="9">
                  <c:v>2813</c:v>
                </c:pt>
                <c:pt idx="12">
                  <c:v>2762</c:v>
                </c:pt>
              </c:numCache>
            </c:numRef>
          </c:val>
          <c:extLst>
            <c:ext xmlns:c16="http://schemas.microsoft.com/office/drawing/2014/chart" uri="{C3380CC4-5D6E-409C-BE32-E72D297353CC}">
              <c16:uniqueId val="{00000009-DD4F-4BC2-842E-3DDB863C47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7656</c:v>
                </c:pt>
                <c:pt idx="3">
                  <c:v>7487</c:v>
                </c:pt>
                <c:pt idx="6">
                  <c:v>7660</c:v>
                </c:pt>
                <c:pt idx="9">
                  <c:v>8468</c:v>
                </c:pt>
                <c:pt idx="12">
                  <c:v>9583</c:v>
                </c:pt>
              </c:numCache>
            </c:numRef>
          </c:val>
          <c:extLst>
            <c:ext xmlns:c16="http://schemas.microsoft.com/office/drawing/2014/chart" uri="{C3380CC4-5D6E-409C-BE32-E72D297353CC}">
              <c16:uniqueId val="{0000000A-DD4F-4BC2-842E-3DDB863C47A2}"/>
            </c:ext>
          </c:extLst>
        </c:ser>
        <c:dLbls>
          <c:showLegendKey val="0"/>
          <c:showVal val="0"/>
          <c:showCatName val="0"/>
          <c:showSerName val="0"/>
          <c:showPercent val="0"/>
          <c:showBubbleSize val="0"/>
        </c:dLbls>
        <c:gapWidth val="100"/>
        <c:overlap val="100"/>
        <c:axId val="236455224"/>
        <c:axId val="236455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2892</c:v>
                </c:pt>
                <c:pt idx="2">
                  <c:v>#N/A</c:v>
                </c:pt>
                <c:pt idx="3">
                  <c:v>#N/A</c:v>
                </c:pt>
                <c:pt idx="4">
                  <c:v>2503</c:v>
                </c:pt>
                <c:pt idx="5">
                  <c:v>#N/A</c:v>
                </c:pt>
                <c:pt idx="6">
                  <c:v>#N/A</c:v>
                </c:pt>
                <c:pt idx="7">
                  <c:v>1543</c:v>
                </c:pt>
                <c:pt idx="8">
                  <c:v>#N/A</c:v>
                </c:pt>
                <c:pt idx="9">
                  <c:v>#N/A</c:v>
                </c:pt>
                <c:pt idx="10">
                  <c:v>3015</c:v>
                </c:pt>
                <c:pt idx="11">
                  <c:v>#N/A</c:v>
                </c:pt>
                <c:pt idx="12">
                  <c:v>#N/A</c:v>
                </c:pt>
                <c:pt idx="13">
                  <c:v>3447</c:v>
                </c:pt>
                <c:pt idx="14">
                  <c:v>#N/A</c:v>
                </c:pt>
              </c:numCache>
            </c:numRef>
          </c:val>
          <c:smooth val="0"/>
          <c:extLst>
            <c:ext xmlns:c16="http://schemas.microsoft.com/office/drawing/2014/chart" uri="{C3380CC4-5D6E-409C-BE32-E72D297353CC}">
              <c16:uniqueId val="{0000000B-DD4F-4BC2-842E-3DDB863C47A2}"/>
            </c:ext>
          </c:extLst>
        </c:ser>
        <c:dLbls>
          <c:showLegendKey val="0"/>
          <c:showVal val="0"/>
          <c:showCatName val="0"/>
          <c:showSerName val="0"/>
          <c:showPercent val="0"/>
          <c:showBubbleSize val="0"/>
        </c:dLbls>
        <c:marker val="1"/>
        <c:smooth val="0"/>
        <c:axId val="236455224"/>
        <c:axId val="236455616"/>
      </c:lineChart>
      <c:catAx>
        <c:axId val="23645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455616"/>
        <c:crosses val="autoZero"/>
        <c:auto val="1"/>
        <c:lblAlgn val="ctr"/>
        <c:lblOffset val="100"/>
        <c:tickLblSkip val="1"/>
        <c:tickMarkSkip val="1"/>
        <c:noMultiLvlLbl val="0"/>
      </c:catAx>
      <c:valAx>
        <c:axId val="23645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455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2162</c:v>
                </c:pt>
                <c:pt idx="1">
                  <c:v>2314</c:v>
                </c:pt>
                <c:pt idx="2">
                  <c:v>2300</c:v>
                </c:pt>
              </c:numCache>
            </c:numRef>
          </c:val>
          <c:extLst>
            <c:ext xmlns:c16="http://schemas.microsoft.com/office/drawing/2014/chart" uri="{C3380CC4-5D6E-409C-BE32-E72D297353CC}">
              <c16:uniqueId val="{00000000-718E-4C25-AA91-6FCE248E8D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419</c:v>
                </c:pt>
                <c:pt idx="1">
                  <c:v>419</c:v>
                </c:pt>
                <c:pt idx="2">
                  <c:v>420</c:v>
                </c:pt>
              </c:numCache>
            </c:numRef>
          </c:val>
          <c:extLst>
            <c:ext xmlns:c16="http://schemas.microsoft.com/office/drawing/2014/chart" uri="{C3380CC4-5D6E-409C-BE32-E72D297353CC}">
              <c16:uniqueId val="{00000001-718E-4C25-AA91-6FCE248E8D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1422</c:v>
                </c:pt>
                <c:pt idx="1">
                  <c:v>1417</c:v>
                </c:pt>
                <c:pt idx="2">
                  <c:v>1408</c:v>
                </c:pt>
              </c:numCache>
            </c:numRef>
          </c:val>
          <c:extLst>
            <c:ext xmlns:c16="http://schemas.microsoft.com/office/drawing/2014/chart" uri="{C3380CC4-5D6E-409C-BE32-E72D297353CC}">
              <c16:uniqueId val="{00000002-718E-4C25-AA91-6FCE248E8DB7}"/>
            </c:ext>
          </c:extLst>
        </c:ser>
        <c:dLbls>
          <c:showLegendKey val="0"/>
          <c:showVal val="0"/>
          <c:showCatName val="0"/>
          <c:showSerName val="0"/>
          <c:showPercent val="0"/>
          <c:showBubbleSize val="0"/>
        </c:dLbls>
        <c:gapWidth val="120"/>
        <c:overlap val="100"/>
        <c:axId val="236457184"/>
        <c:axId val="239390608"/>
      </c:barChart>
      <c:catAx>
        <c:axId val="23645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9390608"/>
        <c:crosses val="autoZero"/>
        <c:auto val="1"/>
        <c:lblAlgn val="ctr"/>
        <c:lblOffset val="100"/>
        <c:tickLblSkip val="1"/>
        <c:tickMarkSkip val="1"/>
        <c:noMultiLvlLbl val="0"/>
      </c:catAx>
      <c:valAx>
        <c:axId val="239390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645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{ECA8C7FB-2D16-4DA3-B896-55D67E96598E}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31A-415B-B1CA-20163E5EA1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{E726D3A5-FFF9-4693-84FC-D6C0B07CFBD9}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1A-415B-B1CA-20163E5EA1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{8FDDD8F8-CA2E-49CF-9A76-03EDE0F4CCA3}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1A-415B-B1CA-20163E5EA1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{9C383821-4B9D-4342-BBB6-59A81DA96BA9}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1A-415B-B1CA-20163E5EA1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{2D791A11-74E7-4816-ACC6-2819F55E06FE}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1A-415B-B1CA-20163E5EA17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{407046B2-E022-485C-B485-CD4EEC5C81F5}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31A-415B-B1CA-20163E5EA17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{60AE221D-3A94-40DD-9F49-DF4D0CC0FEBE}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31A-415B-B1CA-20163E5EA175}"/>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{5347FC47-3278-4480-B220-17DD1AF3CE94}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31A-415B-B1CA-20163E5EA17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{D7D2BA14-E93E-461E-94C3-D7884F919928}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31A-415B-B1CA-20163E5EA1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58.2</c:v>
                </c:pt>
              </c:numCache>
            </c:numRef>
          </c:xVal>
          <c:yVal>
            <c:numRef>
              <c:f>公会計指標分析・財政指標組合せ分析表!$BP$51:$DC$51</c:f>
              <c:numCache>
                <c:formatCode>#,##0.0;"▲ "#,##0.0</c:formatCode>
                <c:ptCount val="40"/>
                <c:pt idx="24">
                  <c:v>67.8</c:v>
                </c:pt>
              </c:numCache>
            </c:numRef>
          </c:yVal>
          <c:smooth val="0"/>
          <c:extLst>
            <c:ext xmlns:c16="http://schemas.microsoft.com/office/drawing/2014/chart" uri="{C3380CC4-5D6E-409C-BE32-E72D297353CC}">
              <c16:uniqueId val="{00000009-B31A-415B-B1CA-20163E5EA1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{781D4B2F-31DB-42F9-8BC8-5D99565E703B}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31A-415B-B1CA-20163E5EA1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{046D6A8E-043B-457B-AA16-C86CF15E7AAE}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1A-415B-B1CA-20163E5EA1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{0CAD320F-A568-440F-AB02-4A626AC217C9}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1A-415B-B1CA-20163E5EA1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{18012D79-6512-46E7-BD3B-B8981E4E85CA}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1A-415B-B1CA-20163E5EA1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{B284FA87-4DEA-4F6B-AB98-1FD18E13DEE6}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1A-415B-B1CA-20163E5EA17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{1FCB734E-4088-4CD8-B53F-77D80E93F7B2}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31A-415B-B1CA-20163E5EA175}"/>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{FA27229E-AC0E-48FE-B92D-77051ADB15BF}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31A-415B-B1CA-20163E5EA175}"/>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{60BB9AFF-FDEF-472D-8E44-DDA1087A6C07}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31A-415B-B1CA-20163E5EA175}"/>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{0A851182-57AE-4352-A207-4DA8E6B38849}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31A-415B-B1CA-20163E5EA1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numCache>
            </c:numRef>
          </c:xVal>
          <c:yVal>
            <c:numRef>
              <c:f>公会計指標分析・財政指標組合せ分析表!$BP$55:$DC$55</c:f>
              <c:numCache>
                <c:formatCode>#,##0.0;"▲ "#,##0.0</c:formatCode>
                <c:ptCount val="40"/>
                <c:pt idx="24">
                  <c:v>38.5</c:v>
                </c:pt>
              </c:numCache>
            </c:numRef>
          </c:yVal>
          <c:smooth val="0"/>
          <c:extLst>
            <c:ext xmlns:c16="http://schemas.microsoft.com/office/drawing/2014/chart" uri="{C3380CC4-5D6E-409C-BE32-E72D297353CC}">
              <c16:uniqueId val="{00000013-B31A-415B-B1CA-20163E5EA175}"/>
            </c:ext>
          </c:extLst>
        </c:ser>
        <c:dLbls>
          <c:showLegendKey val="0"/>
          <c:showVal val="1"/>
          <c:showCatName val="0"/>
          <c:showSerName val="0"/>
          <c:showPercent val="0"/>
          <c:showBubbleSize val="0"/>
        </c:dLbls>
        <c:axId val="239391784"/>
        <c:axId val="239392176"/>
      </c:scatterChart>
      <c:valAx>
        <c:axId val="239391784"/>
        <c:scaling>
          <c:orientation val="minMax"/>
          <c:max val="58.300000000000004"/>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392176"/>
        <c:crosses val="autoZero"/>
        <c:crossBetween val="midCat"/>
      </c:valAx>
      <c:valAx>
        <c:axId val="239392176"/>
        <c:scaling>
          <c:orientation val="minMax"/>
          <c:max val="73"/>
          <c:min val="3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391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{E3A59788-4797-4E1F-A52A-9AD2E84B50BF}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797-4F21-8AD3-78B32641E7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{55CE0DB3-4C4C-4739-8133-EC360A0D66F5}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97-4F21-8AD3-78B32641E7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{0D461712-8B15-427C-95FB-82EF280F19A7}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97-4F21-8AD3-78B32641E7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{7D9C5866-4B17-42DF-A8D0-6D13CE4AA608}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97-4F21-8AD3-78B32641E7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{FDCB5429-BE07-487A-A5CE-97D179E0F517}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97-4F21-8AD3-78B32641E7C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{AE67BA79-C9D9-40F6-A344-D3380B171EFF}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797-4F21-8AD3-78B32641E7C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{BC1ED0D1-A7F4-4AD2-A216-C993C8E49ACB}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797-4F21-8AD3-78B32641E7C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{93A861CE-A5CD-4C96-9A6D-E1B96BFC9B43}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797-4F21-8AD3-78B32641E7C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{F28F1ECF-8770-4B62-BA9C-8A6D25C24376}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797-4F21-8AD3-78B32641E7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17.7</c:v>
                </c:pt>
                <c:pt idx="8">
                  <c:v>15.7</c:v>
                </c:pt>
                <c:pt idx="16">
                  <c:v>14.1</c:v>
                </c:pt>
                <c:pt idx="24">
                  <c:v>12.9</c:v>
                </c:pt>
                <c:pt idx="32">
                  <c:v>12.9</c:v>
                </c:pt>
              </c:numCache>
            </c:numRef>
          </c:xVal>
          <c:yVal>
            <c:numRef>
              <c:f>公会計指標分析・財政指標組合せ分析表!$BP$73:$DC$73</c:f>
              <c:numCache>
                <c:formatCode>#,##0.0;"▲ "#,##0.0</c:formatCode>
                <c:ptCount val="40"/>
                <c:pt idx="0">
                  <c:v>64.099999999999994</c:v>
                </c:pt>
                <c:pt idx="8">
                  <c:v>56.2</c:v>
                </c:pt>
                <c:pt idx="16">
                  <c:v>33.700000000000003</c:v>
                </c:pt>
                <c:pt idx="24">
                  <c:v>67.8</c:v>
                </c:pt>
                <c:pt idx="32">
                  <c:v>77.8</c:v>
                </c:pt>
              </c:numCache>
            </c:numRef>
          </c:yVal>
          <c:smooth val="0"/>
          <c:extLst>
            <c:ext xmlns:c16="http://schemas.microsoft.com/office/drawing/2014/chart" uri="{C3380CC4-5D6E-409C-BE32-E72D297353CC}">
              <c16:uniqueId val="{00000009-2797-4F21-8AD3-78B32641E7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{243F040D-46DF-4172-94F3-0F154391A16C}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797-4F21-8AD3-78B32641E7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{D354464E-9C47-408A-A57F-09FDF068224A}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97-4F21-8AD3-78B32641E7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{137EFD54-4A8F-473E-8C12-EF3A035F9DAB}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97-4F21-8AD3-78B32641E7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{ACF1164D-7C29-47B3-84F1-BBF0E2B1B5B2}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97-4F21-8AD3-78B32641E7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{0FEBCE3E-C8C5-4EC0-A5DE-39D6D475FA21}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97-4F21-8AD3-78B32641E7CE}"/>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{CFCF0AA4-B40E-4747-B0DF-D976B485FA3D}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797-4F21-8AD3-78B32641E7CE}"/>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{027FF53E-E3C3-4E26-BC36-E67D7CD696AE}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797-4F21-8AD3-78B32641E7CE}"/>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{E0E1D463-0F5D-44C8-B549-132F9E604DDE}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797-4F21-8AD3-78B32641E7CE}"/>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{7C9894A2-02AC-4A03-A38B-6EE93C3D49CC}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797-4F21-8AD3-78B32641E7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9.3000000000000007</c:v>
                </c:pt>
                <c:pt idx="24">
                  <c:v>9.1999999999999993</c:v>
                </c:pt>
                <c:pt idx="32">
                  <c:v>9.1</c:v>
                </c:pt>
              </c:numCache>
            </c:numRef>
          </c:xVal>
          <c:yVal>
            <c:numRef>
              <c:f>公会計指標分析・財政指標組合せ分析表!$BP$77:$DC$77</c:f>
              <c:numCache>
                <c:formatCode>#,##0.0;"▲ "#,##0.0</c:formatCode>
                <c:ptCount val="40"/>
                <c:pt idx="0">
                  <c:v>54.6</c:v>
                </c:pt>
                <c:pt idx="8">
                  <c:v>48.7</c:v>
                </c:pt>
                <c:pt idx="16">
                  <c:v>20.2</c:v>
                </c:pt>
                <c:pt idx="24">
                  <c:v>38.5</c:v>
                </c:pt>
                <c:pt idx="32">
                  <c:v>32.799999999999997</c:v>
                </c:pt>
              </c:numCache>
            </c:numRef>
          </c:yVal>
          <c:smooth val="0"/>
          <c:extLst>
            <c:ext xmlns:c16="http://schemas.microsoft.com/office/drawing/2014/chart" uri="{C3380CC4-5D6E-409C-BE32-E72D297353CC}">
              <c16:uniqueId val="{00000013-2797-4F21-8AD3-78B32641E7CE}"/>
            </c:ext>
          </c:extLst>
        </c:ser>
        <c:dLbls>
          <c:showLegendKey val="0"/>
          <c:showVal val="1"/>
          <c:showCatName val="0"/>
          <c:showSerName val="0"/>
          <c:showPercent val="0"/>
          <c:showBubbleSize val="0"/>
        </c:dLbls>
        <c:axId val="236454832"/>
        <c:axId val="236454440"/>
      </c:scatterChart>
      <c:valAx>
        <c:axId val="236454832"/>
        <c:scaling>
          <c:orientation val="minMax"/>
          <c:max val="18.5"/>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454440"/>
        <c:crosses val="autoZero"/>
        <c:crossBetween val="midCat"/>
      </c:valAx>
      <c:valAx>
        <c:axId val="236454440"/>
        <c:scaling>
          <c:orientation val="minMax"/>
          <c:max val="88"/>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4548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は年々減少しているが、近年積極的に活用している合併特例事業債の元金償還が今後順次始まっていくことから、償還額の増加が見込まれる。計画的な地方債の借入を行い、元利償還金等の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地方債現在高と債務負担行為について、前年度はごみ処理施設の整備に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百万の起債（合併特例債）と一般廃棄物処理委託料等として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百万の債務負担行為を行い大きく悪化した。加えて本年度、引き続きゴミ処理施設整備事業を実施し、園・小学校統廃合事業の一環として小学校プール建設事業等を実施したことにより、地方債現在高は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た。債務負担行為、公営企業債等繰入見込額は毎年減額していくが、この先に大型事業が控えており、地方債現在高の増加が見込まれる。交付税算入率の高い有利な地方債の借入を行い、将来負担比率の抑制を図る。</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岡山県和気町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ごみ処理施設整備事業などの大型合併特例事業等や普通交付税等収入額の減により財源不足となり、合併後初の基金取り崩しとなった。財政調整基金の取崩額は▲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百万円、その他特目基金を▲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百万円、利子積立を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財源ベースで削減目標を設定するなど予算シーリングに取組みながら、経費の削減に努めているところであるが、今後も大規模事業の実施が予定されており、引き続き財源不足による基金の取崩は避けられない見込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和気町地域振興基金：本格的な高齢化社会の到来に備え、地域における福祉活動の促進、快適な生活環境の形成糖を図る。</a:t>
          </a:r>
          <a:endParaRPr lang="ja-JP" altLang="ja-JP" sz="1300">
            <a:effectLst/>
          </a:endParaRPr>
        </a:p>
        <a:p>
          <a:r>
            <a:rPr kumimoji="1" lang="ja-JP" altLang="ja-JP" sz="1300">
              <a:solidFill>
                <a:schemeClr val="dk1"/>
              </a:solidFill>
              <a:effectLst/>
              <a:latin typeface="+mn-lt"/>
              <a:ea typeface="+mn-ea"/>
              <a:cs typeface="+mn-cs"/>
            </a:rPr>
            <a:t>和気町地域福祉基金：地域における高齢者福祉活動の促進を図る。</a:t>
          </a:r>
          <a:endParaRPr lang="ja-JP" altLang="ja-JP" sz="1300">
            <a:effectLst/>
          </a:endParaRPr>
        </a:p>
        <a:p>
          <a:r>
            <a:rPr kumimoji="1" lang="ja-JP" altLang="ja-JP" sz="1300">
              <a:solidFill>
                <a:schemeClr val="dk1"/>
              </a:solidFill>
              <a:effectLst/>
              <a:latin typeface="+mn-lt"/>
              <a:ea typeface="+mn-ea"/>
              <a:cs typeface="+mn-cs"/>
            </a:rPr>
            <a:t>和気町地域福祉内山・幸坂基金：地域福祉増進を図るために要する費用の財源を確保。</a:t>
          </a:r>
          <a:endParaRPr lang="ja-JP" altLang="ja-JP" sz="1300">
            <a:effectLst/>
          </a:endParaRPr>
        </a:p>
        <a:p>
          <a:r>
            <a:rPr kumimoji="1" lang="ja-JP" altLang="ja-JP" sz="1300">
              <a:solidFill>
                <a:schemeClr val="dk1"/>
              </a:solidFill>
              <a:effectLst/>
              <a:latin typeface="+mn-lt"/>
              <a:ea typeface="+mn-ea"/>
              <a:cs typeface="+mn-cs"/>
            </a:rPr>
            <a:t>和気町文化体育施設建設基金：文化体育施設の建設に要する費用に充てるため。</a:t>
          </a:r>
          <a:endParaRPr lang="ja-JP" altLang="ja-JP" sz="1300">
            <a:effectLst/>
          </a:endParaRPr>
        </a:p>
        <a:p>
          <a:r>
            <a:rPr kumimoji="1" lang="ja-JP" altLang="ja-JP" sz="1300">
              <a:solidFill>
                <a:schemeClr val="dk1"/>
              </a:solidFill>
              <a:effectLst/>
              <a:latin typeface="+mn-lt"/>
              <a:ea typeface="+mn-ea"/>
              <a:cs typeface="+mn-cs"/>
            </a:rPr>
            <a:t>和気町まちづくり基金：</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世紀を明るく豊かで独創的、個性的な地域づくりを行うため。</a:t>
          </a:r>
          <a:endParaRPr lang="ja-JP" altLang="ja-JP" sz="1300">
            <a:effectLst/>
          </a:endParaRPr>
        </a:p>
        <a:p>
          <a:r>
            <a:rPr kumimoji="1" lang="ja-JP" altLang="ja-JP" sz="1300">
              <a:solidFill>
                <a:schemeClr val="dk1"/>
              </a:solidFill>
              <a:effectLst/>
              <a:latin typeface="+mn-lt"/>
              <a:ea typeface="+mn-ea"/>
              <a:cs typeface="+mn-cs"/>
            </a:rPr>
            <a:t>和気町ふるさとづくり基金：町民福祉の向上に資するまちづくり事業を計画的かつ円滑に推進するため。</a:t>
          </a:r>
          <a:endParaRPr lang="ja-JP" altLang="ja-JP" sz="1300">
            <a:effectLst/>
          </a:endParaRPr>
        </a:p>
        <a:p>
          <a:r>
            <a:rPr kumimoji="1" lang="ja-JP" altLang="ja-JP" sz="1300">
              <a:solidFill>
                <a:schemeClr val="dk1"/>
              </a:solidFill>
              <a:effectLst/>
              <a:latin typeface="+mn-lt"/>
              <a:ea typeface="+mn-ea"/>
              <a:cs typeface="+mn-cs"/>
            </a:rPr>
            <a:t>和気町和気清麻呂公顕彰基金：和気清麻呂公顕彰事業に充当するため。</a:t>
          </a:r>
          <a:endParaRPr lang="ja-JP" altLang="ja-JP" sz="1300">
            <a:effectLst/>
          </a:endParaRPr>
        </a:p>
        <a:p>
          <a:r>
            <a:rPr kumimoji="1" lang="ja-JP" altLang="ja-JP" sz="1300">
              <a:solidFill>
                <a:schemeClr val="dk1"/>
              </a:solidFill>
              <a:effectLst/>
              <a:latin typeface="+mn-lt"/>
              <a:ea typeface="+mn-ea"/>
              <a:cs typeface="+mn-cs"/>
            </a:rPr>
            <a:t>和気町ふるさと水と土保全対策基金：土地改良事業やこれに関連する地域資源の多目的利用を通じて地域住民活動の活性化を図り、もって地域の環境の保全や地域コミュニティの活動の発展に資するため。</a:t>
          </a:r>
          <a:endParaRPr lang="ja-JP" altLang="ja-JP" sz="1300">
            <a:effectLst/>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和気町地域振興基金</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千円の増、和気町地域福祉基金</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千円の増、和気町地域福祉内山・幸坂基金</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千円の増、和気町文化体育施設建設基金</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千円の増、和気町まちづくり基金</a:t>
          </a:r>
          <a:r>
            <a:rPr kumimoji="1" lang="en-US" altLang="ja-JP" sz="1300">
              <a:solidFill>
                <a:schemeClr val="dk1"/>
              </a:solidFill>
              <a:effectLst/>
              <a:latin typeface="+mn-lt"/>
              <a:ea typeface="+mn-ea"/>
              <a:cs typeface="+mn-cs"/>
            </a:rPr>
            <a:t>706</a:t>
          </a:r>
          <a:r>
            <a:rPr kumimoji="1" lang="ja-JP" altLang="ja-JP" sz="1300">
              <a:solidFill>
                <a:schemeClr val="dk1"/>
              </a:solidFill>
              <a:effectLst/>
              <a:latin typeface="+mn-lt"/>
              <a:ea typeface="+mn-ea"/>
              <a:cs typeface="+mn-cs"/>
            </a:rPr>
            <a:t>千円の増、和気町ふるさとづくり基金</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千円の増。いずれも基金利子積み立て分の増。</a:t>
          </a:r>
          <a:endParaRPr lang="ja-JP" altLang="ja-JP" sz="1300">
            <a:effectLst/>
          </a:endParaRPr>
        </a:p>
        <a:p>
          <a:r>
            <a:rPr kumimoji="1" lang="ja-JP" altLang="ja-JP" sz="1300">
              <a:solidFill>
                <a:schemeClr val="dk1"/>
              </a:solidFill>
              <a:effectLst/>
              <a:latin typeface="+mn-lt"/>
              <a:ea typeface="+mn-ea"/>
              <a:cs typeface="+mn-cs"/>
            </a:rPr>
            <a:t>和気町和気清麻呂公顕彰基金：▲</a:t>
          </a:r>
          <a:r>
            <a:rPr kumimoji="1" lang="en-US" altLang="ja-JP" sz="1300">
              <a:solidFill>
                <a:schemeClr val="dk1"/>
              </a:solidFill>
              <a:effectLst/>
              <a:latin typeface="+mn-lt"/>
              <a:ea typeface="+mn-ea"/>
              <a:cs typeface="+mn-cs"/>
            </a:rPr>
            <a:t>722</a:t>
          </a:r>
          <a:r>
            <a:rPr kumimoji="1" lang="ja-JP" altLang="ja-JP" sz="1300">
              <a:solidFill>
                <a:schemeClr val="dk1"/>
              </a:solidFill>
              <a:effectLst/>
              <a:latin typeface="+mn-lt"/>
              <a:ea typeface="+mn-ea"/>
              <a:cs typeface="+mn-cs"/>
            </a:rPr>
            <a:t>千円、中学生友好訪中団事業や全国大会出場補助金に充当。</a:t>
          </a:r>
          <a:endParaRPr lang="ja-JP" altLang="ja-JP" sz="1300">
            <a:effectLst/>
          </a:endParaRPr>
        </a:p>
        <a:p>
          <a:r>
            <a:rPr kumimoji="1" lang="ja-JP" altLang="ja-JP" sz="1300">
              <a:solidFill>
                <a:schemeClr val="dk1"/>
              </a:solidFill>
              <a:effectLst/>
              <a:latin typeface="+mn-lt"/>
              <a:ea typeface="+mn-ea"/>
              <a:cs typeface="+mn-cs"/>
            </a:rPr>
            <a:t>和気町ふるさと水と土保全対策基金：▲</a:t>
          </a:r>
          <a:r>
            <a:rPr kumimoji="1" lang="en-US" altLang="ja-JP" sz="1300">
              <a:solidFill>
                <a:schemeClr val="dk1"/>
              </a:solidFill>
              <a:effectLst/>
              <a:latin typeface="+mn-lt"/>
              <a:ea typeface="+mn-ea"/>
              <a:cs typeface="+mn-cs"/>
            </a:rPr>
            <a:t>8,243</a:t>
          </a:r>
          <a:r>
            <a:rPr kumimoji="1" lang="ja-JP" altLang="ja-JP" sz="1300">
              <a:solidFill>
                <a:schemeClr val="dk1"/>
              </a:solidFill>
              <a:effectLst/>
              <a:latin typeface="+mn-lt"/>
              <a:ea typeface="+mn-ea"/>
              <a:cs typeface="+mn-cs"/>
            </a:rPr>
            <a:t>千円、中山間地域等直接支払制度事業へ充当。</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今後の災害への備え等のため、過去の実績等をふまえ積み立てを行いたい。</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百万円積み立てたことで、合併後初の基金取り崩し（▲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百万円）を行ったものの、前年度から約▲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百万円の減に抑えることができた。</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今後も防災都市公園の建設等大型事業が実施され、平成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に減少する見込みとなっている。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基金利子の積み立てにより百万円の増。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年度に地方債償還のピークを迎えるため、それに備えて毎年度計画的に積み立てを行う予定。</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14,452
14,260
144.21
9,482,713
9,052,433
359,404
5,571,736
9,583,483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有形固定資産の減価償却の進展の割合を示す有形固定資産減価償却率は、</a:t>
          </a:r>
          <a:r>
            <a:rPr lang="en-US" altLang="ja-JP" sz="1100">
              <a:solidFill>
                <a:schemeClr val="dk1"/>
              </a:solidFill>
              <a:effectLst/>
              <a:latin typeface="+mn-lt"/>
              <a:ea typeface="+mn-ea"/>
              <a:cs typeface="+mn-cs"/>
            </a:rPr>
            <a:t>58.2</a:t>
          </a:r>
          <a:r>
            <a:rPr lang="ja-JP" altLang="ja-JP" sz="1100">
              <a:solidFill>
                <a:schemeClr val="dk1"/>
              </a:solidFill>
              <a:effectLst/>
              <a:latin typeface="+mn-lt"/>
              <a:ea typeface="+mn-ea"/>
              <a:cs typeface="+mn-cs"/>
            </a:rPr>
            <a:t>であり、類似団体平均の</a:t>
          </a:r>
          <a:r>
            <a:rPr lang="en-US" altLang="ja-JP" sz="1100">
              <a:solidFill>
                <a:schemeClr val="dk1"/>
              </a:solidFill>
              <a:effectLst/>
              <a:latin typeface="+mn-lt"/>
              <a:ea typeface="+mn-ea"/>
              <a:cs typeface="+mn-cs"/>
            </a:rPr>
            <a:t>57.6</a:t>
          </a:r>
          <a:r>
            <a:rPr lang="ja-JP" altLang="ja-JP" sz="1100">
              <a:solidFill>
                <a:schemeClr val="dk1"/>
              </a:solidFill>
              <a:effectLst/>
              <a:latin typeface="+mn-lt"/>
              <a:ea typeface="+mn-ea"/>
              <a:cs typeface="+mn-cs"/>
            </a:rPr>
            <a:t>を上回っている。</a:t>
          </a:r>
          <a:endParaRPr lang="ja-JP" altLang="ja-JP">
            <a:effectLst/>
          </a:endParaRPr>
        </a:p>
        <a:p>
          <a:r>
            <a:rPr lang="ja-JP" altLang="ja-JP" sz="1100">
              <a:solidFill>
                <a:schemeClr val="dk1"/>
              </a:solidFill>
              <a:effectLst/>
              <a:latin typeface="+mn-lt"/>
              <a:ea typeface="+mn-ea"/>
              <a:cs typeface="+mn-cs"/>
            </a:rPr>
            <a:t>これは、減価償却の進展だけでなく、資産の“古さ”を示しているともいえる。</a:t>
          </a:r>
          <a:r>
            <a:rPr lang="en-US" altLang="ja-JP" sz="1100">
              <a:solidFill>
                <a:schemeClr val="dk1"/>
              </a:solidFill>
              <a:effectLst/>
              <a:latin typeface="+mn-lt"/>
              <a:ea typeface="+mn-ea"/>
              <a:cs typeface="+mn-cs"/>
            </a:rPr>
            <a:t>1970</a:t>
          </a:r>
          <a:r>
            <a:rPr lang="ja-JP" altLang="ja-JP" sz="1100">
              <a:solidFill>
                <a:schemeClr val="dk1"/>
              </a:solidFill>
              <a:effectLst/>
              <a:latin typeface="+mn-lt"/>
              <a:ea typeface="+mn-ea"/>
              <a:cs typeface="+mn-cs"/>
            </a:rPr>
            <a:t>年代に建設された公共施設が多く、更新時期が近付いており、将来の大きな財政負担が懸念される。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469963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xdr:cNvSpPr txBox="1"/>
      </xdr:nvSpPr>
      <xdr:spPr>
        <a:xfrm>
          <a:off x="4813300" y="52137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78" name="楕円 77"/>
        <xdr:cNvSpPr/>
      </xdr:nvSpPr>
      <xdr:spPr>
        <a:xfrm>
          <a:off x="40005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74312</xdr:rowOff>
    </xdr:from>
    <xdr:ext cx="405111" cy="259045"/>
    <xdr:sp macro="" textlink="">
      <xdr:nvSpPr>
        <xdr:cNvPr id="79" name="n_1aveValue有形固定資産減価償却率"/>
        <xdr:cNvSpPr txBox="1"/>
      </xdr:nvSpPr>
      <xdr:spPr>
        <a:xfrm>
          <a:off x="3836044"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0" name="n_2aveValue有形固定資産減価償却率"/>
        <xdr:cNvSpPr txBox="1"/>
      </xdr:nvSpPr>
      <xdr:spPr>
        <a:xfrm>
          <a:off x="30867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81" name="n_1mainValue有形固定資産減価償却率"/>
        <xdr:cNvSpPr txBox="1"/>
      </xdr:nvSpPr>
      <xdr:spPr>
        <a:xfrm>
          <a:off x="38360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と類似団体の</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これは、将来負担比率が高いことなどが主な原因と考えられる。</a:t>
          </a:r>
        </a:p>
      </xdr:txBody>
    </xdr:sp>
    <xdr:clientData/>
  </xdr:twoCellAnchor>
  <xdr:oneCellAnchor>
    <xdr:from>
      <xdr:col>57</xdr:col>
      <xdr:colOff>111125</xdr:colOff>
      <xdr:row>23</xdr:row>
      <xdr:rowOff>47625</xdr:rowOff>
    </xdr:from>
    <xdr:ext cx="349839" cy="225703"/>
    <xdr:sp macro="" textlink="">
      <xdr:nvSpPr>
        <xdr:cNvPr id="95" name="テキスト ボックス 9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0" name="直線コネクタ 109"/>
        <xdr:cNvCxnSpPr/>
      </xdr:nvCxnSpPr>
      <xdr:spPr>
        <a:xfrm flipV="1">
          <a:off x="14793595" y="4589286"/>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3" name="債務償還可能年数最大値テキスト"/>
        <xdr:cNvSpPr txBox="1"/>
      </xdr:nvSpPr>
      <xdr:spPr>
        <a:xfrm>
          <a:off x="14846300" y="436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4" name="直線コネクタ 113"/>
        <xdr:cNvCxnSpPr/>
      </xdr:nvCxnSpPr>
      <xdr:spPr>
        <a:xfrm>
          <a:off x="14706600" y="458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5" name="債務償還可能年数平均値テキスト"/>
        <xdr:cNvSpPr txBox="1"/>
      </xdr:nvSpPr>
      <xdr:spPr>
        <a:xfrm>
          <a:off x="14846300"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6" name="フローチャート: 判断 115"/>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34220</xdr:rowOff>
    </xdr:from>
    <xdr:to>
      <xdr:col>76</xdr:col>
      <xdr:colOff>73025</xdr:colOff>
      <xdr:row>29</xdr:row>
      <xdr:rowOff>135820</xdr:rowOff>
    </xdr:to>
    <xdr:sp macro="" textlink="">
      <xdr:nvSpPr>
        <xdr:cNvPr id="122" name="楕円 121"/>
        <xdr:cNvSpPr/>
      </xdr:nvSpPr>
      <xdr:spPr>
        <a:xfrm>
          <a:off x="14744700" y="50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57097</xdr:rowOff>
    </xdr:from>
    <xdr:ext cx="340478" cy="259045"/>
    <xdr:sp macro="" textlink="">
      <xdr:nvSpPr>
        <xdr:cNvPr id="123" name="債務償還可能年数該当値テキスト"/>
        <xdr:cNvSpPr txBox="1"/>
      </xdr:nvSpPr>
      <xdr:spPr>
        <a:xfrm>
          <a:off x="14846300" y="4857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14,452
14,260
144.21
9,482,713
9,052,433
359,404
5,571,736
9,583,483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0" name="楕円 69"/>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114317</xdr:rowOff>
    </xdr:from>
    <xdr:ext cx="405111" cy="259045"/>
    <xdr:sp macro="" textlink="">
      <xdr:nvSpPr>
        <xdr:cNvPr id="71"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2"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73" name="n_1main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97" name="直線コネクタ 96"/>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98"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99" name="直線コネクタ 98"/>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0"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1" name="直線コネクタ 100"/>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2"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3" name="フローチャート: 判断 102"/>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4" name="フローチャート: 判断 103"/>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5" name="フローチャート: 判断 104"/>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22523</xdr:rowOff>
    </xdr:from>
    <xdr:to>
      <xdr:col>50</xdr:col>
      <xdr:colOff>165100</xdr:colOff>
      <xdr:row>39</xdr:row>
      <xdr:rowOff>124123</xdr:rowOff>
    </xdr:to>
    <xdr:sp macro="" textlink="">
      <xdr:nvSpPr>
        <xdr:cNvPr id="111" name="楕円 110"/>
        <xdr:cNvSpPr/>
      </xdr:nvSpPr>
      <xdr:spPr>
        <a:xfrm>
          <a:off x="9588500" y="67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72909</xdr:rowOff>
    </xdr:from>
    <xdr:ext cx="534377" cy="259045"/>
    <xdr:sp macro="" textlink="">
      <xdr:nvSpPr>
        <xdr:cNvPr id="112"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3"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115250</xdr:rowOff>
    </xdr:from>
    <xdr:ext cx="534377" cy="259045"/>
    <xdr:sp macro="" textlink="">
      <xdr:nvSpPr>
        <xdr:cNvPr id="114" name="n_1mainValue【道路】&#10;一人当たり延長"/>
        <xdr:cNvSpPr txBox="1"/>
      </xdr:nvSpPr>
      <xdr:spPr>
        <a:xfrm>
          <a:off x="9359411" y="68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0" name="直線コネクタ 139"/>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1"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2" name="直線コネクタ 141"/>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4" name="直線コネクタ 14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45"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46" name="フローチャート: 判断 145"/>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7" name="フローチャート: 判断 146"/>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8" name="フローチャート: 判断 147"/>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102688</xdr:rowOff>
    </xdr:from>
    <xdr:to>
      <xdr:col>20</xdr:col>
      <xdr:colOff>38100</xdr:colOff>
      <xdr:row>60</xdr:row>
      <xdr:rowOff>32838</xdr:rowOff>
    </xdr:to>
    <xdr:sp macro="" textlink="">
      <xdr:nvSpPr>
        <xdr:cNvPr id="154" name="楕円 153"/>
        <xdr:cNvSpPr/>
      </xdr:nvSpPr>
      <xdr:spPr>
        <a:xfrm>
          <a:off x="3746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108149</xdr:rowOff>
    </xdr:from>
    <xdr:ext cx="405111" cy="259045"/>
    <xdr:sp macro="" textlink="">
      <xdr:nvSpPr>
        <xdr:cNvPr id="155"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6"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23965</xdr:rowOff>
    </xdr:from>
    <xdr:ext cx="405111" cy="259045"/>
    <xdr:sp macro="" textlink="">
      <xdr:nvSpPr>
        <xdr:cNvPr id="157" name="n_1mainValue【橋りょう・トンネル】&#10;有形固定資産減価償却率"/>
        <xdr:cNvSpPr txBox="1"/>
      </xdr:nvSpPr>
      <xdr:spPr>
        <a:xfrm>
          <a:off x="35820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3" name="テキスト ボックス 17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5" name="テキスト ボックス 17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81" name="直線コネクタ 180"/>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82"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83" name="直線コネクタ 182"/>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84"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85" name="直線コネクタ 184"/>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86"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87" name="フローチャート: 判断 186"/>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88" name="フローチャート: 判断 187"/>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89" name="フローチャート: 判断 188"/>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143926</xdr:rowOff>
    </xdr:from>
    <xdr:to>
      <xdr:col>50</xdr:col>
      <xdr:colOff>165100</xdr:colOff>
      <xdr:row>63</xdr:row>
      <xdr:rowOff>74076</xdr:rowOff>
    </xdr:to>
    <xdr:sp macro="" textlink="">
      <xdr:nvSpPr>
        <xdr:cNvPr id="195" name="楕円 194"/>
        <xdr:cNvSpPr/>
      </xdr:nvSpPr>
      <xdr:spPr>
        <a:xfrm>
          <a:off x="9588500" y="107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38835</xdr:rowOff>
    </xdr:from>
    <xdr:ext cx="599010" cy="259045"/>
    <xdr:sp macro="" textlink="">
      <xdr:nvSpPr>
        <xdr:cNvPr id="196"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197"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65203</xdr:rowOff>
    </xdr:from>
    <xdr:ext cx="599010" cy="259045"/>
    <xdr:sp macro="" textlink="">
      <xdr:nvSpPr>
        <xdr:cNvPr id="198" name="n_1mainValue【橋りょう・トンネル】&#10;一人当たり有形固定資産（償却資産）額"/>
        <xdr:cNvSpPr txBox="1"/>
      </xdr:nvSpPr>
      <xdr:spPr>
        <a:xfrm>
          <a:off x="9327095" y="1086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23" name="直線コネクタ 222"/>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24"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25" name="直線コネクタ 22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28"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29" name="フローチャート: 判断 228"/>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30" name="フローチャート: 判断 229"/>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31" name="フローチャート: 判断 230"/>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23495</xdr:rowOff>
    </xdr:from>
    <xdr:to>
      <xdr:col>20</xdr:col>
      <xdr:colOff>38100</xdr:colOff>
      <xdr:row>81</xdr:row>
      <xdr:rowOff>125095</xdr:rowOff>
    </xdr:to>
    <xdr:sp macro="" textlink="">
      <xdr:nvSpPr>
        <xdr:cNvPr id="237" name="楕円 236"/>
        <xdr:cNvSpPr/>
      </xdr:nvSpPr>
      <xdr:spPr>
        <a:xfrm>
          <a:off x="3746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3827</xdr:rowOff>
    </xdr:from>
    <xdr:ext cx="405111" cy="259045"/>
    <xdr:sp macro="" textlink="">
      <xdr:nvSpPr>
        <xdr:cNvPr id="238"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39"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141622</xdr:rowOff>
    </xdr:from>
    <xdr:ext cx="405111" cy="259045"/>
    <xdr:sp macro="" textlink="">
      <xdr:nvSpPr>
        <xdr:cNvPr id="240" name="n_1mainValue【公営住宅】&#10;有形固定資産減価償却率"/>
        <xdr:cNvSpPr txBox="1"/>
      </xdr:nvSpPr>
      <xdr:spPr>
        <a:xfrm>
          <a:off x="35820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64" name="直線コネクタ 26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6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66" name="直線コネクタ 26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6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68" name="直線コネクタ 26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69"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70" name="フローチャート: 判断 26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71" name="フローチャート: 判断 27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72" name="フローチャート: 判断 27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88264</xdr:rowOff>
    </xdr:from>
    <xdr:to>
      <xdr:col>50</xdr:col>
      <xdr:colOff>165100</xdr:colOff>
      <xdr:row>85</xdr:row>
      <xdr:rowOff>18414</xdr:rowOff>
    </xdr:to>
    <xdr:sp macro="" textlink="">
      <xdr:nvSpPr>
        <xdr:cNvPr id="278" name="楕円 277"/>
        <xdr:cNvSpPr/>
      </xdr:nvSpPr>
      <xdr:spPr>
        <a:xfrm>
          <a:off x="9588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17924</xdr:rowOff>
    </xdr:from>
    <xdr:ext cx="469744" cy="259045"/>
    <xdr:sp macro="" textlink="">
      <xdr:nvSpPr>
        <xdr:cNvPr id="279" name="n_1aveValue【公営住宅】&#10;一人当たり面積"/>
        <xdr:cNvSpPr txBox="1"/>
      </xdr:nvSpPr>
      <xdr:spPr>
        <a:xfrm>
          <a:off x="93917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80"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34941</xdr:rowOff>
    </xdr:from>
    <xdr:ext cx="469744" cy="259045"/>
    <xdr:sp macro="" textlink="">
      <xdr:nvSpPr>
        <xdr:cNvPr id="281" name="n_1mainValue【公営住宅】&#10;一人当たり面積"/>
        <xdr:cNvSpPr txBox="1"/>
      </xdr:nvSpPr>
      <xdr:spPr>
        <a:xfrm>
          <a:off x="9391727" y="1426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3" name="正方形/長方形 28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4" name="正方形/長方形 28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5" name="正方形/長方形 28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6" name="正方形/長方形 28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289" name="正方形/長方形 28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290" name="正方形/長方形 28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291" name="正方形/長方形 29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292" name="正方形/長方形 29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18" name="直線コネクタ 317"/>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19"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20" name="直線コネクタ 319"/>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21"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22" name="直線コネクタ 321"/>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23"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24" name="フローチャート: 判断 323"/>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25" name="フローチャート: 判断 324"/>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26" name="フローチャート: 判断 325"/>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80645</xdr:rowOff>
    </xdr:from>
    <xdr:to>
      <xdr:col>81</xdr:col>
      <xdr:colOff>101600</xdr:colOff>
      <xdr:row>41</xdr:row>
      <xdr:rowOff>10795</xdr:rowOff>
    </xdr:to>
    <xdr:sp macro="" textlink="">
      <xdr:nvSpPr>
        <xdr:cNvPr id="332" name="楕円 331"/>
        <xdr:cNvSpPr/>
      </xdr:nvSpPr>
      <xdr:spPr>
        <a:xfrm>
          <a:off x="15430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139717</xdr:rowOff>
    </xdr:from>
    <xdr:ext cx="405111" cy="259045"/>
    <xdr:sp macro="" textlink="">
      <xdr:nvSpPr>
        <xdr:cNvPr id="333" name="n_1aveValue【認定こども園・幼稚園・保育所】&#10;有形固定資産減価償却率"/>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34"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1922</xdr:rowOff>
    </xdr:from>
    <xdr:ext cx="405111" cy="259045"/>
    <xdr:sp macro="" textlink="">
      <xdr:nvSpPr>
        <xdr:cNvPr id="335" name="n_1mainValue【認定こども園・幼稚園・保育所】&#10;有形固定資産減価償却率"/>
        <xdr:cNvSpPr txBox="1"/>
      </xdr:nvSpPr>
      <xdr:spPr>
        <a:xfrm>
          <a:off x="152660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6" name="正方形/長方形 3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7" name="正方形/長方形 3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8" name="正方形/長方形 3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9" name="正方形/長方形 3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0" name="正方形/長方形 3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1" name="正方形/長方形 3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2" name="正方形/長方形 3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3" name="正方形/長方形 3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4" name="テキスト ボックス 3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5" name="直線コネクタ 3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6" name="直線コネクタ 3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7" name="テキスト ボックス 34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8" name="直線コネクタ 3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9" name="テキスト ボックス 34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0" name="直線コネクタ 3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1" name="テキスト ボックス 35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2" name="直線コネクタ 3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3" name="テキスト ボックス 35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5" name="テキスト ボックス 35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57" name="直線コネクタ 356"/>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58"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59" name="直線コネクタ 358"/>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60"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61" name="直線コネクタ 360"/>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362"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63" name="フローチャート: 判断 362"/>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64" name="フローチャート: 判断 363"/>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65" name="フローチャート: 判断 364"/>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59690</xdr:rowOff>
    </xdr:from>
    <xdr:to>
      <xdr:col>112</xdr:col>
      <xdr:colOff>38100</xdr:colOff>
      <xdr:row>35</xdr:row>
      <xdr:rowOff>161290</xdr:rowOff>
    </xdr:to>
    <xdr:sp macro="" textlink="">
      <xdr:nvSpPr>
        <xdr:cNvPr id="371" name="楕円 370"/>
        <xdr:cNvSpPr/>
      </xdr:nvSpPr>
      <xdr:spPr>
        <a:xfrm>
          <a:off x="2127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143273</xdr:rowOff>
    </xdr:from>
    <xdr:ext cx="469744" cy="259045"/>
    <xdr:sp macro="" textlink="">
      <xdr:nvSpPr>
        <xdr:cNvPr id="372" name="n_1aveValue【認定こども園・幼稚園・保育所】&#10;一人当たり面積"/>
        <xdr:cNvSpPr txBox="1"/>
      </xdr:nvSpPr>
      <xdr:spPr>
        <a:xfrm>
          <a:off x="21075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73"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6367</xdr:rowOff>
    </xdr:from>
    <xdr:ext cx="469744" cy="259045"/>
    <xdr:sp macro="" textlink="">
      <xdr:nvSpPr>
        <xdr:cNvPr id="374" name="n_1mainValue【認定こども園・幼稚園・保育所】&#10;一人当たり面積"/>
        <xdr:cNvSpPr txBox="1"/>
      </xdr:nvSpPr>
      <xdr:spPr>
        <a:xfrm>
          <a:off x="210757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5" name="直線コネクタ 3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6" name="テキスト ボックス 3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7" name="直線コネクタ 3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8" name="テキスト ボックス 3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9" name="直線コネクタ 3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0" name="テキスト ボックス 3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1" name="直線コネクタ 3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2" name="テキスト ボックス 3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3" name="直線コネクタ 3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4" name="テキスト ボックス 3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5" name="直線コネクタ 3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6" name="テキスト ボックス 3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00" name="直線コネクタ 399"/>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01"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02" name="直線コネクタ 401"/>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03"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04" name="直線コネクタ 403"/>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05"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06" name="フローチャート: 判断 405"/>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07" name="フローチャート: 判断 406"/>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08" name="フローチャート: 判断 407"/>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9" name="テキスト ボックス 4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0" name="テキスト ボックス 4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1" name="テキスト ボックス 4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2" name="テキスト ボックス 4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3" name="テキスト ボックス 4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94524</xdr:rowOff>
    </xdr:from>
    <xdr:to>
      <xdr:col>81</xdr:col>
      <xdr:colOff>101600</xdr:colOff>
      <xdr:row>59</xdr:row>
      <xdr:rowOff>24674</xdr:rowOff>
    </xdr:to>
    <xdr:sp macro="" textlink="">
      <xdr:nvSpPr>
        <xdr:cNvPr id="414" name="楕円 413"/>
        <xdr:cNvSpPr/>
      </xdr:nvSpPr>
      <xdr:spPr>
        <a:xfrm>
          <a:off x="15430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154594</xdr:rowOff>
    </xdr:from>
    <xdr:ext cx="405111" cy="259045"/>
    <xdr:sp macro="" textlink="">
      <xdr:nvSpPr>
        <xdr:cNvPr id="415"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16"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41201</xdr:rowOff>
    </xdr:from>
    <xdr:ext cx="405111" cy="259045"/>
    <xdr:sp macro="" textlink="">
      <xdr:nvSpPr>
        <xdr:cNvPr id="417" name="n_1mainValue【学校施設】&#10;有形固定資産減価償却率"/>
        <xdr:cNvSpPr txBox="1"/>
      </xdr:nvSpPr>
      <xdr:spPr>
        <a:xfrm>
          <a:off x="15266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28" name="テキスト ボックス 4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29" name="直線コネクタ 42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0" name="テキスト ボックス 42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1" name="直線コネクタ 43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2" name="テキスト ボックス 43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3" name="直線コネクタ 43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4" name="テキスト ボックス 43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5" name="直線コネクタ 43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6" name="テキスト ボックス 43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8" name="テキスト ボックス 4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40" name="直線コネクタ 439"/>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41"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42" name="直線コネクタ 441"/>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43"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44" name="直線コネクタ 443"/>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45"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46" name="フローチャート: 判断 445"/>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47" name="フローチャート: 判断 446"/>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48" name="フローチャート: 判断 447"/>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107848</xdr:rowOff>
    </xdr:from>
    <xdr:to>
      <xdr:col>112</xdr:col>
      <xdr:colOff>38100</xdr:colOff>
      <xdr:row>60</xdr:row>
      <xdr:rowOff>37998</xdr:rowOff>
    </xdr:to>
    <xdr:sp macro="" textlink="">
      <xdr:nvSpPr>
        <xdr:cNvPr id="454" name="楕円 453"/>
        <xdr:cNvSpPr/>
      </xdr:nvSpPr>
      <xdr:spPr>
        <a:xfrm>
          <a:off x="21272500" y="102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13581</xdr:rowOff>
    </xdr:from>
    <xdr:ext cx="469744" cy="259045"/>
    <xdr:sp macro="" textlink="">
      <xdr:nvSpPr>
        <xdr:cNvPr id="455" name="n_1aveValue【学校施設】&#10;一人当たり面積"/>
        <xdr:cNvSpPr txBox="1"/>
      </xdr:nvSpPr>
      <xdr:spPr>
        <a:xfrm>
          <a:off x="2107572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56"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54525</xdr:rowOff>
    </xdr:from>
    <xdr:ext cx="469744" cy="259045"/>
    <xdr:sp macro="" textlink="">
      <xdr:nvSpPr>
        <xdr:cNvPr id="457" name="n_1mainValue【学校施設】&#10;一人当たり面積"/>
        <xdr:cNvSpPr txBox="1"/>
      </xdr:nvSpPr>
      <xdr:spPr>
        <a:xfrm>
          <a:off x="21075727" y="999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6" name="テキスト ボックス 4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68" name="テキスト ボックス 4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0" name="テキスト ボックス 4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2" name="テキスト ボックス 4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4" name="テキスト ボックス 4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76" name="テキスト ボックス 4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78" name="テキスト ボックス 4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482" name="直線コネクタ 481"/>
        <xdr:cNvCxnSpPr/>
      </xdr:nvCxnSpPr>
      <xdr:spPr>
        <a:xfrm flipV="1">
          <a:off x="16318864"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83" name="【児童館】&#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84" name="直線コネクタ 48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6" name="直線コネクタ 48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133366</xdr:rowOff>
    </xdr:from>
    <xdr:ext cx="405111" cy="259045"/>
    <xdr:sp macro="" textlink="">
      <xdr:nvSpPr>
        <xdr:cNvPr id="487" name="【児童館】&#10;有形固定資産減価償却率平均値テキスト"/>
        <xdr:cNvSpPr txBox="1"/>
      </xdr:nvSpPr>
      <xdr:spPr>
        <a:xfrm>
          <a:off x="16357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488" name="フローチャート: 判断 487"/>
        <xdr:cNvSpPr/>
      </xdr:nvSpPr>
      <xdr:spPr>
        <a:xfrm>
          <a:off x="16268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489" name="フローチャート: 判断 488"/>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490" name="フローチャート: 判断 489"/>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496" name="楕円 495"/>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97172</xdr:rowOff>
    </xdr:from>
    <xdr:ext cx="405111" cy="259045"/>
    <xdr:sp macro="" textlink="">
      <xdr:nvSpPr>
        <xdr:cNvPr id="497" name="n_1aveValue【児童館】&#10;有形固定資産減価償却率"/>
        <xdr:cNvSpPr txBox="1"/>
      </xdr:nvSpPr>
      <xdr:spPr>
        <a:xfrm>
          <a:off x="15266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86377</xdr:rowOff>
    </xdr:from>
    <xdr:ext cx="405111" cy="259045"/>
    <xdr:sp macro="" textlink="">
      <xdr:nvSpPr>
        <xdr:cNvPr id="498" name="n_2aveValue【児童館】&#10;有形固定資産減価償却率"/>
        <xdr:cNvSpPr txBox="1"/>
      </xdr:nvSpPr>
      <xdr:spPr>
        <a:xfrm>
          <a:off x="14389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105427</xdr:rowOff>
    </xdr:from>
    <xdr:ext cx="405111" cy="259045"/>
    <xdr:sp macro="" textlink="">
      <xdr:nvSpPr>
        <xdr:cNvPr id="499" name="n_1mainValue【児童館】&#10;有形固定資産減価償却率"/>
        <xdr:cNvSpPr txBox="1"/>
      </xdr:nvSpPr>
      <xdr:spPr>
        <a:xfrm>
          <a:off x="152660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8" name="テキスト ボックス 5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1" name="テキスト ボックス 5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3" name="テキスト ボックス 5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5" name="テキスト ボックス 5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7" name="テキスト ボックス 5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9" name="テキスト ボックス 5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1" name="テキスト ボックス 5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23" name="直線コネクタ 522"/>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24" name="【児童館】&#10;一人当たり面積最小値テキスト"/>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25" name="直線コネクタ 524"/>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26"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27" name="直線コネクタ 526"/>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528" name="【児童館】&#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29" name="フローチャート: 判断 528"/>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30" name="フローチャート: 判断 529"/>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31" name="フローチャート: 判断 530"/>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2" name="テキスト ボックス 5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3" name="テキスト ボックス 5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4" name="テキスト ボックス 5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5" name="テキスト ボックス 5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6" name="テキスト ボックス 5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537" name="楕円 536"/>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82566</xdr:rowOff>
    </xdr:from>
    <xdr:ext cx="469744" cy="259045"/>
    <xdr:sp macro="" textlink="">
      <xdr:nvSpPr>
        <xdr:cNvPr id="538" name="n_1aveValue【児童館】&#10;一人当たり面積"/>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539" name="n_2aveValue【児童館】&#10;一人当たり面積"/>
        <xdr:cNvSpPr txBox="1"/>
      </xdr:nvSpPr>
      <xdr:spPr>
        <a:xfrm>
          <a:off x="20199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540" name="n_1mainValue【児童館】&#10;一人当たり面積"/>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1" name="テキスト ボックス 55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2" name="直線コネクタ 5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3" name="テキスト ボックス 55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4" name="直線コネクタ 5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5" name="テキスト ボックス 5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6" name="直線コネクタ 5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7" name="テキスト ボックス 5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8" name="直線コネクタ 5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9" name="テキスト ボックス 5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0" name="直線コネクタ 5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1" name="テキスト ボックス 56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65" name="直線コネクタ 564"/>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66"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67" name="直線コネクタ 566"/>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9" name="直線コネクタ 5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70"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71" name="フローチャート: 判断 570"/>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72" name="フローチャート: 判断 571"/>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73" name="フローチャート: 判断 572"/>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65405</xdr:rowOff>
    </xdr:from>
    <xdr:to>
      <xdr:col>81</xdr:col>
      <xdr:colOff>101600</xdr:colOff>
      <xdr:row>101</xdr:row>
      <xdr:rowOff>167005</xdr:rowOff>
    </xdr:to>
    <xdr:sp macro="" textlink="">
      <xdr:nvSpPr>
        <xdr:cNvPr id="579" name="楕円 578"/>
        <xdr:cNvSpPr/>
      </xdr:nvSpPr>
      <xdr:spPr>
        <a:xfrm>
          <a:off x="15430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158132</xdr:rowOff>
    </xdr:from>
    <xdr:ext cx="405111" cy="259045"/>
    <xdr:sp macro="" textlink="">
      <xdr:nvSpPr>
        <xdr:cNvPr id="580"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81"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12082</xdr:rowOff>
    </xdr:from>
    <xdr:ext cx="405111" cy="259045"/>
    <xdr:sp macro="" textlink="">
      <xdr:nvSpPr>
        <xdr:cNvPr id="582" name="n_1mainValue【公民館】&#10;有形固定資産減価償却率"/>
        <xdr:cNvSpPr txBox="1"/>
      </xdr:nvSpPr>
      <xdr:spPr>
        <a:xfrm>
          <a:off x="152660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3" name="直線コネクタ 5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4" name="テキスト ボックス 5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5" name="直線コネクタ 5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6" name="テキスト ボックス 5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7" name="直線コネクタ 5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8" name="テキスト ボックス 5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9" name="直線コネクタ 5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0" name="テキスト ボックス 5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1" name="直線コネクタ 6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2" name="テキスト ボックス 6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3" name="直線コネクタ 6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4" name="テキスト ボックス 6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08" name="直線コネクタ 607"/>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9"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10" name="直線コネクタ 609"/>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11"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12" name="直線コネクタ 611"/>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13"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4" name="フローチャート: 判断 613"/>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15" name="フローチャート: 判断 614"/>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16" name="フローチャート: 判断 615"/>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622" name="楕円 621"/>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133729</xdr:rowOff>
    </xdr:from>
    <xdr:ext cx="469744" cy="259045"/>
    <xdr:sp macro="" textlink="">
      <xdr:nvSpPr>
        <xdr:cNvPr id="623"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624"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625" name="n_1mainValue【公民館】&#10;一人当たり面積"/>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償却率が類似団体に比べて高い。利用頻度に応じ、改良工事を行うが、山間の町道等かなり広範囲になることから、整備が後回しになっている部分も多々ある。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町営住宅の老朽化が進行している。入居者の住み替え等を行い、建て替えの準備をする必要がある。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町内幼稚園、保育所は、待機児童もない状態。少子化により施設数が過剰であったため、平成２９年度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６幼稚園、３保育園を３つの幼保一体施設に統合</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廃園施設の利活用、除却等を検討し、財政負担軽減を図る。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償却率の高さから施設の老朽具合がうかがえる。少子化により施設数が過剰であったため、平成２９年度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７小学校を３小学校に統合</a:t>
          </a:r>
          <a:r>
            <a:rPr kumimoji="1" lang="ja-JP" altLang="en-US" sz="1100">
              <a:solidFill>
                <a:schemeClr val="dk1"/>
              </a:solidFill>
              <a:effectLst/>
              <a:latin typeface="+mn-lt"/>
              <a:ea typeface="+mn-ea"/>
              <a:cs typeface="+mn-cs"/>
            </a:rPr>
            <a:t>したため、</a:t>
          </a:r>
          <a:r>
            <a:rPr kumimoji="1" lang="ja-JP" altLang="ja-JP" sz="1100">
              <a:solidFill>
                <a:schemeClr val="dk1"/>
              </a:solidFill>
              <a:effectLst/>
              <a:latin typeface="+mn-lt"/>
              <a:ea typeface="+mn-ea"/>
              <a:cs typeface="+mn-cs"/>
            </a:rPr>
            <a:t>廃校施設の利活用等を検討し、財政負担軽減を図る。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14,452
14,260
144.21
9,482,713
9,052,433
359,404
5,571,736
9,583,483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75673</xdr:rowOff>
    </xdr:from>
    <xdr:ext cx="405111" cy="259045"/>
    <xdr:sp macro="" textlink="">
      <xdr:nvSpPr>
        <xdr:cNvPr id="65" name="n_1aveValue【図書館】&#10;有形固定資産減価償却率"/>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2540</xdr:rowOff>
    </xdr:from>
    <xdr:to>
      <xdr:col>15</xdr:col>
      <xdr:colOff>101600</xdr:colOff>
      <xdr:row>39</xdr:row>
      <xdr:rowOff>104140</xdr:rowOff>
    </xdr:to>
    <xdr:sp macro="" textlink="">
      <xdr:nvSpPr>
        <xdr:cNvPr id="66" name="フローチャート: 判断 65"/>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120667</xdr:rowOff>
    </xdr:from>
    <xdr:ext cx="405111" cy="259045"/>
    <xdr:sp macro="" textlink="">
      <xdr:nvSpPr>
        <xdr:cNvPr id="67"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164193</xdr:rowOff>
    </xdr:from>
    <xdr:to>
      <xdr:col>20</xdr:col>
      <xdr:colOff>38100</xdr:colOff>
      <xdr:row>37</xdr:row>
      <xdr:rowOff>94343</xdr:rowOff>
    </xdr:to>
    <xdr:sp macro="" textlink="">
      <xdr:nvSpPr>
        <xdr:cNvPr id="73" name="楕円 72"/>
        <xdr:cNvSpPr/>
      </xdr:nvSpPr>
      <xdr:spPr>
        <a:xfrm>
          <a:off x="3746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110870</xdr:rowOff>
    </xdr:from>
    <xdr:ext cx="405111" cy="259045"/>
    <xdr:sp macro="" textlink="">
      <xdr:nvSpPr>
        <xdr:cNvPr id="74" name="n_1mainValue【図書館】&#10;有形固定資産減価償却率"/>
        <xdr:cNvSpPr txBox="1"/>
      </xdr:nvSpPr>
      <xdr:spPr>
        <a:xfrm>
          <a:off x="35820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98" name="直線コネクタ 97"/>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99"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0" name="直線コネクタ 99"/>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1"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2" name="直線コネクタ 101"/>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3"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4" name="フローチャート: 判断 103"/>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5" name="フローチャート: 判断 104"/>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156227</xdr:rowOff>
    </xdr:from>
    <xdr:ext cx="469744" cy="259045"/>
    <xdr:sp macro="" textlink="">
      <xdr:nvSpPr>
        <xdr:cNvPr id="106" name="n_1ave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07" name="フローチャート: 判断 106"/>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97807</xdr:rowOff>
    </xdr:from>
    <xdr:ext cx="469744" cy="259045"/>
    <xdr:sp macro="" textlink="">
      <xdr:nvSpPr>
        <xdr:cNvPr id="108"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135890</xdr:rowOff>
    </xdr:from>
    <xdr:to>
      <xdr:col>50</xdr:col>
      <xdr:colOff>165100</xdr:colOff>
      <xdr:row>39</xdr:row>
      <xdr:rowOff>66040</xdr:rowOff>
    </xdr:to>
    <xdr:sp macro="" textlink="">
      <xdr:nvSpPr>
        <xdr:cNvPr id="114" name="楕円 113"/>
        <xdr:cNvSpPr/>
      </xdr:nvSpPr>
      <xdr:spPr>
        <a:xfrm>
          <a:off x="9588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82567</xdr:rowOff>
    </xdr:from>
    <xdr:ext cx="469744" cy="259045"/>
    <xdr:sp macro="" textlink="">
      <xdr:nvSpPr>
        <xdr:cNvPr id="115" name="n_1mainValue【図書館】&#10;一人当たり面積"/>
        <xdr:cNvSpPr txBox="1"/>
      </xdr:nvSpPr>
      <xdr:spPr>
        <a:xfrm>
          <a:off x="939172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4" name="テキスト ボックス 13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38" name="直線コネクタ 137"/>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39"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0" name="直線コネクタ 13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2" name="直線コネクタ 14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43"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44" name="フローチャート: 判断 143"/>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45" name="フローチャート: 判断 144"/>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119905</xdr:rowOff>
    </xdr:from>
    <xdr:ext cx="405111" cy="259045"/>
    <xdr:sp macro="" textlink="">
      <xdr:nvSpPr>
        <xdr:cNvPr id="146" name="n_1aveValue【体育館・プール】&#10;有形固定資産減価償却率"/>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147" name="フローチャート: 判断 146"/>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26179</xdr:rowOff>
    </xdr:from>
    <xdr:ext cx="405111" cy="259045"/>
    <xdr:sp macro="" textlink="">
      <xdr:nvSpPr>
        <xdr:cNvPr id="148"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86360</xdr:rowOff>
    </xdr:from>
    <xdr:to>
      <xdr:col>20</xdr:col>
      <xdr:colOff>38100</xdr:colOff>
      <xdr:row>64</xdr:row>
      <xdr:rowOff>16510</xdr:rowOff>
    </xdr:to>
    <xdr:sp macro="" textlink="">
      <xdr:nvSpPr>
        <xdr:cNvPr id="154" name="楕円 153"/>
        <xdr:cNvSpPr/>
      </xdr:nvSpPr>
      <xdr:spPr>
        <a:xfrm>
          <a:off x="3746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64</xdr:row>
      <xdr:rowOff>7637</xdr:rowOff>
    </xdr:from>
    <xdr:ext cx="405111" cy="259045"/>
    <xdr:sp macro="" textlink="">
      <xdr:nvSpPr>
        <xdr:cNvPr id="155" name="n_1mainValue【体育館・プール】&#10;有形固定資産減価償却率"/>
        <xdr:cNvSpPr txBox="1"/>
      </xdr:nvSpPr>
      <xdr:spPr>
        <a:xfrm>
          <a:off x="35820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79" name="直線コネクタ 178"/>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0"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81" name="直線コネクタ 180"/>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82"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83" name="直線コネクタ 182"/>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84"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85" name="フローチャート: 判断 184"/>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86" name="フローチャート: 判断 185"/>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125747</xdr:rowOff>
    </xdr:from>
    <xdr:ext cx="469744" cy="259045"/>
    <xdr:sp macro="" textlink="">
      <xdr:nvSpPr>
        <xdr:cNvPr id="187" name="n_1ave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88" name="フローチャート: 判断 187"/>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89"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53340</xdr:rowOff>
    </xdr:from>
    <xdr:to>
      <xdr:col>50</xdr:col>
      <xdr:colOff>165100</xdr:colOff>
      <xdr:row>58</xdr:row>
      <xdr:rowOff>154940</xdr:rowOff>
    </xdr:to>
    <xdr:sp macro="" textlink="">
      <xdr:nvSpPr>
        <xdr:cNvPr id="195" name="楕円 194"/>
        <xdr:cNvSpPr/>
      </xdr:nvSpPr>
      <xdr:spPr>
        <a:xfrm>
          <a:off x="95885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17</xdr:rowOff>
    </xdr:from>
    <xdr:ext cx="469744" cy="259045"/>
    <xdr:sp macro="" textlink="">
      <xdr:nvSpPr>
        <xdr:cNvPr id="196" name="n_1mainValue【体育館・プール】&#10;一人当たり面積"/>
        <xdr:cNvSpPr txBox="1"/>
      </xdr:nvSpPr>
      <xdr:spPr>
        <a:xfrm>
          <a:off x="9391727" y="977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8" name="テキスト ボックス 20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8" name="テキスト ボックス 21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22" name="直線コネクタ 221"/>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23"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24" name="直線コネクタ 223"/>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6" name="直線コネクタ 22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27"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28" name="フローチャート: 判断 227"/>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29" name="フローチャート: 判断 228"/>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81659</xdr:rowOff>
    </xdr:from>
    <xdr:ext cx="405111" cy="259045"/>
    <xdr:sp macro="" textlink="">
      <xdr:nvSpPr>
        <xdr:cNvPr id="230" name="n_1aveValue【福祉施設】&#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231" name="フローチャート: 判断 230"/>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69504</xdr:rowOff>
    </xdr:from>
    <xdr:ext cx="405111" cy="259045"/>
    <xdr:sp macro="" textlink="">
      <xdr:nvSpPr>
        <xdr:cNvPr id="232" name="n_2aveValue【福祉施設】&#10;有形固定資産減価償却率"/>
        <xdr:cNvSpPr txBox="1"/>
      </xdr:nvSpPr>
      <xdr:spPr>
        <a:xfrm>
          <a:off x="2705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86905</xdr:rowOff>
    </xdr:from>
    <xdr:to>
      <xdr:col>20</xdr:col>
      <xdr:colOff>38100</xdr:colOff>
      <xdr:row>80</xdr:row>
      <xdr:rowOff>17055</xdr:rowOff>
    </xdr:to>
    <xdr:sp macro="" textlink="">
      <xdr:nvSpPr>
        <xdr:cNvPr id="238" name="楕円 237"/>
        <xdr:cNvSpPr/>
      </xdr:nvSpPr>
      <xdr:spPr>
        <a:xfrm>
          <a:off x="3746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33582</xdr:rowOff>
    </xdr:from>
    <xdr:ext cx="405111" cy="259045"/>
    <xdr:sp macro="" textlink="">
      <xdr:nvSpPr>
        <xdr:cNvPr id="239" name="n_1mainValue【福祉施設】&#10;有形固定資産減価償却率"/>
        <xdr:cNvSpPr txBox="1"/>
      </xdr:nvSpPr>
      <xdr:spPr>
        <a:xfrm>
          <a:off x="35820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65" name="直線コネクタ 264"/>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66"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67" name="直線コネクタ 266"/>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68"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69" name="直線コネクタ 268"/>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70" name="【福祉施設】&#10;一人当たり面積平均値テキスト"/>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71" name="フローチャート: 判断 270"/>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72" name="フローチャート: 判断 271"/>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73"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74" name="フローチャート: 判断 273"/>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75" name="n_2aveValue【福祉施設】&#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153851</xdr:rowOff>
    </xdr:from>
    <xdr:to>
      <xdr:col>50</xdr:col>
      <xdr:colOff>165100</xdr:colOff>
      <xdr:row>85</xdr:row>
      <xdr:rowOff>84001</xdr:rowOff>
    </xdr:to>
    <xdr:sp macro="" textlink="">
      <xdr:nvSpPr>
        <xdr:cNvPr id="281" name="楕円 280"/>
        <xdr:cNvSpPr/>
      </xdr:nvSpPr>
      <xdr:spPr>
        <a:xfrm>
          <a:off x="9588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75128</xdr:rowOff>
    </xdr:from>
    <xdr:ext cx="469744" cy="259045"/>
    <xdr:sp macro="" textlink="">
      <xdr:nvSpPr>
        <xdr:cNvPr id="282" name="n_1mainValue【福祉施設】&#10;一人当たり面積"/>
        <xdr:cNvSpPr txBox="1"/>
      </xdr:nvSpPr>
      <xdr:spPr>
        <a:xfrm>
          <a:off x="9391727" y="146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3" name="テキスト ボックス 29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4" name="直線コネクタ 2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5" name="テキスト ボックス 2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6" name="直線コネクタ 2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7" name="テキスト ボックス 2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8" name="直線コネクタ 2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9" name="テキスト ボックス 2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0" name="直線コネクタ 2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1" name="テキスト ボックス 30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305" name="直線コネクタ 304"/>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306"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307" name="直線コネクタ 306"/>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308"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09" name="直線コネクタ 308"/>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111269</xdr:rowOff>
    </xdr:from>
    <xdr:ext cx="405111" cy="259045"/>
    <xdr:sp macro="" textlink="">
      <xdr:nvSpPr>
        <xdr:cNvPr id="310" name="【市民会館】&#10;有形固定資産減価償却率平均値テキスト"/>
        <xdr:cNvSpPr txBox="1"/>
      </xdr:nvSpPr>
      <xdr:spPr>
        <a:xfrm>
          <a:off x="4673600" y="1777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311" name="フローチャート: 判断 310"/>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312" name="フローチャート: 判断 311"/>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168673</xdr:rowOff>
    </xdr:from>
    <xdr:ext cx="405111" cy="259045"/>
    <xdr:sp macro="" textlink="">
      <xdr:nvSpPr>
        <xdr:cNvPr id="313" name="n_1aveValue【市民会館】&#10;有形固定資産減価償却率"/>
        <xdr:cNvSpPr txBox="1"/>
      </xdr:nvSpPr>
      <xdr:spPr>
        <a:xfrm>
          <a:off x="35820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125985</xdr:rowOff>
    </xdr:from>
    <xdr:to>
      <xdr:col>15</xdr:col>
      <xdr:colOff>101600</xdr:colOff>
      <xdr:row>105</xdr:row>
      <xdr:rowOff>56135</xdr:rowOff>
    </xdr:to>
    <xdr:sp macro="" textlink="">
      <xdr:nvSpPr>
        <xdr:cNvPr id="314" name="フローチャート: 判断 313"/>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72662</xdr:rowOff>
    </xdr:from>
    <xdr:ext cx="405111" cy="259045"/>
    <xdr:sp macro="" textlink="">
      <xdr:nvSpPr>
        <xdr:cNvPr id="315"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2539</xdr:rowOff>
    </xdr:from>
    <xdr:to>
      <xdr:col>20</xdr:col>
      <xdr:colOff>38100</xdr:colOff>
      <xdr:row>106</xdr:row>
      <xdr:rowOff>104139</xdr:rowOff>
    </xdr:to>
    <xdr:sp macro="" textlink="">
      <xdr:nvSpPr>
        <xdr:cNvPr id="321" name="楕円 320"/>
        <xdr:cNvSpPr/>
      </xdr:nvSpPr>
      <xdr:spPr>
        <a:xfrm>
          <a:off x="3746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95266</xdr:rowOff>
    </xdr:from>
    <xdr:ext cx="405111" cy="259045"/>
    <xdr:sp macro="" textlink="">
      <xdr:nvSpPr>
        <xdr:cNvPr id="322" name="n_1mainValue【市民会館】&#10;有形固定資産減価償却率"/>
        <xdr:cNvSpPr txBox="1"/>
      </xdr:nvSpPr>
      <xdr:spPr>
        <a:xfrm>
          <a:off x="3582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3" name="直線コネクタ 33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4" name="テキスト ボックス 33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5" name="直線コネクタ 33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6" name="テキスト ボックス 33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7" name="直線コネクタ 33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8" name="テキスト ボックス 33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9" name="直線コネクタ 33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0" name="テキスト ボックス 33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1" name="直線コネクタ 34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2" name="テキスト ボックス 34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3" name="直線コネクタ 34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4" name="テキスト ボックス 34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48" name="直線コネクタ 347"/>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49"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50" name="直線コネクタ 349"/>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51"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52" name="直線コネクタ 351"/>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136633</xdr:rowOff>
    </xdr:from>
    <xdr:ext cx="469744" cy="259045"/>
    <xdr:sp macro="" textlink="">
      <xdr:nvSpPr>
        <xdr:cNvPr id="353" name="【市民会館】&#10;一人当たり面積平均値テキスト"/>
        <xdr:cNvSpPr txBox="1"/>
      </xdr:nvSpPr>
      <xdr:spPr>
        <a:xfrm>
          <a:off x="10515600" y="1831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54" name="フローチャート: 判断 353"/>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55" name="フローチャート: 判断 354"/>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85289</xdr:rowOff>
    </xdr:from>
    <xdr:ext cx="469744" cy="259045"/>
    <xdr:sp macro="" textlink="">
      <xdr:nvSpPr>
        <xdr:cNvPr id="356"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62956</xdr:rowOff>
    </xdr:from>
    <xdr:to>
      <xdr:col>46</xdr:col>
      <xdr:colOff>38100</xdr:colOff>
      <xdr:row>107</xdr:row>
      <xdr:rowOff>164556</xdr:rowOff>
    </xdr:to>
    <xdr:sp macro="" textlink="">
      <xdr:nvSpPr>
        <xdr:cNvPr id="357" name="フローチャート: 判断 356"/>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9633</xdr:rowOff>
    </xdr:from>
    <xdr:ext cx="469744" cy="259045"/>
    <xdr:sp macro="" textlink="">
      <xdr:nvSpPr>
        <xdr:cNvPr id="358"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152763</xdr:rowOff>
    </xdr:from>
    <xdr:to>
      <xdr:col>50</xdr:col>
      <xdr:colOff>165100</xdr:colOff>
      <xdr:row>107</xdr:row>
      <xdr:rowOff>82913</xdr:rowOff>
    </xdr:to>
    <xdr:sp macro="" textlink="">
      <xdr:nvSpPr>
        <xdr:cNvPr id="364" name="楕円 363"/>
        <xdr:cNvSpPr/>
      </xdr:nvSpPr>
      <xdr:spPr>
        <a:xfrm>
          <a:off x="9588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74040</xdr:rowOff>
    </xdr:from>
    <xdr:ext cx="469744" cy="259045"/>
    <xdr:sp macro="" textlink="">
      <xdr:nvSpPr>
        <xdr:cNvPr id="365" name="n_1mainValue【市民会館】&#10;一人当たり面積"/>
        <xdr:cNvSpPr txBox="1"/>
      </xdr:nvSpPr>
      <xdr:spPr>
        <a:xfrm>
          <a:off x="9391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391" name="直線コネクタ 390"/>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392"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393" name="直線コネクタ 392"/>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394"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395" name="直線コネクタ 394"/>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396"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97" name="フローチャート: 判断 396"/>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398" name="フローチャート: 判断 397"/>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42290</xdr:rowOff>
    </xdr:from>
    <xdr:ext cx="405111" cy="259045"/>
    <xdr:sp macro="" textlink="">
      <xdr:nvSpPr>
        <xdr:cNvPr id="399" name="n_1aveValue【一般廃棄物処理施設】&#10;有形固定資産減価償却率"/>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400" name="フローチャート: 判断 399"/>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401"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66222</xdr:rowOff>
    </xdr:from>
    <xdr:to>
      <xdr:col>81</xdr:col>
      <xdr:colOff>101600</xdr:colOff>
      <xdr:row>37</xdr:row>
      <xdr:rowOff>167822</xdr:rowOff>
    </xdr:to>
    <xdr:sp macro="" textlink="">
      <xdr:nvSpPr>
        <xdr:cNvPr id="407" name="楕円 406"/>
        <xdr:cNvSpPr/>
      </xdr:nvSpPr>
      <xdr:spPr>
        <a:xfrm>
          <a:off x="15430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158949</xdr:rowOff>
    </xdr:from>
    <xdr:ext cx="405111" cy="259045"/>
    <xdr:sp macro="" textlink="">
      <xdr:nvSpPr>
        <xdr:cNvPr id="408" name="n_1mainValue【一般廃棄物処理施設】&#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0" name="テキスト ボックス 4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2" name="テキスト ボックス 42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4" name="テキスト ボックス 4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6" name="テキスト ボックス 4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430" name="直線コネクタ 429"/>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31"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32" name="直線コネクタ 431"/>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33"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34" name="直線コネクタ 433"/>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435"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36" name="フローチャート: 判断 435"/>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37" name="フローチャート: 判断 436"/>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68487</xdr:rowOff>
    </xdr:from>
    <xdr:ext cx="599010" cy="259045"/>
    <xdr:sp macro="" textlink="">
      <xdr:nvSpPr>
        <xdr:cNvPr id="438" name="n_1aveValue【一般廃棄物処理施設】&#10;一人当たり有形固定資産（償却資産）額"/>
        <xdr:cNvSpPr txBox="1"/>
      </xdr:nvSpPr>
      <xdr:spPr>
        <a:xfrm>
          <a:off x="210110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439" name="フローチャート: 判断 438"/>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440"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42934</xdr:rowOff>
    </xdr:from>
    <xdr:to>
      <xdr:col>112</xdr:col>
      <xdr:colOff>38100</xdr:colOff>
      <xdr:row>40</xdr:row>
      <xdr:rowOff>144534</xdr:rowOff>
    </xdr:to>
    <xdr:sp macro="" textlink="">
      <xdr:nvSpPr>
        <xdr:cNvPr id="446" name="楕円 445"/>
        <xdr:cNvSpPr/>
      </xdr:nvSpPr>
      <xdr:spPr>
        <a:xfrm>
          <a:off x="21272500" y="69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135661</xdr:rowOff>
    </xdr:from>
    <xdr:ext cx="534377" cy="259045"/>
    <xdr:sp macro="" textlink="">
      <xdr:nvSpPr>
        <xdr:cNvPr id="447" name="n_1mainValue【一般廃棄物処理施設】&#10;一人当たり有形固定資産（償却資産）額"/>
        <xdr:cNvSpPr txBox="1"/>
      </xdr:nvSpPr>
      <xdr:spPr>
        <a:xfrm>
          <a:off x="21043411" y="69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8" name="テキスト ボックス 4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9" name="直線コネクタ 4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0" name="テキスト ボックス 45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1" name="直線コネクタ 4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2" name="テキスト ボックス 4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3" name="直線コネクタ 4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4" name="テキスト ボックス 4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5" name="直線コネクタ 4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6" name="テキスト ボックス 4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7" name="直線コネクタ 4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8" name="テキスト ボックス 46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472" name="直線コネクタ 471"/>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73"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74" name="直線コネクタ 47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75"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76" name="直線コネクタ 47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477"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478" name="フローチャート: 判断 477"/>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479" name="フローチャート: 判断 478"/>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104792</xdr:rowOff>
    </xdr:from>
    <xdr:ext cx="405111" cy="259045"/>
    <xdr:sp macro="" textlink="">
      <xdr:nvSpPr>
        <xdr:cNvPr id="480"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481" name="フローチャート: 判断 480"/>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154957</xdr:rowOff>
    </xdr:from>
    <xdr:ext cx="405111" cy="259045"/>
    <xdr:sp macro="" textlink="">
      <xdr:nvSpPr>
        <xdr:cNvPr id="482" name="n_2aveValue【保健センター・保健所】&#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488" name="楕円 487"/>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67327</xdr:rowOff>
    </xdr:from>
    <xdr:ext cx="405111" cy="259045"/>
    <xdr:sp macro="" textlink="">
      <xdr:nvSpPr>
        <xdr:cNvPr id="489" name="n_1mainValue【保健センター・保健所】&#10;有形固定資産減価償却率"/>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0" name="直線コネクタ 49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1" name="テキスト ボックス 50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2" name="直線コネクタ 50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3" name="テキスト ボックス 50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4" name="直線コネクタ 50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5" name="テキスト ボックス 50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6" name="直線コネクタ 50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7" name="テキスト ボックス 50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511" name="直線コネクタ 510"/>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12"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13" name="直線コネクタ 512"/>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14"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15" name="直線コネクタ 514"/>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516" name="【保健センター・保健所】&#10;一人当たり面積平均値テキスト"/>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517" name="フローチャート: 判断 516"/>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518" name="フローチャート: 判断 517"/>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519"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520" name="フローチャート: 判断 519"/>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521"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27" name="楕円 526"/>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41927</xdr:rowOff>
    </xdr:from>
    <xdr:ext cx="469744" cy="259045"/>
    <xdr:sp macro="" textlink="">
      <xdr:nvSpPr>
        <xdr:cNvPr id="528"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5" name="テキスト ボックス 55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7" name="テキスト ボックス 55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5" name="テキスト ボックス 5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569" name="直線コネクタ 568"/>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570"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571" name="直線コネクタ 570"/>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572"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573" name="直線コネクタ 572"/>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574"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575" name="フローチャート: 判断 574"/>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76" name="フローチャート: 判断 575"/>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164482</xdr:rowOff>
    </xdr:from>
    <xdr:ext cx="405111" cy="259045"/>
    <xdr:sp macro="" textlink="">
      <xdr:nvSpPr>
        <xdr:cNvPr id="577" name="n_1aveValue【庁舎】&#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578" name="フローチャート: 判断 577"/>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80663</xdr:rowOff>
    </xdr:from>
    <xdr:ext cx="405111" cy="259045"/>
    <xdr:sp macro="" textlink="">
      <xdr:nvSpPr>
        <xdr:cNvPr id="579"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33020</xdr:rowOff>
    </xdr:from>
    <xdr:to>
      <xdr:col>81</xdr:col>
      <xdr:colOff>101600</xdr:colOff>
      <xdr:row>105</xdr:row>
      <xdr:rowOff>134620</xdr:rowOff>
    </xdr:to>
    <xdr:sp macro="" textlink="">
      <xdr:nvSpPr>
        <xdr:cNvPr id="585" name="楕円 584"/>
        <xdr:cNvSpPr/>
      </xdr:nvSpPr>
      <xdr:spPr>
        <a:xfrm>
          <a:off x="15430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125747</xdr:rowOff>
    </xdr:from>
    <xdr:ext cx="405111" cy="259045"/>
    <xdr:sp macro="" textlink="">
      <xdr:nvSpPr>
        <xdr:cNvPr id="586" name="n_1mainValue【庁舎】&#10;有形固定資産減価償却率"/>
        <xdr:cNvSpPr txBox="1"/>
      </xdr:nvSpPr>
      <xdr:spPr>
        <a:xfrm>
          <a:off x="152660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97" name="直線コネクタ 596"/>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98" name="テキスト ボックス 597"/>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99" name="直線コネクタ 59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0" name="テキスト ボックス 59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01" name="直線コネクタ 600"/>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02" name="テキスト ボックス 601"/>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05" name="直線コネクタ 604"/>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06" name="テキスト ボックス 605"/>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7" name="直線コネクタ 60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8" name="テキスト ボックス 60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09" name="直線コネクタ 608"/>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10" name="テキスト ボックス 609"/>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14" name="直線コネクタ 613"/>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15"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16" name="直線コネクタ 615"/>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17"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18" name="直線コネクタ 617"/>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619"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20" name="フローチャート: 判断 619"/>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21" name="フローチャート: 判断 620"/>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68121</xdr:rowOff>
    </xdr:from>
    <xdr:ext cx="469744" cy="259045"/>
    <xdr:sp macro="" textlink="">
      <xdr:nvSpPr>
        <xdr:cNvPr id="622" name="n_1aveValue【庁舎】&#10;一人当たり面積"/>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623" name="フローチャート: 判断 622"/>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624"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88264</xdr:rowOff>
    </xdr:from>
    <xdr:to>
      <xdr:col>112</xdr:col>
      <xdr:colOff>38100</xdr:colOff>
      <xdr:row>104</xdr:row>
      <xdr:rowOff>18414</xdr:rowOff>
    </xdr:to>
    <xdr:sp macro="" textlink="">
      <xdr:nvSpPr>
        <xdr:cNvPr id="630" name="楕円 629"/>
        <xdr:cNvSpPr/>
      </xdr:nvSpPr>
      <xdr:spPr>
        <a:xfrm>
          <a:off x="21272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34941</xdr:rowOff>
    </xdr:from>
    <xdr:ext cx="469744" cy="259045"/>
    <xdr:sp macro="" textlink="">
      <xdr:nvSpPr>
        <xdr:cNvPr id="631" name="n_1mainValue【庁舎】&#10;一人当たり面積"/>
        <xdr:cNvSpPr txBox="1"/>
      </xdr:nvSpPr>
      <xdr:spPr>
        <a:xfrm>
          <a:off x="21075727" y="1752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体育館・プールなどの社会教育施設は、合併を経ていることもあり、施設数が過剰となっている部分がある。建設当初の利用需要は、大きく変化していることから、今後は、公共施設等総合管理計画等を踏まえ、施設の統廃合・最適化等を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14,452
14,260
144.21
9,482,713
9,052,433
359,404
5,571,736
9,583,483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前年度と同じく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となり、依然として類似団体の平均（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）を大きく下回っている。少子高齢化による人口減少や全国平均を上回る高齢化率（平成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月末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により財政基盤が弱く、徴税の大きな伸びが期待できない中、地方交付税や地方債に依存した財政運営となっている。ふるさと納税寄付金など、新たな自主財源の確保に積極的に取り組み、併せて事務事業の見直しや、合理化を進め、財政運営の健全化を図る。</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34396</xdr:rowOff>
    </xdr:from>
    <xdr:to>
      <xdr:col>23</xdr:col>
      <xdr:colOff>133350</xdr:colOff>
      <xdr:row>44</xdr:row>
      <xdr:rowOff>34396</xdr:rowOff>
    </xdr:to>
    <xdr:cxnSp macro="">
      <xdr:nvCxnSpPr>
        <xdr:cNvPr id="72" name="直線コネクタ 71"/>
        <xdr:cNvCxnSpPr/>
      </xdr:nvCxnSpPr>
      <xdr:spPr>
        <a:xfrm>
          <a:off x="4114800" y="7578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34396</xdr:rowOff>
    </xdr:from>
    <xdr:to>
      <xdr:col>19</xdr:col>
      <xdr:colOff>133350</xdr:colOff>
      <xdr:row>44</xdr:row>
      <xdr:rowOff>44450</xdr:rowOff>
    </xdr:to>
    <xdr:cxnSp macro="">
      <xdr:nvCxnSpPr>
        <xdr:cNvPr id="75" name="直線コネクタ 74"/>
        <xdr:cNvCxnSpPr/>
      </xdr:nvCxnSpPr>
      <xdr:spPr>
        <a:xfrm flipV="1">
          <a:off x="3225800" y="75781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8" name="直線コネクタ 77"/>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81" name="直線コネクタ 80"/>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4" name="フローチャート: 判断 83"/>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5" name="テキスト ボックス 84"/>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155046</xdr:rowOff>
    </xdr:from>
    <xdr:to>
      <xdr:col>23</xdr:col>
      <xdr:colOff>184150</xdr:colOff>
      <xdr:row>44</xdr:row>
      <xdr:rowOff>85196</xdr:rowOff>
    </xdr:to>
    <xdr:sp macro="" textlink="">
      <xdr:nvSpPr>
        <xdr:cNvPr id="91" name="楕円 90"/>
        <xdr:cNvSpPr/>
      </xdr:nvSpPr>
      <xdr:spPr>
        <a:xfrm>
          <a:off x="49022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50923</xdr:rowOff>
    </xdr:from>
    <xdr:ext cx="762000" cy="259045"/>
    <xdr:sp macro="" textlink="">
      <xdr:nvSpPr>
        <xdr:cNvPr id="92" name="財政力該当値テキスト"/>
        <xdr:cNvSpPr txBox="1"/>
      </xdr:nvSpPr>
      <xdr:spPr>
        <a:xfrm>
          <a:off x="5041900" y="74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155046</xdr:rowOff>
    </xdr:from>
    <xdr:to>
      <xdr:col>19</xdr:col>
      <xdr:colOff>184150</xdr:colOff>
      <xdr:row>44</xdr:row>
      <xdr:rowOff>85196</xdr:rowOff>
    </xdr:to>
    <xdr:sp macro="" textlink="">
      <xdr:nvSpPr>
        <xdr:cNvPr id="93" name="楕円 92"/>
        <xdr:cNvSpPr/>
      </xdr:nvSpPr>
      <xdr:spPr>
        <a:xfrm>
          <a:off x="4064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69973</xdr:rowOff>
    </xdr:from>
    <xdr:ext cx="736600" cy="259045"/>
    <xdr:sp macro="" textlink="">
      <xdr:nvSpPr>
        <xdr:cNvPr id="94" name="テキスト ボックス 93"/>
        <xdr:cNvSpPr txBox="1"/>
      </xdr:nvSpPr>
      <xdr:spPr>
        <a:xfrm>
          <a:off x="3733800" y="761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5" name="楕円 94"/>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6" name="テキスト ボックス 95"/>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7" name="楕円 96"/>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8" name="テキスト ボックス 97"/>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9" name="楕円 98"/>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100" name="テキスト ボックス 99"/>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ポイント改善したが、依然として類似団体の平均（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）よりも悪い状態である。僅かながら比率改善となった要因は、交付税額は減少（▲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％）したものの、地方税の増（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％）等により歳入合計額が前年度より微増（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％）したことと、地方債の発行額が公債費を上回ったことが比率の改善に繋がった。しかしこれは、平成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年度末公債費額の約半数を占めている下水道債の償還額が年々大きく減少しているためだけではなく、ごみ処理施設整備事業（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百万）等による起債額の増額によるものなので、今後公債費が増加していく見込みであり、以前厳しい状況である。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47837</xdr:rowOff>
    </xdr:from>
    <xdr:to>
      <xdr:col>23</xdr:col>
      <xdr:colOff>133350</xdr:colOff>
      <xdr:row>67</xdr:row>
      <xdr:rowOff>88054</xdr:rowOff>
    </xdr:to>
    <xdr:cxnSp macro="">
      <xdr:nvCxnSpPr>
        <xdr:cNvPr id="135" name="直線コネクタ 134"/>
        <xdr:cNvCxnSpPr/>
      </xdr:nvCxnSpPr>
      <xdr:spPr>
        <a:xfrm flipV="1">
          <a:off x="4114800" y="1153498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88054</xdr:rowOff>
    </xdr:from>
    <xdr:to>
      <xdr:col>19</xdr:col>
      <xdr:colOff>133350</xdr:colOff>
      <xdr:row>67</xdr:row>
      <xdr:rowOff>96096</xdr:rowOff>
    </xdr:to>
    <xdr:cxnSp macro="">
      <xdr:nvCxnSpPr>
        <xdr:cNvPr id="138" name="直線コネクタ 137"/>
        <xdr:cNvCxnSpPr/>
      </xdr:nvCxnSpPr>
      <xdr:spPr>
        <a:xfrm flipV="1">
          <a:off x="3225800" y="115752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96096</xdr:rowOff>
    </xdr:from>
    <xdr:to>
      <xdr:col>15</xdr:col>
      <xdr:colOff>82550</xdr:colOff>
      <xdr:row>68</xdr:row>
      <xdr:rowOff>37254</xdr:rowOff>
    </xdr:to>
    <xdr:cxnSp macro="">
      <xdr:nvCxnSpPr>
        <xdr:cNvPr id="141" name="直線コネクタ 140"/>
        <xdr:cNvCxnSpPr/>
      </xdr:nvCxnSpPr>
      <xdr:spPr>
        <a:xfrm flipV="1">
          <a:off x="2336800" y="115832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39794</xdr:rowOff>
    </xdr:from>
    <xdr:to>
      <xdr:col>11</xdr:col>
      <xdr:colOff>31750</xdr:colOff>
      <xdr:row>68</xdr:row>
      <xdr:rowOff>37254</xdr:rowOff>
    </xdr:to>
    <xdr:cxnSp macro="">
      <xdr:nvCxnSpPr>
        <xdr:cNvPr id="144" name="直線コネクタ 143"/>
        <xdr:cNvCxnSpPr/>
      </xdr:nvCxnSpPr>
      <xdr:spPr>
        <a:xfrm>
          <a:off x="1447800" y="115269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5" name="フローチャート: 判断 144"/>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6" name="テキスト ボックス 145"/>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7" name="フローチャート: 判断 146"/>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8" name="テキスト ボックス 147"/>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168487</xdr:rowOff>
    </xdr:from>
    <xdr:to>
      <xdr:col>23</xdr:col>
      <xdr:colOff>184150</xdr:colOff>
      <xdr:row>67</xdr:row>
      <xdr:rowOff>98637</xdr:rowOff>
    </xdr:to>
    <xdr:sp macro="" textlink="">
      <xdr:nvSpPr>
        <xdr:cNvPr id="154" name="楕円 153"/>
        <xdr:cNvSpPr/>
      </xdr:nvSpPr>
      <xdr:spPr>
        <a:xfrm>
          <a:off x="49022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140564</xdr:rowOff>
    </xdr:from>
    <xdr:ext cx="762000" cy="259045"/>
    <xdr:sp macro="" textlink="">
      <xdr:nvSpPr>
        <xdr:cNvPr id="155" name="財政構造の弾力性該当値テキスト"/>
        <xdr:cNvSpPr txBox="1"/>
      </xdr:nvSpPr>
      <xdr:spPr>
        <a:xfrm>
          <a:off x="5041900" y="1145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37254</xdr:rowOff>
    </xdr:from>
    <xdr:to>
      <xdr:col>19</xdr:col>
      <xdr:colOff>184150</xdr:colOff>
      <xdr:row>67</xdr:row>
      <xdr:rowOff>138854</xdr:rowOff>
    </xdr:to>
    <xdr:sp macro="" textlink="">
      <xdr:nvSpPr>
        <xdr:cNvPr id="156" name="楕円 155"/>
        <xdr:cNvSpPr/>
      </xdr:nvSpPr>
      <xdr:spPr>
        <a:xfrm>
          <a:off x="4064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123631</xdr:rowOff>
    </xdr:from>
    <xdr:ext cx="736600" cy="259045"/>
    <xdr:sp macro="" textlink="">
      <xdr:nvSpPr>
        <xdr:cNvPr id="157" name="テキスト ボックス 156"/>
        <xdr:cNvSpPr txBox="1"/>
      </xdr:nvSpPr>
      <xdr:spPr>
        <a:xfrm>
          <a:off x="3733800" y="1161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45296</xdr:rowOff>
    </xdr:from>
    <xdr:to>
      <xdr:col>15</xdr:col>
      <xdr:colOff>133350</xdr:colOff>
      <xdr:row>67</xdr:row>
      <xdr:rowOff>146896</xdr:rowOff>
    </xdr:to>
    <xdr:sp macro="" textlink="">
      <xdr:nvSpPr>
        <xdr:cNvPr id="158" name="楕円 157"/>
        <xdr:cNvSpPr/>
      </xdr:nvSpPr>
      <xdr:spPr>
        <a:xfrm>
          <a:off x="3175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131673</xdr:rowOff>
    </xdr:from>
    <xdr:ext cx="762000" cy="259045"/>
    <xdr:sp macro="" textlink="">
      <xdr:nvSpPr>
        <xdr:cNvPr id="159" name="テキスト ボックス 158"/>
        <xdr:cNvSpPr txBox="1"/>
      </xdr:nvSpPr>
      <xdr:spPr>
        <a:xfrm>
          <a:off x="2844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157904</xdr:rowOff>
    </xdr:from>
    <xdr:to>
      <xdr:col>11</xdr:col>
      <xdr:colOff>82550</xdr:colOff>
      <xdr:row>68</xdr:row>
      <xdr:rowOff>88054</xdr:rowOff>
    </xdr:to>
    <xdr:sp macro="" textlink="">
      <xdr:nvSpPr>
        <xdr:cNvPr id="160" name="楕円 159"/>
        <xdr:cNvSpPr/>
      </xdr:nvSpPr>
      <xdr:spPr>
        <a:xfrm>
          <a:off x="2286000" y="116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72831</xdr:rowOff>
    </xdr:from>
    <xdr:ext cx="762000" cy="259045"/>
    <xdr:sp macro="" textlink="">
      <xdr:nvSpPr>
        <xdr:cNvPr id="161" name="テキスト ボックス 160"/>
        <xdr:cNvSpPr txBox="1"/>
      </xdr:nvSpPr>
      <xdr:spPr>
        <a:xfrm>
          <a:off x="1955800" y="117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160444</xdr:rowOff>
    </xdr:from>
    <xdr:to>
      <xdr:col>7</xdr:col>
      <xdr:colOff>31750</xdr:colOff>
      <xdr:row>67</xdr:row>
      <xdr:rowOff>90594</xdr:rowOff>
    </xdr:to>
    <xdr:sp macro="" textlink="">
      <xdr:nvSpPr>
        <xdr:cNvPr id="162" name="楕円 161"/>
        <xdr:cNvSpPr/>
      </xdr:nvSpPr>
      <xdr:spPr>
        <a:xfrm>
          <a:off x="1397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75371</xdr:rowOff>
    </xdr:from>
    <xdr:ext cx="762000" cy="259045"/>
    <xdr:sp macro="" textlink="">
      <xdr:nvSpPr>
        <xdr:cNvPr id="163" name="テキスト ボックス 162"/>
        <xdr:cNvSpPr txBox="1"/>
      </xdr:nvSpPr>
      <xdr:spPr>
        <a:xfrm>
          <a:off x="1066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％）や扶助費（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％）等は前年度に比べ微増だが、小中学校の統廃合事業に伴い小中学校等の縮減により維持補修費等が減少し、物件費（▲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％）が昨年度を下回り、人口１人当たりの人権費・物件費等決算額は前年度より▲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改善となった。しかしこうした特殊要因による改善は恒常的に続かないため、人口減少社会の今日において移住・定住人口及び交流人口の増加にむけて様々な施策を和気町では講じている。国県の補助制度を利用しながら一般財源の支出を抑え、経費削減に努めており、住民基本台帳における人口の増減率は昨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ポイントアップした。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75980</xdr:rowOff>
    </xdr:from>
    <xdr:to>
      <xdr:col>23</xdr:col>
      <xdr:colOff>133350</xdr:colOff>
      <xdr:row>82</xdr:row>
      <xdr:rowOff>90083</xdr:rowOff>
    </xdr:to>
    <xdr:cxnSp macro="">
      <xdr:nvCxnSpPr>
        <xdr:cNvPr id="198" name="直線コネクタ 197"/>
        <xdr:cNvCxnSpPr/>
      </xdr:nvCxnSpPr>
      <xdr:spPr>
        <a:xfrm flipV="1">
          <a:off x="4114800" y="14134880"/>
          <a:ext cx="838200" cy="1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33241</xdr:rowOff>
    </xdr:from>
    <xdr:to>
      <xdr:col>19</xdr:col>
      <xdr:colOff>133350</xdr:colOff>
      <xdr:row>82</xdr:row>
      <xdr:rowOff>90083</xdr:rowOff>
    </xdr:to>
    <xdr:cxnSp macro="">
      <xdr:nvCxnSpPr>
        <xdr:cNvPr id="201" name="直線コネクタ 200"/>
        <xdr:cNvCxnSpPr/>
      </xdr:nvCxnSpPr>
      <xdr:spPr>
        <a:xfrm>
          <a:off x="3225800" y="14092141"/>
          <a:ext cx="889000" cy="5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11536</xdr:rowOff>
    </xdr:from>
    <xdr:to>
      <xdr:col>15</xdr:col>
      <xdr:colOff>82550</xdr:colOff>
      <xdr:row>82</xdr:row>
      <xdr:rowOff>33241</xdr:rowOff>
    </xdr:to>
    <xdr:cxnSp macro="">
      <xdr:nvCxnSpPr>
        <xdr:cNvPr id="204" name="直線コネクタ 203"/>
        <xdr:cNvCxnSpPr/>
      </xdr:nvCxnSpPr>
      <xdr:spPr>
        <a:xfrm>
          <a:off x="2336800" y="14070436"/>
          <a:ext cx="889000" cy="2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11536</xdr:rowOff>
    </xdr:from>
    <xdr:to>
      <xdr:col>11</xdr:col>
      <xdr:colOff>31750</xdr:colOff>
      <xdr:row>82</xdr:row>
      <xdr:rowOff>25109</xdr:rowOff>
    </xdr:to>
    <xdr:cxnSp macro="">
      <xdr:nvCxnSpPr>
        <xdr:cNvPr id="207" name="直線コネクタ 206"/>
        <xdr:cNvCxnSpPr/>
      </xdr:nvCxnSpPr>
      <xdr:spPr>
        <a:xfrm flipV="1">
          <a:off x="1447800" y="14070436"/>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8" name="フローチャート: 判断 207"/>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162757</xdr:rowOff>
    </xdr:from>
    <xdr:ext cx="762000" cy="259045"/>
    <xdr:sp macro="" textlink="">
      <xdr:nvSpPr>
        <xdr:cNvPr id="209" name="テキスト ボックス 208"/>
        <xdr:cNvSpPr txBox="1"/>
      </xdr:nvSpPr>
      <xdr:spPr>
        <a:xfrm>
          <a:off x="1955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10" name="フローチャート: 判断 209"/>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118724</xdr:rowOff>
    </xdr:from>
    <xdr:ext cx="762000" cy="259045"/>
    <xdr:sp macro="" textlink="">
      <xdr:nvSpPr>
        <xdr:cNvPr id="211" name="テキスト ボックス 210"/>
        <xdr:cNvSpPr txBox="1"/>
      </xdr:nvSpPr>
      <xdr:spPr>
        <a:xfrm>
          <a:off x="1066800" y="136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25180</xdr:rowOff>
    </xdr:from>
    <xdr:to>
      <xdr:col>23</xdr:col>
      <xdr:colOff>184150</xdr:colOff>
      <xdr:row>82</xdr:row>
      <xdr:rowOff>126780</xdr:rowOff>
    </xdr:to>
    <xdr:sp macro="" textlink="">
      <xdr:nvSpPr>
        <xdr:cNvPr id="217" name="楕円 216"/>
        <xdr:cNvSpPr/>
      </xdr:nvSpPr>
      <xdr:spPr>
        <a:xfrm>
          <a:off x="4902200" y="140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168707</xdr:rowOff>
    </xdr:from>
    <xdr:ext cx="762000" cy="259045"/>
    <xdr:sp macro="" textlink="">
      <xdr:nvSpPr>
        <xdr:cNvPr id="218" name="人件費・物件費等の状況該当値テキスト"/>
        <xdr:cNvSpPr txBox="1"/>
      </xdr:nvSpPr>
      <xdr:spPr>
        <a:xfrm>
          <a:off x="5041900" y="140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39283</xdr:rowOff>
    </xdr:from>
    <xdr:to>
      <xdr:col>19</xdr:col>
      <xdr:colOff>184150</xdr:colOff>
      <xdr:row>82</xdr:row>
      <xdr:rowOff>140883</xdr:rowOff>
    </xdr:to>
    <xdr:sp macro="" textlink="">
      <xdr:nvSpPr>
        <xdr:cNvPr id="219" name="楕円 218"/>
        <xdr:cNvSpPr/>
      </xdr:nvSpPr>
      <xdr:spPr>
        <a:xfrm>
          <a:off x="4064000" y="140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125660</xdr:rowOff>
    </xdr:from>
    <xdr:ext cx="736600" cy="259045"/>
    <xdr:sp macro="" textlink="">
      <xdr:nvSpPr>
        <xdr:cNvPr id="220" name="テキスト ボックス 219"/>
        <xdr:cNvSpPr txBox="1"/>
      </xdr:nvSpPr>
      <xdr:spPr>
        <a:xfrm>
          <a:off x="3733800" y="14184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153891</xdr:rowOff>
    </xdr:from>
    <xdr:to>
      <xdr:col>15</xdr:col>
      <xdr:colOff>133350</xdr:colOff>
      <xdr:row>82</xdr:row>
      <xdr:rowOff>84041</xdr:rowOff>
    </xdr:to>
    <xdr:sp macro="" textlink="">
      <xdr:nvSpPr>
        <xdr:cNvPr id="221" name="楕円 220"/>
        <xdr:cNvSpPr/>
      </xdr:nvSpPr>
      <xdr:spPr>
        <a:xfrm>
          <a:off x="3175000" y="140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94218</xdr:rowOff>
    </xdr:from>
    <xdr:ext cx="762000" cy="259045"/>
    <xdr:sp macro="" textlink="">
      <xdr:nvSpPr>
        <xdr:cNvPr id="222" name="テキスト ボックス 221"/>
        <xdr:cNvSpPr txBox="1"/>
      </xdr:nvSpPr>
      <xdr:spPr>
        <a:xfrm>
          <a:off x="2844800" y="1381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132186</xdr:rowOff>
    </xdr:from>
    <xdr:to>
      <xdr:col>11</xdr:col>
      <xdr:colOff>82550</xdr:colOff>
      <xdr:row>82</xdr:row>
      <xdr:rowOff>62336</xdr:rowOff>
    </xdr:to>
    <xdr:sp macro="" textlink="">
      <xdr:nvSpPr>
        <xdr:cNvPr id="223" name="楕円 222"/>
        <xdr:cNvSpPr/>
      </xdr:nvSpPr>
      <xdr:spPr>
        <a:xfrm>
          <a:off x="2286000" y="1401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47113</xdr:rowOff>
    </xdr:from>
    <xdr:ext cx="762000" cy="259045"/>
    <xdr:sp macro="" textlink="">
      <xdr:nvSpPr>
        <xdr:cNvPr id="224" name="テキスト ボックス 223"/>
        <xdr:cNvSpPr txBox="1"/>
      </xdr:nvSpPr>
      <xdr:spPr>
        <a:xfrm>
          <a:off x="1955800" y="14106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145759</xdr:rowOff>
    </xdr:from>
    <xdr:to>
      <xdr:col>7</xdr:col>
      <xdr:colOff>31750</xdr:colOff>
      <xdr:row>82</xdr:row>
      <xdr:rowOff>75909</xdr:rowOff>
    </xdr:to>
    <xdr:sp macro="" textlink="">
      <xdr:nvSpPr>
        <xdr:cNvPr id="225" name="楕円 224"/>
        <xdr:cNvSpPr/>
      </xdr:nvSpPr>
      <xdr:spPr>
        <a:xfrm>
          <a:off x="1397000" y="140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60686</xdr:rowOff>
    </xdr:from>
    <xdr:ext cx="762000" cy="259045"/>
    <xdr:sp macro="" textlink="">
      <xdr:nvSpPr>
        <xdr:cNvPr id="226" name="テキスト ボックス 225"/>
        <xdr:cNvSpPr txBox="1"/>
      </xdr:nvSpPr>
      <xdr:spPr>
        <a:xfrm>
          <a:off x="1066800" y="1411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給与水準の適正化、定員管理に努め、Ｈ２８数値で前回数値より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ポイント改善した。今後も引き続き適正な定員管理を図っていく。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数値については、当該資料作成時点において、平成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年調査結果が未公表のため、前年度数値を引用している。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55739</xdr:rowOff>
    </xdr:to>
    <xdr:cxnSp macro="">
      <xdr:nvCxnSpPr>
        <xdr:cNvPr id="260" name="直線コネクタ 259"/>
        <xdr:cNvCxnSpPr/>
      </xdr:nvCxnSpPr>
      <xdr:spPr>
        <a:xfrm>
          <a:off x="16179800" y="1445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149578</xdr:rowOff>
    </xdr:to>
    <xdr:cxnSp macro="">
      <xdr:nvCxnSpPr>
        <xdr:cNvPr id="263" name="直線コネクタ 262"/>
        <xdr:cNvCxnSpPr/>
      </xdr:nvCxnSpPr>
      <xdr:spPr>
        <a:xfrm flipV="1">
          <a:off x="15290800" y="144575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149578</xdr:rowOff>
    </xdr:to>
    <xdr:cxnSp macro="">
      <xdr:nvCxnSpPr>
        <xdr:cNvPr id="266" name="直線コネクタ 265"/>
        <xdr:cNvCxnSpPr/>
      </xdr:nvCxnSpPr>
      <xdr:spPr>
        <a:xfrm>
          <a:off x="14401800" y="143905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83</xdr:row>
      <xdr:rowOff>160161</xdr:rowOff>
    </xdr:to>
    <xdr:cxnSp macro="">
      <xdr:nvCxnSpPr>
        <xdr:cNvPr id="269" name="直線コネクタ 268"/>
        <xdr:cNvCxnSpPr/>
      </xdr:nvCxnSpPr>
      <xdr:spPr>
        <a:xfrm>
          <a:off x="13512800" y="142564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2" name="フローチャート: 判断 271"/>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73" name="テキスト ボックス 272"/>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9" name="楕円 278"/>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21466</xdr:rowOff>
    </xdr:from>
    <xdr:ext cx="762000" cy="259045"/>
    <xdr:sp macro="" textlink="">
      <xdr:nvSpPr>
        <xdr:cNvPr id="280" name="給与水準   （国との比較）該当値テキスト"/>
        <xdr:cNvSpPr txBox="1"/>
      </xdr:nvSpPr>
      <xdr:spPr>
        <a:xfrm>
          <a:off x="171069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81" name="楕円 280"/>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116716</xdr:rowOff>
    </xdr:from>
    <xdr:ext cx="736600" cy="259045"/>
    <xdr:sp macro="" textlink="">
      <xdr:nvSpPr>
        <xdr:cNvPr id="282" name="テキスト ボックス 281"/>
        <xdr:cNvSpPr txBox="1"/>
      </xdr:nvSpPr>
      <xdr:spPr>
        <a:xfrm>
          <a:off x="15798800" y="14175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83" name="楕円 282"/>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84" name="テキスト ボックス 283"/>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5" name="楕円 284"/>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6" name="テキスト ボックス 285"/>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146755</xdr:rowOff>
    </xdr:from>
    <xdr:to>
      <xdr:col>64</xdr:col>
      <xdr:colOff>152400</xdr:colOff>
      <xdr:row>83</xdr:row>
      <xdr:rowOff>76905</xdr:rowOff>
    </xdr:to>
    <xdr:sp macro="" textlink="">
      <xdr:nvSpPr>
        <xdr:cNvPr id="287" name="楕円 286"/>
        <xdr:cNvSpPr/>
      </xdr:nvSpPr>
      <xdr:spPr>
        <a:xfrm>
          <a:off x="13462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87082</xdr:rowOff>
    </xdr:from>
    <xdr:ext cx="762000" cy="259045"/>
    <xdr:sp macro="" textlink="">
      <xdr:nvSpPr>
        <xdr:cNvPr id="288" name="テキスト ボックス 287"/>
        <xdr:cNvSpPr txBox="1"/>
      </xdr:nvSpPr>
      <xdr:spPr>
        <a:xfrm>
          <a:off x="13131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職員数はほぼ横ばいであるが、人口減少の影響もあり、数値が若干上昇した。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依然として類似団体平均と比べて職員が多い状態にあり、定員適正化計画に基づき、退職者に対し新規採用を抑制して規模に見合った職員数を目指しているところである。今後、住民サービスの低下を招かないよう注意しつつも、組織の抜本的な見直しを行い、さらなる職員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58251</xdr:rowOff>
    </xdr:from>
    <xdr:to>
      <xdr:col>81</xdr:col>
      <xdr:colOff>44450</xdr:colOff>
      <xdr:row>61</xdr:row>
      <xdr:rowOff>64685</xdr:rowOff>
    </xdr:to>
    <xdr:cxnSp macro="">
      <xdr:nvCxnSpPr>
        <xdr:cNvPr id="323" name="直線コネクタ 322"/>
        <xdr:cNvCxnSpPr/>
      </xdr:nvCxnSpPr>
      <xdr:spPr>
        <a:xfrm>
          <a:off x="16179800" y="10516701"/>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26077</xdr:rowOff>
    </xdr:from>
    <xdr:to>
      <xdr:col>77</xdr:col>
      <xdr:colOff>44450</xdr:colOff>
      <xdr:row>61</xdr:row>
      <xdr:rowOff>58251</xdr:rowOff>
    </xdr:to>
    <xdr:cxnSp macro="">
      <xdr:nvCxnSpPr>
        <xdr:cNvPr id="326" name="直線コネクタ 325"/>
        <xdr:cNvCxnSpPr/>
      </xdr:nvCxnSpPr>
      <xdr:spPr>
        <a:xfrm>
          <a:off x="15290800" y="10484527"/>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160528</xdr:rowOff>
    </xdr:from>
    <xdr:to>
      <xdr:col>72</xdr:col>
      <xdr:colOff>203200</xdr:colOff>
      <xdr:row>61</xdr:row>
      <xdr:rowOff>26077</xdr:rowOff>
    </xdr:to>
    <xdr:cxnSp macro="">
      <xdr:nvCxnSpPr>
        <xdr:cNvPr id="329" name="直線コネクタ 328"/>
        <xdr:cNvCxnSpPr/>
      </xdr:nvCxnSpPr>
      <xdr:spPr>
        <a:xfrm>
          <a:off x="14401800" y="10447528"/>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160528</xdr:rowOff>
    </xdr:from>
    <xdr:to>
      <xdr:col>68</xdr:col>
      <xdr:colOff>152400</xdr:colOff>
      <xdr:row>61</xdr:row>
      <xdr:rowOff>2752</xdr:rowOff>
    </xdr:to>
    <xdr:cxnSp macro="">
      <xdr:nvCxnSpPr>
        <xdr:cNvPr id="332" name="直線コネクタ 331"/>
        <xdr:cNvCxnSpPr/>
      </xdr:nvCxnSpPr>
      <xdr:spPr>
        <a:xfrm flipV="1">
          <a:off x="13512800" y="10447528"/>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128355</xdr:rowOff>
    </xdr:from>
    <xdr:to>
      <xdr:col>68</xdr:col>
      <xdr:colOff>203200</xdr:colOff>
      <xdr:row>60</xdr:row>
      <xdr:rowOff>58505</xdr:rowOff>
    </xdr:to>
    <xdr:sp macro="" textlink="">
      <xdr:nvSpPr>
        <xdr:cNvPr id="333" name="フローチャート: 判断 332"/>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68682</xdr:rowOff>
    </xdr:from>
    <xdr:ext cx="762000" cy="259045"/>
    <xdr:sp macro="" textlink="">
      <xdr:nvSpPr>
        <xdr:cNvPr id="334" name="テキスト ボックス 333"/>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5" name="フローチャート: 判断 334"/>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6" name="テキスト ボックス 335"/>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13885</xdr:rowOff>
    </xdr:from>
    <xdr:to>
      <xdr:col>81</xdr:col>
      <xdr:colOff>95250</xdr:colOff>
      <xdr:row>61</xdr:row>
      <xdr:rowOff>115485</xdr:rowOff>
    </xdr:to>
    <xdr:sp macro="" textlink="">
      <xdr:nvSpPr>
        <xdr:cNvPr id="342" name="楕円 341"/>
        <xdr:cNvSpPr/>
      </xdr:nvSpPr>
      <xdr:spPr>
        <a:xfrm>
          <a:off x="169672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157412</xdr:rowOff>
    </xdr:from>
    <xdr:ext cx="762000" cy="259045"/>
    <xdr:sp macro="" textlink="">
      <xdr:nvSpPr>
        <xdr:cNvPr id="343" name="定員管理の状況該当値テキスト"/>
        <xdr:cNvSpPr txBox="1"/>
      </xdr:nvSpPr>
      <xdr:spPr>
        <a:xfrm>
          <a:off x="17106900" y="1044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7451</xdr:rowOff>
    </xdr:from>
    <xdr:to>
      <xdr:col>77</xdr:col>
      <xdr:colOff>95250</xdr:colOff>
      <xdr:row>61</xdr:row>
      <xdr:rowOff>109051</xdr:rowOff>
    </xdr:to>
    <xdr:sp macro="" textlink="">
      <xdr:nvSpPr>
        <xdr:cNvPr id="344" name="楕円 343"/>
        <xdr:cNvSpPr/>
      </xdr:nvSpPr>
      <xdr:spPr>
        <a:xfrm>
          <a:off x="16129000" y="104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93828</xdr:rowOff>
    </xdr:from>
    <xdr:ext cx="736600" cy="259045"/>
    <xdr:sp macro="" textlink="">
      <xdr:nvSpPr>
        <xdr:cNvPr id="345" name="テキスト ボックス 344"/>
        <xdr:cNvSpPr txBox="1"/>
      </xdr:nvSpPr>
      <xdr:spPr>
        <a:xfrm>
          <a:off x="15798800" y="10552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146727</xdr:rowOff>
    </xdr:from>
    <xdr:to>
      <xdr:col>73</xdr:col>
      <xdr:colOff>44450</xdr:colOff>
      <xdr:row>61</xdr:row>
      <xdr:rowOff>76877</xdr:rowOff>
    </xdr:to>
    <xdr:sp macro="" textlink="">
      <xdr:nvSpPr>
        <xdr:cNvPr id="346" name="楕円 345"/>
        <xdr:cNvSpPr/>
      </xdr:nvSpPr>
      <xdr:spPr>
        <a:xfrm>
          <a:off x="15240000" y="104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61654</xdr:rowOff>
    </xdr:from>
    <xdr:ext cx="762000" cy="259045"/>
    <xdr:sp macro="" textlink="">
      <xdr:nvSpPr>
        <xdr:cNvPr id="347" name="テキスト ボックス 346"/>
        <xdr:cNvSpPr txBox="1"/>
      </xdr:nvSpPr>
      <xdr:spPr>
        <a:xfrm>
          <a:off x="14909800" y="1052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109728</xdr:rowOff>
    </xdr:from>
    <xdr:to>
      <xdr:col>68</xdr:col>
      <xdr:colOff>203200</xdr:colOff>
      <xdr:row>61</xdr:row>
      <xdr:rowOff>39878</xdr:rowOff>
    </xdr:to>
    <xdr:sp macro="" textlink="">
      <xdr:nvSpPr>
        <xdr:cNvPr id="348" name="楕円 347"/>
        <xdr:cNvSpPr/>
      </xdr:nvSpPr>
      <xdr:spPr>
        <a:xfrm>
          <a:off x="14351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24655</xdr:rowOff>
    </xdr:from>
    <xdr:ext cx="762000" cy="259045"/>
    <xdr:sp macro="" textlink="">
      <xdr:nvSpPr>
        <xdr:cNvPr id="349" name="テキスト ボックス 348"/>
        <xdr:cNvSpPr txBox="1"/>
      </xdr:nvSpPr>
      <xdr:spPr>
        <a:xfrm>
          <a:off x="14020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50" name="楕円 349"/>
        <xdr:cNvSpPr/>
      </xdr:nvSpPr>
      <xdr:spPr>
        <a:xfrm>
          <a:off x="13462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51" name="テキスト ボックス 35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前年度と同じく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％となり、類似団体の平均を上回っている。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債残高が増加傾向にあるものの、交付税算入率の低い下水道事業債の残高が減少し、より交付税算入率の高い臨時財政対策債、合併特例債、過疎対策事業債などを地方債残高が増えたこと等により、昨年度は比率が改善した。本年度は、下水道事業債の償還は引き続き進んでいるが、消防無線デジタル化事業等の合併特例債（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年度起債）の元金の償還が始まり、比率の改善には繋がらなかった。</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133955</xdr:rowOff>
    </xdr:from>
    <xdr:to>
      <xdr:col>81</xdr:col>
      <xdr:colOff>44450</xdr:colOff>
      <xdr:row>43</xdr:row>
      <xdr:rowOff>129722</xdr:rowOff>
    </xdr:to>
    <xdr:cxnSp macro="">
      <xdr:nvCxnSpPr>
        <xdr:cNvPr id="383" name="直線コネクタ 382"/>
        <xdr:cNvCxnSpPr/>
      </xdr:nvCxnSpPr>
      <xdr:spPr>
        <a:xfrm flipV="1">
          <a:off x="17018000" y="61347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101799</xdr:rowOff>
    </xdr:from>
    <xdr:ext cx="762000" cy="259045"/>
    <xdr:sp macro="" textlink="">
      <xdr:nvSpPr>
        <xdr:cNvPr id="384"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129722</xdr:rowOff>
    </xdr:from>
    <xdr:to>
      <xdr:col>81</xdr:col>
      <xdr:colOff>133350</xdr:colOff>
      <xdr:row>43</xdr:row>
      <xdr:rowOff>129722</xdr:rowOff>
    </xdr:to>
    <xdr:cxnSp macro="">
      <xdr:nvCxnSpPr>
        <xdr:cNvPr id="385" name="直線コネクタ 384"/>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48882</xdr:rowOff>
    </xdr:from>
    <xdr:ext cx="762000" cy="259045"/>
    <xdr:sp macro="" textlink="">
      <xdr:nvSpPr>
        <xdr:cNvPr id="386" name="公債費負担の状況最大値テキスト"/>
        <xdr:cNvSpPr txBox="1"/>
      </xdr:nvSpPr>
      <xdr:spPr>
        <a:xfrm>
          <a:off x="17106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133955</xdr:rowOff>
    </xdr:from>
    <xdr:to>
      <xdr:col>81</xdr:col>
      <xdr:colOff>133350</xdr:colOff>
      <xdr:row>35</xdr:row>
      <xdr:rowOff>133955</xdr:rowOff>
    </xdr:to>
    <xdr:cxnSp macro="">
      <xdr:nvCxnSpPr>
        <xdr:cNvPr id="387" name="直線コネクタ 386"/>
        <xdr:cNvCxnSpPr/>
      </xdr:nvCxnSpPr>
      <xdr:spPr>
        <a:xfrm>
          <a:off x="16929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59872</xdr:rowOff>
    </xdr:from>
    <xdr:to>
      <xdr:col>81</xdr:col>
      <xdr:colOff>44450</xdr:colOff>
      <xdr:row>42</xdr:row>
      <xdr:rowOff>59872</xdr:rowOff>
    </xdr:to>
    <xdr:cxnSp macro="">
      <xdr:nvCxnSpPr>
        <xdr:cNvPr id="388" name="直線コネクタ 387"/>
        <xdr:cNvCxnSpPr/>
      </xdr:nvCxnSpPr>
      <xdr:spPr>
        <a:xfrm>
          <a:off x="16179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9"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0" name="フローチャート: 判断 389"/>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43</xdr:row>
      <xdr:rowOff>26307</xdr:rowOff>
    </xdr:to>
    <xdr:cxnSp macro="">
      <xdr:nvCxnSpPr>
        <xdr:cNvPr id="391" name="直線コネクタ 390"/>
        <xdr:cNvCxnSpPr/>
      </xdr:nvCxnSpPr>
      <xdr:spPr>
        <a:xfrm flipV="1">
          <a:off x="15290800" y="72607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2" name="フローチャート: 判断 391"/>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3" name="テキスト ボックス 392"/>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44</xdr:row>
      <xdr:rowOff>38705</xdr:rowOff>
    </xdr:to>
    <xdr:cxnSp macro="">
      <xdr:nvCxnSpPr>
        <xdr:cNvPr id="394" name="直線コネクタ 393"/>
        <xdr:cNvCxnSpPr/>
      </xdr:nvCxnSpPr>
      <xdr:spPr>
        <a:xfrm flipV="1">
          <a:off x="14401800" y="739865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109765</xdr:rowOff>
    </xdr:from>
    <xdr:to>
      <xdr:col>73</xdr:col>
      <xdr:colOff>44450</xdr:colOff>
      <xdr:row>40</xdr:row>
      <xdr:rowOff>39915</xdr:rowOff>
    </xdr:to>
    <xdr:sp macro="" textlink="">
      <xdr:nvSpPr>
        <xdr:cNvPr id="395" name="フローチャート: 判断 394"/>
        <xdr:cNvSpPr/>
      </xdr:nvSpPr>
      <xdr:spPr>
        <a:xfrm>
          <a:off x="15240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396" name="テキスト ボックス 395"/>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38705</xdr:rowOff>
    </xdr:from>
    <xdr:to>
      <xdr:col>68</xdr:col>
      <xdr:colOff>152400</xdr:colOff>
      <xdr:row>45</xdr:row>
      <xdr:rowOff>97065</xdr:rowOff>
    </xdr:to>
    <xdr:cxnSp macro="">
      <xdr:nvCxnSpPr>
        <xdr:cNvPr id="397" name="直線コネクタ 396"/>
        <xdr:cNvCxnSpPr/>
      </xdr:nvCxnSpPr>
      <xdr:spPr>
        <a:xfrm flipV="1">
          <a:off x="13512800" y="7582505"/>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64709</xdr:rowOff>
    </xdr:from>
    <xdr:to>
      <xdr:col>68</xdr:col>
      <xdr:colOff>203200</xdr:colOff>
      <xdr:row>40</xdr:row>
      <xdr:rowOff>166309</xdr:rowOff>
    </xdr:to>
    <xdr:sp macro="" textlink="">
      <xdr:nvSpPr>
        <xdr:cNvPr id="398" name="フローチャート: 判断 397"/>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5036</xdr:rowOff>
    </xdr:from>
    <xdr:ext cx="762000" cy="259045"/>
    <xdr:sp macro="" textlink="">
      <xdr:nvSpPr>
        <xdr:cNvPr id="399" name="テキスト ボックス 398"/>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0" name="フローチャート: 判断 399"/>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1" name="テキスト ボックス 400"/>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7" name="楕円 406"/>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8" name="公債費負担の状況該当値テキスト"/>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409" name="楕円 408"/>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410" name="テキスト ボックス 409"/>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411" name="楕円 410"/>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412" name="テキスト ボックス 411"/>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159355</xdr:rowOff>
    </xdr:from>
    <xdr:to>
      <xdr:col>68</xdr:col>
      <xdr:colOff>203200</xdr:colOff>
      <xdr:row>44</xdr:row>
      <xdr:rowOff>89505</xdr:rowOff>
    </xdr:to>
    <xdr:sp macro="" textlink="">
      <xdr:nvSpPr>
        <xdr:cNvPr id="413" name="楕円 412"/>
        <xdr:cNvSpPr/>
      </xdr:nvSpPr>
      <xdr:spPr>
        <a:xfrm>
          <a:off x="14351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74282</xdr:rowOff>
    </xdr:from>
    <xdr:ext cx="762000" cy="259045"/>
    <xdr:sp macro="" textlink="">
      <xdr:nvSpPr>
        <xdr:cNvPr id="414" name="テキスト ボックス 413"/>
        <xdr:cNvSpPr txBox="1"/>
      </xdr:nvSpPr>
      <xdr:spPr>
        <a:xfrm>
          <a:off x="14020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46265</xdr:rowOff>
    </xdr:from>
    <xdr:to>
      <xdr:col>64</xdr:col>
      <xdr:colOff>152400</xdr:colOff>
      <xdr:row>45</xdr:row>
      <xdr:rowOff>147865</xdr:rowOff>
    </xdr:to>
    <xdr:sp macro="" textlink="">
      <xdr:nvSpPr>
        <xdr:cNvPr id="415" name="楕円 414"/>
        <xdr:cNvSpPr/>
      </xdr:nvSpPr>
      <xdr:spPr>
        <a:xfrm>
          <a:off x="13462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132642</xdr:rowOff>
    </xdr:from>
    <xdr:ext cx="762000" cy="259045"/>
    <xdr:sp macro="" textlink="">
      <xdr:nvSpPr>
        <xdr:cNvPr id="416" name="テキスト ボックス 415"/>
        <xdr:cNvSpPr txBox="1"/>
      </xdr:nvSpPr>
      <xdr:spPr>
        <a:xfrm>
          <a:off x="13131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ポイント悪化し、類似団体平均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を大きく上回っている。前年度に引き続き数値が悪化しているのは、ごみ処理施設整備事業（合併特例事業債</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百万のうち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百万）によるもの。前年度の将来負担比率の悪化は、ごみ処理施設の整備に３百万の起債（合併特例債）と一般廃棄物処理委託料等として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の債務負担行為を行ったためであったが、本年度も引き続き整備事業を実施したため起債額が増額したのみならず、本年度は交付税額の減額による合併後初の基金の取崩が行われ、前年度よりも数値が悪化したもの。取り崩した財政調整基金についてはほぼ同額の基金積み立てを決算剰余金で行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3" name="直線コネクタ 442"/>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4"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5" name="直線コネクタ 444"/>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19406</xdr:rowOff>
    </xdr:from>
    <xdr:to>
      <xdr:col>81</xdr:col>
      <xdr:colOff>44450</xdr:colOff>
      <xdr:row>18</xdr:row>
      <xdr:rowOff>115926</xdr:rowOff>
    </xdr:to>
    <xdr:cxnSp macro="">
      <xdr:nvCxnSpPr>
        <xdr:cNvPr id="448" name="直線コネクタ 447"/>
        <xdr:cNvCxnSpPr/>
      </xdr:nvCxnSpPr>
      <xdr:spPr>
        <a:xfrm>
          <a:off x="16179800" y="310550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9"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50" name="フローチャート: 判断 449"/>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33172</xdr:rowOff>
    </xdr:from>
    <xdr:to>
      <xdr:col>77</xdr:col>
      <xdr:colOff>44450</xdr:colOff>
      <xdr:row>18</xdr:row>
      <xdr:rowOff>19406</xdr:rowOff>
    </xdr:to>
    <xdr:cxnSp macro="">
      <xdr:nvCxnSpPr>
        <xdr:cNvPr id="451" name="直線コネクタ 450"/>
        <xdr:cNvCxnSpPr/>
      </xdr:nvCxnSpPr>
      <xdr:spPr>
        <a:xfrm>
          <a:off x="15290800" y="2776372"/>
          <a:ext cx="889000" cy="32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2" name="フローチャート: 判断 451"/>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3" name="テキスト ボックス 452"/>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33172</xdr:rowOff>
    </xdr:from>
    <xdr:to>
      <xdr:col>72</xdr:col>
      <xdr:colOff>203200</xdr:colOff>
      <xdr:row>17</xdr:row>
      <xdr:rowOff>78892</xdr:rowOff>
    </xdr:to>
    <xdr:cxnSp macro="">
      <xdr:nvCxnSpPr>
        <xdr:cNvPr id="454" name="直線コネクタ 453"/>
        <xdr:cNvCxnSpPr/>
      </xdr:nvCxnSpPr>
      <xdr:spPr>
        <a:xfrm flipV="1">
          <a:off x="14401800" y="277637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5" name="フローチャート: 判断 454"/>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6" name="テキスト ボックス 455"/>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78892</xdr:rowOff>
    </xdr:from>
    <xdr:to>
      <xdr:col>68</xdr:col>
      <xdr:colOff>152400</xdr:colOff>
      <xdr:row>17</xdr:row>
      <xdr:rowOff>155143</xdr:rowOff>
    </xdr:to>
    <xdr:cxnSp macro="">
      <xdr:nvCxnSpPr>
        <xdr:cNvPr id="457" name="直線コネクタ 456"/>
        <xdr:cNvCxnSpPr/>
      </xdr:nvCxnSpPr>
      <xdr:spPr>
        <a:xfrm flipV="1">
          <a:off x="13512800" y="2993542"/>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127152</xdr:rowOff>
    </xdr:from>
    <xdr:to>
      <xdr:col>68</xdr:col>
      <xdr:colOff>203200</xdr:colOff>
      <xdr:row>17</xdr:row>
      <xdr:rowOff>57302</xdr:rowOff>
    </xdr:to>
    <xdr:sp macro="" textlink="">
      <xdr:nvSpPr>
        <xdr:cNvPr id="458" name="フローチャート: 判断 457"/>
        <xdr:cNvSpPr/>
      </xdr:nvSpPr>
      <xdr:spPr>
        <a:xfrm>
          <a:off x="14351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67479</xdr:rowOff>
    </xdr:from>
    <xdr:ext cx="762000" cy="259045"/>
    <xdr:sp macro="" textlink="">
      <xdr:nvSpPr>
        <xdr:cNvPr id="459" name="テキスト ボックス 458"/>
        <xdr:cNvSpPr txBox="1"/>
      </xdr:nvSpPr>
      <xdr:spPr>
        <a:xfrm>
          <a:off x="14020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60" name="フローチャート: 判断 459"/>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124426</xdr:rowOff>
    </xdr:from>
    <xdr:ext cx="762000" cy="259045"/>
    <xdr:sp macro="" textlink="">
      <xdr:nvSpPr>
        <xdr:cNvPr id="461" name="テキスト ボックス 460"/>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65126</xdr:rowOff>
    </xdr:from>
    <xdr:to>
      <xdr:col>81</xdr:col>
      <xdr:colOff>95250</xdr:colOff>
      <xdr:row>18</xdr:row>
      <xdr:rowOff>166725</xdr:rowOff>
    </xdr:to>
    <xdr:sp macro="" textlink="">
      <xdr:nvSpPr>
        <xdr:cNvPr id="467" name="楕円 466"/>
        <xdr:cNvSpPr/>
      </xdr:nvSpPr>
      <xdr:spPr>
        <a:xfrm>
          <a:off x="16967200" y="3151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37203</xdr:rowOff>
    </xdr:from>
    <xdr:ext cx="762000" cy="259045"/>
    <xdr:sp macro="" textlink="">
      <xdr:nvSpPr>
        <xdr:cNvPr id="468" name="将来負担の状況該当値テキスト"/>
        <xdr:cNvSpPr txBox="1"/>
      </xdr:nvSpPr>
      <xdr:spPr>
        <a:xfrm>
          <a:off x="17106900" y="31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140056</xdr:rowOff>
    </xdr:from>
    <xdr:to>
      <xdr:col>77</xdr:col>
      <xdr:colOff>95250</xdr:colOff>
      <xdr:row>18</xdr:row>
      <xdr:rowOff>70206</xdr:rowOff>
    </xdr:to>
    <xdr:sp macro="" textlink="">
      <xdr:nvSpPr>
        <xdr:cNvPr id="469" name="楕円 468"/>
        <xdr:cNvSpPr/>
      </xdr:nvSpPr>
      <xdr:spPr>
        <a:xfrm>
          <a:off x="16129000" y="30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54983</xdr:rowOff>
    </xdr:from>
    <xdr:ext cx="736600" cy="259045"/>
    <xdr:sp macro="" textlink="">
      <xdr:nvSpPr>
        <xdr:cNvPr id="470" name="テキスト ボックス 469"/>
        <xdr:cNvSpPr txBox="1"/>
      </xdr:nvSpPr>
      <xdr:spPr>
        <a:xfrm>
          <a:off x="15798800" y="314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153822</xdr:rowOff>
    </xdr:from>
    <xdr:to>
      <xdr:col>73</xdr:col>
      <xdr:colOff>44450</xdr:colOff>
      <xdr:row>16</xdr:row>
      <xdr:rowOff>83972</xdr:rowOff>
    </xdr:to>
    <xdr:sp macro="" textlink="">
      <xdr:nvSpPr>
        <xdr:cNvPr id="471" name="楕円 470"/>
        <xdr:cNvSpPr/>
      </xdr:nvSpPr>
      <xdr:spPr>
        <a:xfrm>
          <a:off x="15240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68749</xdr:rowOff>
    </xdr:from>
    <xdr:ext cx="762000" cy="259045"/>
    <xdr:sp macro="" textlink="">
      <xdr:nvSpPr>
        <xdr:cNvPr id="472" name="テキスト ボックス 471"/>
        <xdr:cNvSpPr txBox="1"/>
      </xdr:nvSpPr>
      <xdr:spPr>
        <a:xfrm>
          <a:off x="14909800" y="28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28092</xdr:rowOff>
    </xdr:from>
    <xdr:to>
      <xdr:col>68</xdr:col>
      <xdr:colOff>203200</xdr:colOff>
      <xdr:row>17</xdr:row>
      <xdr:rowOff>129692</xdr:rowOff>
    </xdr:to>
    <xdr:sp macro="" textlink="">
      <xdr:nvSpPr>
        <xdr:cNvPr id="473" name="楕円 472"/>
        <xdr:cNvSpPr/>
      </xdr:nvSpPr>
      <xdr:spPr>
        <a:xfrm>
          <a:off x="14351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114469</xdr:rowOff>
    </xdr:from>
    <xdr:ext cx="762000" cy="259045"/>
    <xdr:sp macro="" textlink="">
      <xdr:nvSpPr>
        <xdr:cNvPr id="474" name="テキスト ボックス 473"/>
        <xdr:cNvSpPr txBox="1"/>
      </xdr:nvSpPr>
      <xdr:spPr>
        <a:xfrm>
          <a:off x="14020800" y="302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104343</xdr:rowOff>
    </xdr:from>
    <xdr:to>
      <xdr:col>64</xdr:col>
      <xdr:colOff>152400</xdr:colOff>
      <xdr:row>18</xdr:row>
      <xdr:rowOff>34493</xdr:rowOff>
    </xdr:to>
    <xdr:sp macro="" textlink="">
      <xdr:nvSpPr>
        <xdr:cNvPr id="475" name="楕円 474"/>
        <xdr:cNvSpPr/>
      </xdr:nvSpPr>
      <xdr:spPr>
        <a:xfrm>
          <a:off x="13462000" y="30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19270</xdr:rowOff>
    </xdr:from>
    <xdr:ext cx="762000" cy="259045"/>
    <xdr:sp macro="" textlink="">
      <xdr:nvSpPr>
        <xdr:cNvPr id="476" name="テキスト ボックス 475"/>
        <xdr:cNvSpPr txBox="1"/>
      </xdr:nvSpPr>
      <xdr:spPr>
        <a:xfrm>
          <a:off x="13131800" y="310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14,452
14,260
144.21
9,482,713
9,052,433
359,404
5,571,736
9,583,483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ポイント上昇し、類似団体と比べると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る状況で、岡山県の平均と比較して経常収支比率に占める割合はかなり低くなっている。今後も引き続き、一部事務組合の人件費充当分の負担金や、下水道事業などの公営企業会計の人件費に充当する繰出金などの、人件費に準ずる費用を含めた人件費関係全体について抑制していく。また、総合振興計画に基づき組織のスリム化、職員の適正配置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31750</xdr:rowOff>
    </xdr:to>
    <xdr:cxnSp macro="">
      <xdr:nvCxnSpPr>
        <xdr:cNvPr id="66" name="直線コネクタ 65"/>
        <xdr:cNvCxnSpPr/>
      </xdr:nvCxnSpPr>
      <xdr:spPr>
        <a:xfrm>
          <a:off x="3987800" y="602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24130</xdr:rowOff>
    </xdr:to>
    <xdr:cxnSp macro="">
      <xdr:nvCxnSpPr>
        <xdr:cNvPr id="69" name="直線コネクタ 68"/>
        <xdr:cNvCxnSpPr/>
      </xdr:nvCxnSpPr>
      <xdr:spPr>
        <a:xfrm>
          <a:off x="3098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153670</xdr:rowOff>
    </xdr:to>
    <xdr:cxnSp macro="">
      <xdr:nvCxnSpPr>
        <xdr:cNvPr id="72" name="直線コネクタ 71"/>
        <xdr:cNvCxnSpPr/>
      </xdr:nvCxnSpPr>
      <xdr:spPr>
        <a:xfrm flipV="1">
          <a:off x="2209800" y="6002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153670</xdr:rowOff>
    </xdr:to>
    <xdr:cxnSp macro="">
      <xdr:nvCxnSpPr>
        <xdr:cNvPr id="75" name="直線コネクタ 74"/>
        <xdr:cNvCxnSpPr/>
      </xdr:nvCxnSpPr>
      <xdr:spPr>
        <a:xfrm>
          <a:off x="1320800" y="608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89" name="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依然として類似団体平均を大きく上回る状況である。移住促進旅費等、学校・園統廃合に係る諸経費により、昨年度から横ばいの数値となったが、統廃合に伴う新校開校に係る備品整備等が終了し、今回の改善に繋がった。</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17</xdr:row>
      <xdr:rowOff>91621</xdr:rowOff>
    </xdr:to>
    <xdr:cxnSp macro="">
      <xdr:nvCxnSpPr>
        <xdr:cNvPr id="129" name="直線コネクタ 128"/>
        <xdr:cNvCxnSpPr/>
      </xdr:nvCxnSpPr>
      <xdr:spPr>
        <a:xfrm flipV="1">
          <a:off x="15671800" y="29953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91621</xdr:rowOff>
    </xdr:to>
    <xdr:cxnSp macro="">
      <xdr:nvCxnSpPr>
        <xdr:cNvPr id="132" name="直線コネクタ 131"/>
        <xdr:cNvCxnSpPr/>
      </xdr:nvCxnSpPr>
      <xdr:spPr>
        <a:xfrm>
          <a:off x="14782800" y="28974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16</xdr:row>
      <xdr:rowOff>165100</xdr:rowOff>
    </xdr:to>
    <xdr:cxnSp macro="">
      <xdr:nvCxnSpPr>
        <xdr:cNvPr id="135" name="直線コネクタ 134"/>
        <xdr:cNvCxnSpPr/>
      </xdr:nvCxnSpPr>
      <xdr:spPr>
        <a:xfrm flipV="1">
          <a:off x="13893800" y="2897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16</xdr:row>
      <xdr:rowOff>165100</xdr:rowOff>
    </xdr:to>
    <xdr:cxnSp macro="">
      <xdr:nvCxnSpPr>
        <xdr:cNvPr id="138" name="直線コネクタ 137"/>
        <xdr:cNvCxnSpPr/>
      </xdr:nvCxnSpPr>
      <xdr:spPr>
        <a:xfrm>
          <a:off x="13004800" y="2657929"/>
          <a:ext cx="8890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9" name="フローチャート: 判断 138"/>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40" name="テキスト ボックス 139"/>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41" name="フローチャート: 判断 140"/>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42" name="テキスト ボックス 141"/>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48" name="楕円 147"/>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49"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0" name="楕円 149"/>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1" name="テキスト ボックス 150"/>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2" name="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53" name="テキスト ボックス 152"/>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6" name="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57" name="テキスト ボックス 156"/>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昨年度は臨時福祉給付金が大幅に増額（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百万円）したほか、障害者、障害児への福祉サービスの増加により、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ポイントの悪化に加え類似団体を上回る結果となったが、本年度臨時福祉給付金は繰り越し事業分のみ（▲</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百万円）であったこと等から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扶助費の年々の増加は、高齢者、障害者を社会全体で支える制度に対応するため避けられないことであるが、所得制限や対象者の見直しを行うなど、経費抑制を図りたい。</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xdr:rowOff>
    </xdr:to>
    <xdr:cxnSp macro="">
      <xdr:nvCxnSpPr>
        <xdr:cNvPr id="192" name="直線コネクタ 191"/>
        <xdr:cNvCxnSpPr/>
      </xdr:nvCxnSpPr>
      <xdr:spPr>
        <a:xfrm flipV="1">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56</xdr:row>
      <xdr:rowOff>12700</xdr:rowOff>
    </xdr:to>
    <xdr:cxnSp macro="">
      <xdr:nvCxnSpPr>
        <xdr:cNvPr id="195" name="直線コネクタ 194"/>
        <xdr:cNvCxnSpPr/>
      </xdr:nvCxnSpPr>
      <xdr:spPr>
        <a:xfrm>
          <a:off x="3098800" y="95322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102507</xdr:rowOff>
    </xdr:to>
    <xdr:cxnSp macro="">
      <xdr:nvCxnSpPr>
        <xdr:cNvPr id="198" name="直線コネクタ 197"/>
        <xdr:cNvCxnSpPr/>
      </xdr:nvCxnSpPr>
      <xdr:spPr>
        <a:xfrm>
          <a:off x="2209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86178</xdr:rowOff>
    </xdr:to>
    <xdr:cxnSp macro="">
      <xdr:nvCxnSpPr>
        <xdr:cNvPr id="201" name="直線コネクタ 200"/>
        <xdr:cNvCxnSpPr/>
      </xdr:nvCxnSpPr>
      <xdr:spPr>
        <a:xfrm>
          <a:off x="1320800" y="94342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4" name="フローチャート: 判断 203"/>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5" name="テキスト ボックス 204"/>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4" name="テキスト ボックス 21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51707</xdr:rowOff>
    </xdr:from>
    <xdr:to>
      <xdr:col>15</xdr:col>
      <xdr:colOff>149225</xdr:colOff>
      <xdr:row>55</xdr:row>
      <xdr:rowOff>153307</xdr:rowOff>
    </xdr:to>
    <xdr:sp macro="" textlink="">
      <xdr:nvSpPr>
        <xdr:cNvPr id="215" name="楕円 214"/>
        <xdr:cNvSpPr/>
      </xdr:nvSpPr>
      <xdr:spPr>
        <a:xfrm>
          <a:off x="3048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216" name="テキスト ボックス 215"/>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35378</xdr:rowOff>
    </xdr:from>
    <xdr:to>
      <xdr:col>11</xdr:col>
      <xdr:colOff>60325</xdr:colOff>
      <xdr:row>55</xdr:row>
      <xdr:rowOff>136978</xdr:rowOff>
    </xdr:to>
    <xdr:sp macro="" textlink="">
      <xdr:nvSpPr>
        <xdr:cNvPr id="217" name="楕円 216"/>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18" name="テキスト ボックス 217"/>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9" name="楕円 218"/>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20" name="テキスト ボックス 21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類似団体中最下位であり、類似団体と比べて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ポイント下回る状況であるが、その要因は公営企業への繰出し金が多額に上ることによる。主な繰出し金は下水道事業で全体の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％、後期高齢者医療事業会計が約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％、介護保険事業会計が約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中でも突出した下水道事業は、平成元年をピークに短期集中的に整備され、多額の設備投資を行い、そのために発行した地方債の償還のための支出が数字を押し上げている。この償還は今後数年で完済できるが、他事業で多額の地方債を発行する予定であり、今後もこの状態で推移する見込み。</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119380</xdr:rowOff>
    </xdr:from>
    <xdr:to>
      <xdr:col>82</xdr:col>
      <xdr:colOff>107950</xdr:colOff>
      <xdr:row>61</xdr:row>
      <xdr:rowOff>8890</xdr:rowOff>
    </xdr:to>
    <xdr:cxnSp macro="">
      <xdr:nvCxnSpPr>
        <xdr:cNvPr id="253" name="直線コネクタ 252"/>
        <xdr:cNvCxnSpPr/>
      </xdr:nvCxnSpPr>
      <xdr:spPr>
        <a:xfrm>
          <a:off x="15671800" y="10406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119380</xdr:rowOff>
    </xdr:from>
    <xdr:to>
      <xdr:col>78</xdr:col>
      <xdr:colOff>69850</xdr:colOff>
      <xdr:row>61</xdr:row>
      <xdr:rowOff>62230</xdr:rowOff>
    </xdr:to>
    <xdr:cxnSp macro="">
      <xdr:nvCxnSpPr>
        <xdr:cNvPr id="256" name="直線コネクタ 255"/>
        <xdr:cNvCxnSpPr/>
      </xdr:nvCxnSpPr>
      <xdr:spPr>
        <a:xfrm flipV="1">
          <a:off x="14782800" y="10406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62230</xdr:rowOff>
    </xdr:from>
    <xdr:to>
      <xdr:col>73</xdr:col>
      <xdr:colOff>180975</xdr:colOff>
      <xdr:row>61</xdr:row>
      <xdr:rowOff>69850</xdr:rowOff>
    </xdr:to>
    <xdr:cxnSp macro="">
      <xdr:nvCxnSpPr>
        <xdr:cNvPr id="259" name="直線コネクタ 258"/>
        <xdr:cNvCxnSpPr/>
      </xdr:nvCxnSpPr>
      <xdr:spPr>
        <a:xfrm flipV="1">
          <a:off x="13893800" y="10520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1270</xdr:rowOff>
    </xdr:from>
    <xdr:to>
      <xdr:col>69</xdr:col>
      <xdr:colOff>92075</xdr:colOff>
      <xdr:row>61</xdr:row>
      <xdr:rowOff>69850</xdr:rowOff>
    </xdr:to>
    <xdr:cxnSp macro="">
      <xdr:nvCxnSpPr>
        <xdr:cNvPr id="262" name="直線コネクタ 261"/>
        <xdr:cNvCxnSpPr/>
      </xdr:nvCxnSpPr>
      <xdr:spPr>
        <a:xfrm>
          <a:off x="13004800" y="10459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129540</xdr:rowOff>
    </xdr:from>
    <xdr:to>
      <xdr:col>69</xdr:col>
      <xdr:colOff>142875</xdr:colOff>
      <xdr:row>55</xdr:row>
      <xdr:rowOff>59690</xdr:rowOff>
    </xdr:to>
    <xdr:sp macro="" textlink="">
      <xdr:nvSpPr>
        <xdr:cNvPr id="263" name="フローチャート: 判断 262"/>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64" name="テキスト ボックス 263"/>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65" name="フローチャート: 判断 264"/>
        <xdr:cNvSpPr/>
      </xdr:nvSpPr>
      <xdr:spPr>
        <a:xfrm>
          <a:off x="12954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66" name="テキスト ボックス 265"/>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129540</xdr:rowOff>
    </xdr:from>
    <xdr:to>
      <xdr:col>82</xdr:col>
      <xdr:colOff>158750</xdr:colOff>
      <xdr:row>61</xdr:row>
      <xdr:rowOff>59690</xdr:rowOff>
    </xdr:to>
    <xdr:sp macro="" textlink="">
      <xdr:nvSpPr>
        <xdr:cNvPr id="272" name="楕円 271"/>
        <xdr:cNvSpPr/>
      </xdr:nvSpPr>
      <xdr:spPr>
        <a:xfrm>
          <a:off x="164592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38117</xdr:rowOff>
    </xdr:from>
    <xdr:ext cx="762000" cy="259045"/>
    <xdr:sp macro="" textlink="">
      <xdr:nvSpPr>
        <xdr:cNvPr id="273" name="その他該当値テキスト"/>
        <xdr:cNvSpPr txBox="1"/>
      </xdr:nvSpPr>
      <xdr:spPr>
        <a:xfrm>
          <a:off x="16598900" y="1032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68580</xdr:rowOff>
    </xdr:from>
    <xdr:to>
      <xdr:col>78</xdr:col>
      <xdr:colOff>120650</xdr:colOff>
      <xdr:row>60</xdr:row>
      <xdr:rowOff>170180</xdr:rowOff>
    </xdr:to>
    <xdr:sp macro="" textlink="">
      <xdr:nvSpPr>
        <xdr:cNvPr id="274" name="楕円 273"/>
        <xdr:cNvSpPr/>
      </xdr:nvSpPr>
      <xdr:spPr>
        <a:xfrm>
          <a:off x="15621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154957</xdr:rowOff>
    </xdr:from>
    <xdr:ext cx="736600" cy="259045"/>
    <xdr:sp macro="" textlink="">
      <xdr:nvSpPr>
        <xdr:cNvPr id="275" name="テキスト ボックス 274"/>
        <xdr:cNvSpPr txBox="1"/>
      </xdr:nvSpPr>
      <xdr:spPr>
        <a:xfrm>
          <a:off x="15290800" y="1044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11430</xdr:rowOff>
    </xdr:from>
    <xdr:to>
      <xdr:col>74</xdr:col>
      <xdr:colOff>31750</xdr:colOff>
      <xdr:row>61</xdr:row>
      <xdr:rowOff>113030</xdr:rowOff>
    </xdr:to>
    <xdr:sp macro="" textlink="">
      <xdr:nvSpPr>
        <xdr:cNvPr id="276" name="楕円 275"/>
        <xdr:cNvSpPr/>
      </xdr:nvSpPr>
      <xdr:spPr>
        <a:xfrm>
          <a:off x="147320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97807</xdr:rowOff>
    </xdr:from>
    <xdr:ext cx="762000" cy="259045"/>
    <xdr:sp macro="" textlink="">
      <xdr:nvSpPr>
        <xdr:cNvPr id="277" name="テキスト ボックス 276"/>
        <xdr:cNvSpPr txBox="1"/>
      </xdr:nvSpPr>
      <xdr:spPr>
        <a:xfrm>
          <a:off x="14401800" y="1055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8" name="楕円 277"/>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79" name="テキスト ボックス 278"/>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121920</xdr:rowOff>
    </xdr:from>
    <xdr:to>
      <xdr:col>65</xdr:col>
      <xdr:colOff>53975</xdr:colOff>
      <xdr:row>61</xdr:row>
      <xdr:rowOff>52070</xdr:rowOff>
    </xdr:to>
    <xdr:sp macro="" textlink="">
      <xdr:nvSpPr>
        <xdr:cNvPr id="280" name="楕円 279"/>
        <xdr:cNvSpPr/>
      </xdr:nvSpPr>
      <xdr:spPr>
        <a:xfrm>
          <a:off x="12954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36847</xdr:rowOff>
    </xdr:from>
    <xdr:ext cx="762000" cy="259045"/>
    <xdr:sp macro="" textlink="">
      <xdr:nvSpPr>
        <xdr:cNvPr id="281" name="テキスト ボックス 280"/>
        <xdr:cNvSpPr txBox="1"/>
      </xdr:nvSpPr>
      <xdr:spPr>
        <a:xfrm>
          <a:off x="12623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を下回る状況である。今後も引き続き、補助団体の実績等を踏まえ、対象団体、補助金額の見直しを実施しながら、今後、定額補助が慣例となっている団体についても、各担当部署において見直しを図りたい。</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17599</xdr:rowOff>
    </xdr:to>
    <xdr:cxnSp macro="">
      <xdr:nvCxnSpPr>
        <xdr:cNvPr id="315" name="直線コネクタ 314"/>
        <xdr:cNvCxnSpPr/>
      </xdr:nvCxnSpPr>
      <xdr:spPr>
        <a:xfrm flipV="1">
          <a:off x="15671800" y="632206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17599</xdr:rowOff>
    </xdr:from>
    <xdr:to>
      <xdr:col>78</xdr:col>
      <xdr:colOff>69850</xdr:colOff>
      <xdr:row>37</xdr:row>
      <xdr:rowOff>82913</xdr:rowOff>
    </xdr:to>
    <xdr:cxnSp macro="">
      <xdr:nvCxnSpPr>
        <xdr:cNvPr id="318" name="直線コネクタ 317"/>
        <xdr:cNvCxnSpPr/>
      </xdr:nvCxnSpPr>
      <xdr:spPr>
        <a:xfrm flipV="1">
          <a:off x="14782800" y="63612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156392</xdr:rowOff>
    </xdr:from>
    <xdr:to>
      <xdr:col>73</xdr:col>
      <xdr:colOff>180975</xdr:colOff>
      <xdr:row>37</xdr:row>
      <xdr:rowOff>82913</xdr:rowOff>
    </xdr:to>
    <xdr:cxnSp macro="">
      <xdr:nvCxnSpPr>
        <xdr:cNvPr id="321" name="直線コネクタ 320"/>
        <xdr:cNvCxnSpPr/>
      </xdr:nvCxnSpPr>
      <xdr:spPr>
        <a:xfrm>
          <a:off x="13893800" y="632859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156392</xdr:rowOff>
    </xdr:from>
    <xdr:to>
      <xdr:col>69</xdr:col>
      <xdr:colOff>92075</xdr:colOff>
      <xdr:row>37</xdr:row>
      <xdr:rowOff>102507</xdr:rowOff>
    </xdr:to>
    <xdr:cxnSp macro="">
      <xdr:nvCxnSpPr>
        <xdr:cNvPr id="324" name="直線コネクタ 323"/>
        <xdr:cNvCxnSpPr/>
      </xdr:nvCxnSpPr>
      <xdr:spPr>
        <a:xfrm flipV="1">
          <a:off x="13004800" y="6328592"/>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71301</xdr:rowOff>
    </xdr:from>
    <xdr:to>
      <xdr:col>69</xdr:col>
      <xdr:colOff>142875</xdr:colOff>
      <xdr:row>38</xdr:row>
      <xdr:rowOff>1451</xdr:rowOff>
    </xdr:to>
    <xdr:sp macro="" textlink="">
      <xdr:nvSpPr>
        <xdr:cNvPr id="325" name="フローチャート: 判断 324"/>
        <xdr:cNvSpPr/>
      </xdr:nvSpPr>
      <xdr:spPr>
        <a:xfrm>
          <a:off x="13843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157678</xdr:rowOff>
    </xdr:from>
    <xdr:ext cx="762000" cy="259045"/>
    <xdr:sp macro="" textlink="">
      <xdr:nvSpPr>
        <xdr:cNvPr id="326" name="テキスト ボックス 325"/>
        <xdr:cNvSpPr txBox="1"/>
      </xdr:nvSpPr>
      <xdr:spPr>
        <a:xfrm>
          <a:off x="13512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71301</xdr:rowOff>
    </xdr:from>
    <xdr:to>
      <xdr:col>65</xdr:col>
      <xdr:colOff>53975</xdr:colOff>
      <xdr:row>38</xdr:row>
      <xdr:rowOff>1451</xdr:rowOff>
    </xdr:to>
    <xdr:sp macro="" textlink="">
      <xdr:nvSpPr>
        <xdr:cNvPr id="327" name="フローチャート: 判断 326"/>
        <xdr:cNvSpPr/>
      </xdr:nvSpPr>
      <xdr:spPr>
        <a:xfrm>
          <a:off x="12954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157678</xdr:rowOff>
    </xdr:from>
    <xdr:ext cx="762000" cy="259045"/>
    <xdr:sp macro="" textlink="">
      <xdr:nvSpPr>
        <xdr:cNvPr id="328" name="テキスト ボックス 327"/>
        <xdr:cNvSpPr txBox="1"/>
      </xdr:nvSpPr>
      <xdr:spPr>
        <a:xfrm>
          <a:off x="12623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4" name="楕円 333"/>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35"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138249</xdr:rowOff>
    </xdr:from>
    <xdr:to>
      <xdr:col>78</xdr:col>
      <xdr:colOff>120650</xdr:colOff>
      <xdr:row>37</xdr:row>
      <xdr:rowOff>68399</xdr:rowOff>
    </xdr:to>
    <xdr:sp macro="" textlink="">
      <xdr:nvSpPr>
        <xdr:cNvPr id="336" name="楕円 335"/>
        <xdr:cNvSpPr/>
      </xdr:nvSpPr>
      <xdr:spPr>
        <a:xfrm>
          <a:off x="15621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78576</xdr:rowOff>
    </xdr:from>
    <xdr:ext cx="736600" cy="259045"/>
    <xdr:sp macro="" textlink="">
      <xdr:nvSpPr>
        <xdr:cNvPr id="337" name="テキスト ボックス 336"/>
        <xdr:cNvSpPr txBox="1"/>
      </xdr:nvSpPr>
      <xdr:spPr>
        <a:xfrm>
          <a:off x="15290800" y="607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32113</xdr:rowOff>
    </xdr:from>
    <xdr:to>
      <xdr:col>74</xdr:col>
      <xdr:colOff>31750</xdr:colOff>
      <xdr:row>37</xdr:row>
      <xdr:rowOff>133713</xdr:rowOff>
    </xdr:to>
    <xdr:sp macro="" textlink="">
      <xdr:nvSpPr>
        <xdr:cNvPr id="338" name="楕円 337"/>
        <xdr:cNvSpPr/>
      </xdr:nvSpPr>
      <xdr:spPr>
        <a:xfrm>
          <a:off x="14732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143890</xdr:rowOff>
    </xdr:from>
    <xdr:ext cx="762000" cy="259045"/>
    <xdr:sp macro="" textlink="">
      <xdr:nvSpPr>
        <xdr:cNvPr id="339" name="テキスト ボックス 338"/>
        <xdr:cNvSpPr txBox="1"/>
      </xdr:nvSpPr>
      <xdr:spPr>
        <a:xfrm>
          <a:off x="14401800" y="61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105592</xdr:rowOff>
    </xdr:from>
    <xdr:to>
      <xdr:col>69</xdr:col>
      <xdr:colOff>142875</xdr:colOff>
      <xdr:row>37</xdr:row>
      <xdr:rowOff>35742</xdr:rowOff>
    </xdr:to>
    <xdr:sp macro="" textlink="">
      <xdr:nvSpPr>
        <xdr:cNvPr id="340" name="楕円 339"/>
        <xdr:cNvSpPr/>
      </xdr:nvSpPr>
      <xdr:spPr>
        <a:xfrm>
          <a:off x="13843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41" name="テキスト ボックス 340"/>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51707</xdr:rowOff>
    </xdr:from>
    <xdr:to>
      <xdr:col>65</xdr:col>
      <xdr:colOff>53975</xdr:colOff>
      <xdr:row>37</xdr:row>
      <xdr:rowOff>153307</xdr:rowOff>
    </xdr:to>
    <xdr:sp macro="" textlink="">
      <xdr:nvSpPr>
        <xdr:cNvPr id="342" name="楕円 341"/>
        <xdr:cNvSpPr/>
      </xdr:nvSpPr>
      <xdr:spPr>
        <a:xfrm>
          <a:off x="12954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163484</xdr:rowOff>
    </xdr:from>
    <xdr:ext cx="762000" cy="259045"/>
    <xdr:sp macro="" textlink="">
      <xdr:nvSpPr>
        <xdr:cNvPr id="343" name="テキスト ボックス 342"/>
        <xdr:cNvSpPr txBox="1"/>
      </xdr:nvSpPr>
      <xdr:spPr>
        <a:xfrm>
          <a:off x="12623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前年度同様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％となり、類似団体平均と比べると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ポイント下回る状況である。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昨年度まで順調に減少してきたが、大規模事業に充当した合併特例債の償還が始まることから、今後に公債費が一時増加する時期になるので、推移を注視するとともに、新たな地方債発行を極力抑制す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76</xdr:row>
      <xdr:rowOff>168148</xdr:rowOff>
    </xdr:to>
    <xdr:cxnSp macro="">
      <xdr:nvCxnSpPr>
        <xdr:cNvPr id="373" name="直線コネクタ 372"/>
        <xdr:cNvCxnSpPr/>
      </xdr:nvCxnSpPr>
      <xdr:spPr>
        <a:xfrm>
          <a:off x="3987800" y="13198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168148</xdr:rowOff>
    </xdr:to>
    <xdr:cxnSp macro="">
      <xdr:nvCxnSpPr>
        <xdr:cNvPr id="376" name="直線コネクタ 375"/>
        <xdr:cNvCxnSpPr/>
      </xdr:nvCxnSpPr>
      <xdr:spPr>
        <a:xfrm>
          <a:off x="3098800" y="131709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77</xdr:row>
      <xdr:rowOff>5842</xdr:rowOff>
    </xdr:to>
    <xdr:cxnSp macro="">
      <xdr:nvCxnSpPr>
        <xdr:cNvPr id="379" name="直線コネクタ 378"/>
        <xdr:cNvCxnSpPr/>
      </xdr:nvCxnSpPr>
      <xdr:spPr>
        <a:xfrm flipV="1">
          <a:off x="2209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37846</xdr:rowOff>
    </xdr:to>
    <xdr:cxnSp macro="">
      <xdr:nvCxnSpPr>
        <xdr:cNvPr id="382" name="直線コネクタ 381"/>
        <xdr:cNvCxnSpPr/>
      </xdr:nvCxnSpPr>
      <xdr:spPr>
        <a:xfrm flipV="1">
          <a:off x="1320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83" name="フローチャート: 判断 382"/>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4" name="テキスト ボックス 383"/>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5" name="フローチャート: 判断 38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86" name="テキスト ボックス 38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92" name="楕円 391"/>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93"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94" name="楕円 393"/>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5" name="テキスト ボックス 394"/>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6" name="楕円 395"/>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7" name="テキスト ボックス 396"/>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8" name="楕円 397"/>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9" name="テキスト ボックス 39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400" name="楕円 399"/>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401" name="テキスト ボックス 400"/>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ポイント上回り、類似団体内順位もかなり下位に位置している。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分析でも示したとおり、当町は、下水道事業にかかわる繰出金の比率が高く、数値を押し上げる要因となっている。今後、下水道事業債の償還に伴う数値改善と、公営企業等において料金設定の見直しを実施するなど普通会計の負担軽減を図っ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79</xdr:row>
      <xdr:rowOff>14987</xdr:rowOff>
    </xdr:to>
    <xdr:cxnSp macro="">
      <xdr:nvCxnSpPr>
        <xdr:cNvPr id="432" name="直線コネクタ 431"/>
        <xdr:cNvCxnSpPr/>
      </xdr:nvCxnSpPr>
      <xdr:spPr>
        <a:xfrm flipV="1">
          <a:off x="15671800" y="135366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14987</xdr:rowOff>
    </xdr:from>
    <xdr:to>
      <xdr:col>78</xdr:col>
      <xdr:colOff>69850</xdr:colOff>
      <xdr:row>79</xdr:row>
      <xdr:rowOff>46989</xdr:rowOff>
    </xdr:to>
    <xdr:cxnSp macro="">
      <xdr:nvCxnSpPr>
        <xdr:cNvPr id="435" name="直線コネクタ 434"/>
        <xdr:cNvCxnSpPr/>
      </xdr:nvCxnSpPr>
      <xdr:spPr>
        <a:xfrm flipV="1">
          <a:off x="14782800" y="135595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74422</xdr:rowOff>
    </xdr:to>
    <xdr:cxnSp macro="">
      <xdr:nvCxnSpPr>
        <xdr:cNvPr id="438" name="直線コネクタ 437"/>
        <xdr:cNvCxnSpPr/>
      </xdr:nvCxnSpPr>
      <xdr:spPr>
        <a:xfrm flipV="1">
          <a:off x="13893800" y="135915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117856</xdr:rowOff>
    </xdr:from>
    <xdr:to>
      <xdr:col>69</xdr:col>
      <xdr:colOff>92075</xdr:colOff>
      <xdr:row>79</xdr:row>
      <xdr:rowOff>74422</xdr:rowOff>
    </xdr:to>
    <xdr:cxnSp macro="">
      <xdr:nvCxnSpPr>
        <xdr:cNvPr id="441" name="直線コネクタ 440"/>
        <xdr:cNvCxnSpPr/>
      </xdr:nvCxnSpPr>
      <xdr:spPr>
        <a:xfrm>
          <a:off x="13004800" y="134909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2" name="フローチャート: 判断 441"/>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3" name="テキスト ボックス 442"/>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フローチャート: 判断 44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45" name="テキスト ボックス 444"/>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51" name="楕円 450"/>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21353</xdr:rowOff>
    </xdr:from>
    <xdr:ext cx="762000" cy="259045"/>
    <xdr:sp macro="" textlink="">
      <xdr:nvSpPr>
        <xdr:cNvPr id="452" name="公債費以外該当値テキスト"/>
        <xdr:cNvSpPr txBox="1"/>
      </xdr:nvSpPr>
      <xdr:spPr>
        <a:xfrm>
          <a:off x="16598900" y="1339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135637</xdr:rowOff>
    </xdr:from>
    <xdr:to>
      <xdr:col>78</xdr:col>
      <xdr:colOff>120650</xdr:colOff>
      <xdr:row>79</xdr:row>
      <xdr:rowOff>65787</xdr:rowOff>
    </xdr:to>
    <xdr:sp macro="" textlink="">
      <xdr:nvSpPr>
        <xdr:cNvPr id="453" name="楕円 452"/>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50564</xdr:rowOff>
    </xdr:from>
    <xdr:ext cx="736600" cy="259045"/>
    <xdr:sp macro="" textlink="">
      <xdr:nvSpPr>
        <xdr:cNvPr id="454" name="テキスト ボックス 453"/>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5" name="楕円 454"/>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6" name="テキスト ボックス 455"/>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23622</xdr:rowOff>
    </xdr:from>
    <xdr:to>
      <xdr:col>69</xdr:col>
      <xdr:colOff>142875</xdr:colOff>
      <xdr:row>79</xdr:row>
      <xdr:rowOff>125222</xdr:rowOff>
    </xdr:to>
    <xdr:sp macro="" textlink="">
      <xdr:nvSpPr>
        <xdr:cNvPr id="457" name="楕円 456"/>
        <xdr:cNvSpPr/>
      </xdr:nvSpPr>
      <xdr:spPr>
        <a:xfrm>
          <a:off x="13843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109999</xdr:rowOff>
    </xdr:from>
    <xdr:ext cx="762000" cy="259045"/>
    <xdr:sp macro="" textlink="">
      <xdr:nvSpPr>
        <xdr:cNvPr id="458" name="テキスト ボックス 457"/>
        <xdr:cNvSpPr txBox="1"/>
      </xdr:nvSpPr>
      <xdr:spPr>
        <a:xfrm>
          <a:off x="13512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67056</xdr:rowOff>
    </xdr:from>
    <xdr:to>
      <xdr:col>65</xdr:col>
      <xdr:colOff>53975</xdr:colOff>
      <xdr:row>78</xdr:row>
      <xdr:rowOff>168656</xdr:rowOff>
    </xdr:to>
    <xdr:sp macro="" textlink="">
      <xdr:nvSpPr>
        <xdr:cNvPr id="459" name="楕円 458"/>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153433</xdr:rowOff>
    </xdr:from>
    <xdr:ext cx="762000" cy="259045"/>
    <xdr:sp macro="" textlink="">
      <xdr:nvSpPr>
        <xdr:cNvPr id="460" name="テキスト ボックス 459"/>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87635</xdr:rowOff>
    </xdr:from>
    <xdr:to>
      <xdr:col>29</xdr:col>
      <xdr:colOff>127000</xdr:colOff>
      <xdr:row>17</xdr:row>
      <xdr:rowOff>105710</xdr:rowOff>
    </xdr:to>
    <xdr:cxnSp macro="">
      <xdr:nvCxnSpPr>
        <xdr:cNvPr id="50" name="直線コネクタ 49"/>
        <xdr:cNvCxnSpPr/>
      </xdr:nvCxnSpPr>
      <xdr:spPr bwMode="auto">
        <a:xfrm flipV="1">
          <a:off x="5003800" y="3049910"/>
          <a:ext cx="647700" cy="18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72412</xdr:rowOff>
    </xdr:from>
    <xdr:ext cx="762000" cy="259045"/>
    <xdr:sp macro="" textlink="">
      <xdr:nvSpPr>
        <xdr:cNvPr id="51" name="人口1人当たり決算額の推移平均値テキスト130"/>
        <xdr:cNvSpPr txBox="1"/>
      </xdr:nvSpPr>
      <xdr:spPr>
        <a:xfrm>
          <a:off x="5740400" y="3034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105710</xdr:rowOff>
    </xdr:from>
    <xdr:to>
      <xdr:col>26</xdr:col>
      <xdr:colOff>50800</xdr:colOff>
      <xdr:row>17</xdr:row>
      <xdr:rowOff>131884</xdr:rowOff>
    </xdr:to>
    <xdr:cxnSp macro="">
      <xdr:nvCxnSpPr>
        <xdr:cNvPr id="53" name="直線コネクタ 52"/>
        <xdr:cNvCxnSpPr/>
      </xdr:nvCxnSpPr>
      <xdr:spPr bwMode="auto">
        <a:xfrm flipV="1">
          <a:off x="4305300" y="3067985"/>
          <a:ext cx="698500" cy="26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114816</xdr:rowOff>
    </xdr:from>
    <xdr:to>
      <xdr:col>22</xdr:col>
      <xdr:colOff>114300</xdr:colOff>
      <xdr:row>17</xdr:row>
      <xdr:rowOff>131884</xdr:rowOff>
    </xdr:to>
    <xdr:cxnSp macro="">
      <xdr:nvCxnSpPr>
        <xdr:cNvPr id="56" name="直線コネクタ 55"/>
        <xdr:cNvCxnSpPr/>
      </xdr:nvCxnSpPr>
      <xdr:spPr bwMode="auto">
        <a:xfrm>
          <a:off x="3606800" y="3077091"/>
          <a:ext cx="698500" cy="17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100703</xdr:rowOff>
    </xdr:from>
    <xdr:to>
      <xdr:col>18</xdr:col>
      <xdr:colOff>177800</xdr:colOff>
      <xdr:row>17</xdr:row>
      <xdr:rowOff>114816</xdr:rowOff>
    </xdr:to>
    <xdr:cxnSp macro="">
      <xdr:nvCxnSpPr>
        <xdr:cNvPr id="59" name="直線コネクタ 58"/>
        <xdr:cNvCxnSpPr/>
      </xdr:nvCxnSpPr>
      <xdr:spPr bwMode="auto">
        <a:xfrm>
          <a:off x="2908300" y="3062978"/>
          <a:ext cx="698500" cy="14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116468</xdr:rowOff>
    </xdr:from>
    <xdr:ext cx="762000" cy="259045"/>
    <xdr:sp macro="" textlink="">
      <xdr:nvSpPr>
        <xdr:cNvPr id="61" name="テキスト ボックス 60"/>
        <xdr:cNvSpPr txBox="1"/>
      </xdr:nvSpPr>
      <xdr:spPr>
        <a:xfrm>
          <a:off x="32258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132051</xdr:rowOff>
    </xdr:from>
    <xdr:ext cx="762000" cy="259045"/>
    <xdr:sp macro="" textlink="">
      <xdr:nvSpPr>
        <xdr:cNvPr id="63" name="テキスト ボックス 62"/>
        <xdr:cNvSpPr txBox="1"/>
      </xdr:nvSpPr>
      <xdr:spPr>
        <a:xfrm>
          <a:off x="2527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36835</xdr:rowOff>
    </xdr:from>
    <xdr:to>
      <xdr:col>29</xdr:col>
      <xdr:colOff>177800</xdr:colOff>
      <xdr:row>17</xdr:row>
      <xdr:rowOff>138435</xdr:rowOff>
    </xdr:to>
    <xdr:sp macro="" textlink="">
      <xdr:nvSpPr>
        <xdr:cNvPr id="69" name="楕円 68"/>
        <xdr:cNvSpPr/>
      </xdr:nvSpPr>
      <xdr:spPr bwMode="auto">
        <a:xfrm>
          <a:off x="5600700" y="299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53362</xdr:rowOff>
    </xdr:from>
    <xdr:ext cx="762000" cy="259045"/>
    <xdr:sp macro="" textlink="">
      <xdr:nvSpPr>
        <xdr:cNvPr id="70" name="人口1人当たり決算額の推移該当値テキスト130"/>
        <xdr:cNvSpPr txBox="1"/>
      </xdr:nvSpPr>
      <xdr:spPr>
        <a:xfrm>
          <a:off x="5740400" y="284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54910</xdr:rowOff>
    </xdr:from>
    <xdr:to>
      <xdr:col>26</xdr:col>
      <xdr:colOff>101600</xdr:colOff>
      <xdr:row>17</xdr:row>
      <xdr:rowOff>156510</xdr:rowOff>
    </xdr:to>
    <xdr:sp macro="" textlink="">
      <xdr:nvSpPr>
        <xdr:cNvPr id="71" name="楕円 70"/>
        <xdr:cNvSpPr/>
      </xdr:nvSpPr>
      <xdr:spPr bwMode="auto">
        <a:xfrm>
          <a:off x="4953000" y="301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166687</xdr:rowOff>
    </xdr:from>
    <xdr:ext cx="736600" cy="259045"/>
    <xdr:sp macro="" textlink="">
      <xdr:nvSpPr>
        <xdr:cNvPr id="72" name="テキスト ボックス 71"/>
        <xdr:cNvSpPr txBox="1"/>
      </xdr:nvSpPr>
      <xdr:spPr>
        <a:xfrm>
          <a:off x="4622800" y="2786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81084</xdr:rowOff>
    </xdr:from>
    <xdr:to>
      <xdr:col>22</xdr:col>
      <xdr:colOff>165100</xdr:colOff>
      <xdr:row>18</xdr:row>
      <xdr:rowOff>11234</xdr:rowOff>
    </xdr:to>
    <xdr:sp macro="" textlink="">
      <xdr:nvSpPr>
        <xdr:cNvPr id="73" name="楕円 72"/>
        <xdr:cNvSpPr/>
      </xdr:nvSpPr>
      <xdr:spPr bwMode="auto">
        <a:xfrm>
          <a:off x="4254500" y="304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21411</xdr:rowOff>
    </xdr:from>
    <xdr:ext cx="762000" cy="259045"/>
    <xdr:sp macro="" textlink="">
      <xdr:nvSpPr>
        <xdr:cNvPr id="74" name="テキスト ボックス 73"/>
        <xdr:cNvSpPr txBox="1"/>
      </xdr:nvSpPr>
      <xdr:spPr>
        <a:xfrm>
          <a:off x="3924300" y="281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64016</xdr:rowOff>
    </xdr:from>
    <xdr:to>
      <xdr:col>19</xdr:col>
      <xdr:colOff>38100</xdr:colOff>
      <xdr:row>17</xdr:row>
      <xdr:rowOff>165616</xdr:rowOff>
    </xdr:to>
    <xdr:sp macro="" textlink="">
      <xdr:nvSpPr>
        <xdr:cNvPr id="75" name="楕円 74"/>
        <xdr:cNvSpPr/>
      </xdr:nvSpPr>
      <xdr:spPr bwMode="auto">
        <a:xfrm>
          <a:off x="3556000" y="3026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4343</xdr:rowOff>
    </xdr:from>
    <xdr:ext cx="762000" cy="259045"/>
    <xdr:sp macro="" textlink="">
      <xdr:nvSpPr>
        <xdr:cNvPr id="76" name="テキスト ボックス 75"/>
        <xdr:cNvSpPr txBox="1"/>
      </xdr:nvSpPr>
      <xdr:spPr>
        <a:xfrm>
          <a:off x="3225800" y="279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49903</xdr:rowOff>
    </xdr:from>
    <xdr:to>
      <xdr:col>15</xdr:col>
      <xdr:colOff>101600</xdr:colOff>
      <xdr:row>17</xdr:row>
      <xdr:rowOff>151503</xdr:rowOff>
    </xdr:to>
    <xdr:sp macro="" textlink="">
      <xdr:nvSpPr>
        <xdr:cNvPr id="77" name="楕円 76"/>
        <xdr:cNvSpPr/>
      </xdr:nvSpPr>
      <xdr:spPr bwMode="auto">
        <a:xfrm>
          <a:off x="2857500" y="301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161680</xdr:rowOff>
    </xdr:from>
    <xdr:ext cx="762000" cy="259045"/>
    <xdr:sp macro="" textlink="">
      <xdr:nvSpPr>
        <xdr:cNvPr id="78" name="テキスト ボックス 77"/>
        <xdr:cNvSpPr txBox="1"/>
      </xdr:nvSpPr>
      <xdr:spPr>
        <a:xfrm>
          <a:off x="2527300" y="278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253027</xdr:rowOff>
    </xdr:from>
    <xdr:to>
      <xdr:col>29</xdr:col>
      <xdr:colOff>127000</xdr:colOff>
      <xdr:row>35</xdr:row>
      <xdr:rowOff>23490</xdr:rowOff>
    </xdr:to>
    <xdr:cxnSp macro="">
      <xdr:nvCxnSpPr>
        <xdr:cNvPr id="110" name="直線コネクタ 109"/>
        <xdr:cNvCxnSpPr/>
      </xdr:nvCxnSpPr>
      <xdr:spPr bwMode="auto">
        <a:xfrm flipV="1">
          <a:off x="5003800" y="6520477"/>
          <a:ext cx="647700" cy="11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298793</xdr:rowOff>
    </xdr:from>
    <xdr:to>
      <xdr:col>26</xdr:col>
      <xdr:colOff>50800</xdr:colOff>
      <xdr:row>35</xdr:row>
      <xdr:rowOff>23490</xdr:rowOff>
    </xdr:to>
    <xdr:cxnSp macro="">
      <xdr:nvCxnSpPr>
        <xdr:cNvPr id="113" name="直線コネクタ 112"/>
        <xdr:cNvCxnSpPr/>
      </xdr:nvCxnSpPr>
      <xdr:spPr bwMode="auto">
        <a:xfrm>
          <a:off x="4305300" y="6566243"/>
          <a:ext cx="698500" cy="67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282494</xdr:rowOff>
    </xdr:from>
    <xdr:to>
      <xdr:col>22</xdr:col>
      <xdr:colOff>114300</xdr:colOff>
      <xdr:row>34</xdr:row>
      <xdr:rowOff>298793</xdr:rowOff>
    </xdr:to>
    <xdr:cxnSp macro="">
      <xdr:nvCxnSpPr>
        <xdr:cNvPr id="116" name="直線コネクタ 115"/>
        <xdr:cNvCxnSpPr/>
      </xdr:nvCxnSpPr>
      <xdr:spPr bwMode="auto">
        <a:xfrm>
          <a:off x="3606800" y="6549944"/>
          <a:ext cx="698500" cy="16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146683</xdr:rowOff>
    </xdr:from>
    <xdr:to>
      <xdr:col>18</xdr:col>
      <xdr:colOff>177800</xdr:colOff>
      <xdr:row>34</xdr:row>
      <xdr:rowOff>282494</xdr:rowOff>
    </xdr:to>
    <xdr:cxnSp macro="">
      <xdr:nvCxnSpPr>
        <xdr:cNvPr id="119" name="直線コネクタ 118"/>
        <xdr:cNvCxnSpPr/>
      </xdr:nvCxnSpPr>
      <xdr:spPr bwMode="auto">
        <a:xfrm>
          <a:off x="2908300" y="6414133"/>
          <a:ext cx="698500" cy="13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0" name="フローチャート: 判断 119"/>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1" name="テキスト ボックス 120"/>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2" name="フローチャート: 判断 121"/>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3" name="テキスト ボックス 122"/>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202227</xdr:rowOff>
    </xdr:from>
    <xdr:to>
      <xdr:col>29</xdr:col>
      <xdr:colOff>177800</xdr:colOff>
      <xdr:row>34</xdr:row>
      <xdr:rowOff>303827</xdr:rowOff>
    </xdr:to>
    <xdr:sp macro="" textlink="">
      <xdr:nvSpPr>
        <xdr:cNvPr id="129" name="楕円 128"/>
        <xdr:cNvSpPr/>
      </xdr:nvSpPr>
      <xdr:spPr bwMode="auto">
        <a:xfrm>
          <a:off x="5600700" y="6469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47304</xdr:rowOff>
    </xdr:from>
    <xdr:ext cx="762000" cy="259045"/>
    <xdr:sp macro="" textlink="">
      <xdr:nvSpPr>
        <xdr:cNvPr id="130" name="人口1人当たり決算額の推移該当値テキスト445"/>
        <xdr:cNvSpPr txBox="1"/>
      </xdr:nvSpPr>
      <xdr:spPr>
        <a:xfrm>
          <a:off x="5740400" y="63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315590</xdr:rowOff>
    </xdr:from>
    <xdr:to>
      <xdr:col>26</xdr:col>
      <xdr:colOff>101600</xdr:colOff>
      <xdr:row>35</xdr:row>
      <xdr:rowOff>74290</xdr:rowOff>
    </xdr:to>
    <xdr:sp macro="" textlink="">
      <xdr:nvSpPr>
        <xdr:cNvPr id="131" name="楕円 130"/>
        <xdr:cNvSpPr/>
      </xdr:nvSpPr>
      <xdr:spPr bwMode="auto">
        <a:xfrm>
          <a:off x="4953000" y="658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84467</xdr:rowOff>
    </xdr:from>
    <xdr:ext cx="736600" cy="259045"/>
    <xdr:sp macro="" textlink="">
      <xdr:nvSpPr>
        <xdr:cNvPr id="132" name="テキスト ボックス 131"/>
        <xdr:cNvSpPr txBox="1"/>
      </xdr:nvSpPr>
      <xdr:spPr>
        <a:xfrm>
          <a:off x="4622800" y="635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247993</xdr:rowOff>
    </xdr:from>
    <xdr:to>
      <xdr:col>22</xdr:col>
      <xdr:colOff>165100</xdr:colOff>
      <xdr:row>35</xdr:row>
      <xdr:rowOff>6693</xdr:rowOff>
    </xdr:to>
    <xdr:sp macro="" textlink="">
      <xdr:nvSpPr>
        <xdr:cNvPr id="133" name="楕円 132"/>
        <xdr:cNvSpPr/>
      </xdr:nvSpPr>
      <xdr:spPr bwMode="auto">
        <a:xfrm>
          <a:off x="4254500" y="651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xdr:rowOff>
    </xdr:from>
    <xdr:ext cx="762000" cy="259045"/>
    <xdr:sp macro="" textlink="">
      <xdr:nvSpPr>
        <xdr:cNvPr id="134" name="テキスト ボックス 133"/>
        <xdr:cNvSpPr txBox="1"/>
      </xdr:nvSpPr>
      <xdr:spPr>
        <a:xfrm>
          <a:off x="3924300" y="628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231694</xdr:rowOff>
    </xdr:from>
    <xdr:to>
      <xdr:col>19</xdr:col>
      <xdr:colOff>38100</xdr:colOff>
      <xdr:row>34</xdr:row>
      <xdr:rowOff>333294</xdr:rowOff>
    </xdr:to>
    <xdr:sp macro="" textlink="">
      <xdr:nvSpPr>
        <xdr:cNvPr id="135" name="楕円 134"/>
        <xdr:cNvSpPr/>
      </xdr:nvSpPr>
      <xdr:spPr bwMode="auto">
        <a:xfrm>
          <a:off x="3556000" y="6499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571</xdr:rowOff>
    </xdr:from>
    <xdr:ext cx="762000" cy="259045"/>
    <xdr:sp macro="" textlink="">
      <xdr:nvSpPr>
        <xdr:cNvPr id="136" name="テキスト ボックス 135"/>
        <xdr:cNvSpPr txBox="1"/>
      </xdr:nvSpPr>
      <xdr:spPr>
        <a:xfrm>
          <a:off x="3225800" y="626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95883</xdr:rowOff>
    </xdr:from>
    <xdr:to>
      <xdr:col>15</xdr:col>
      <xdr:colOff>101600</xdr:colOff>
      <xdr:row>34</xdr:row>
      <xdr:rowOff>197483</xdr:rowOff>
    </xdr:to>
    <xdr:sp macro="" textlink="">
      <xdr:nvSpPr>
        <xdr:cNvPr id="137" name="楕円 136"/>
        <xdr:cNvSpPr/>
      </xdr:nvSpPr>
      <xdr:spPr bwMode="auto">
        <a:xfrm>
          <a:off x="2857500" y="6363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207660</xdr:rowOff>
    </xdr:from>
    <xdr:ext cx="762000" cy="259045"/>
    <xdr:sp macro="" textlink="">
      <xdr:nvSpPr>
        <xdr:cNvPr id="138" name="テキスト ボックス 137"/>
        <xdr:cNvSpPr txBox="1"/>
      </xdr:nvSpPr>
      <xdr:spPr>
        <a:xfrm>
          <a:off x="2527300" y="613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14,452
14,260
144.21
9,482,713
9,052,433
359,404
5,571,736
9,583,483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130261</xdr:rowOff>
    </xdr:from>
    <xdr:to>
      <xdr:col>24</xdr:col>
      <xdr:colOff>63500</xdr:colOff>
      <xdr:row>36</xdr:row>
      <xdr:rowOff>148806</xdr:rowOff>
    </xdr:to>
    <xdr:cxnSp macro="">
      <xdr:nvCxnSpPr>
        <xdr:cNvPr id="65" name="直線コネクタ 64"/>
        <xdr:cNvCxnSpPr/>
      </xdr:nvCxnSpPr>
      <xdr:spPr>
        <a:xfrm flipV="1">
          <a:off x="3797300" y="6302461"/>
          <a:ext cx="838200" cy="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138538</xdr:rowOff>
    </xdr:from>
    <xdr:to>
      <xdr:col>19</xdr:col>
      <xdr:colOff>177800</xdr:colOff>
      <xdr:row>36</xdr:row>
      <xdr:rowOff>148806</xdr:rowOff>
    </xdr:to>
    <xdr:cxnSp macro="">
      <xdr:nvCxnSpPr>
        <xdr:cNvPr id="68" name="直線コネクタ 67"/>
        <xdr:cNvCxnSpPr/>
      </xdr:nvCxnSpPr>
      <xdr:spPr>
        <a:xfrm>
          <a:off x="2908300" y="6310738"/>
          <a:ext cx="889000" cy="1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107143</xdr:rowOff>
    </xdr:from>
    <xdr:to>
      <xdr:col>15</xdr:col>
      <xdr:colOff>50800</xdr:colOff>
      <xdr:row>36</xdr:row>
      <xdr:rowOff>138538</xdr:rowOff>
    </xdr:to>
    <xdr:cxnSp macro="">
      <xdr:nvCxnSpPr>
        <xdr:cNvPr id="71" name="直線コネクタ 70"/>
        <xdr:cNvCxnSpPr/>
      </xdr:nvCxnSpPr>
      <xdr:spPr>
        <a:xfrm>
          <a:off x="2019300" y="6279343"/>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107143</xdr:rowOff>
    </xdr:from>
    <xdr:to>
      <xdr:col>10</xdr:col>
      <xdr:colOff>114300</xdr:colOff>
      <xdr:row>36</xdr:row>
      <xdr:rowOff>121669</xdr:rowOff>
    </xdr:to>
    <xdr:cxnSp macro="">
      <xdr:nvCxnSpPr>
        <xdr:cNvPr id="74" name="直線コネクタ 73"/>
        <xdr:cNvCxnSpPr/>
      </xdr:nvCxnSpPr>
      <xdr:spPr>
        <a:xfrm flipV="1">
          <a:off x="1130300" y="6279343"/>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147965</xdr:rowOff>
    </xdr:from>
    <xdr:to>
      <xdr:col>10</xdr:col>
      <xdr:colOff>165100</xdr:colOff>
      <xdr:row>37</xdr:row>
      <xdr:rowOff>78115</xdr:rowOff>
    </xdr:to>
    <xdr:sp macro="" textlink="">
      <xdr:nvSpPr>
        <xdr:cNvPr id="75" name="フローチャート: 判断 74"/>
        <xdr:cNvSpPr/>
      </xdr:nvSpPr>
      <xdr:spPr>
        <a:xfrm>
          <a:off x="1968500" y="632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69242</xdr:rowOff>
    </xdr:from>
    <xdr:ext cx="534377" cy="259045"/>
    <xdr:sp macro="" textlink="">
      <xdr:nvSpPr>
        <xdr:cNvPr id="76" name="テキスト ボックス 75"/>
        <xdr:cNvSpPr txBox="1"/>
      </xdr:nvSpPr>
      <xdr:spPr>
        <a:xfrm>
          <a:off x="1752111" y="64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155737</xdr:rowOff>
    </xdr:from>
    <xdr:to>
      <xdr:col>6</xdr:col>
      <xdr:colOff>38100</xdr:colOff>
      <xdr:row>37</xdr:row>
      <xdr:rowOff>85887</xdr:rowOff>
    </xdr:to>
    <xdr:sp macro="" textlink="">
      <xdr:nvSpPr>
        <xdr:cNvPr id="77" name="フローチャート: 判断 76"/>
        <xdr:cNvSpPr/>
      </xdr:nvSpPr>
      <xdr:spPr>
        <a:xfrm>
          <a:off x="1079500" y="63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77014</xdr:rowOff>
    </xdr:from>
    <xdr:ext cx="534377" cy="259045"/>
    <xdr:sp macro="" textlink="">
      <xdr:nvSpPr>
        <xdr:cNvPr id="78" name="テキスト ボックス 77"/>
        <xdr:cNvSpPr txBox="1"/>
      </xdr:nvSpPr>
      <xdr:spPr>
        <a:xfrm>
          <a:off x="863111" y="642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79461</xdr:rowOff>
    </xdr:from>
    <xdr:to>
      <xdr:col>24</xdr:col>
      <xdr:colOff>114300</xdr:colOff>
      <xdr:row>37</xdr:row>
      <xdr:rowOff>9611</xdr:rowOff>
    </xdr:to>
    <xdr:sp macro="" textlink="">
      <xdr:nvSpPr>
        <xdr:cNvPr id="84" name="楕円 83"/>
        <xdr:cNvSpPr/>
      </xdr:nvSpPr>
      <xdr:spPr>
        <a:xfrm>
          <a:off x="4584700" y="62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57888</xdr:rowOff>
    </xdr:from>
    <xdr:ext cx="534377" cy="259045"/>
    <xdr:sp macro="" textlink="">
      <xdr:nvSpPr>
        <xdr:cNvPr id="85" name="人件費該当値テキスト"/>
        <xdr:cNvSpPr txBox="1"/>
      </xdr:nvSpPr>
      <xdr:spPr>
        <a:xfrm>
          <a:off x="4686300" y="62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98006</xdr:rowOff>
    </xdr:from>
    <xdr:to>
      <xdr:col>20</xdr:col>
      <xdr:colOff>38100</xdr:colOff>
      <xdr:row>37</xdr:row>
      <xdr:rowOff>28156</xdr:rowOff>
    </xdr:to>
    <xdr:sp macro="" textlink="">
      <xdr:nvSpPr>
        <xdr:cNvPr id="86" name="楕円 85"/>
        <xdr:cNvSpPr/>
      </xdr:nvSpPr>
      <xdr:spPr>
        <a:xfrm>
          <a:off x="3746500" y="627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19283</xdr:rowOff>
    </xdr:from>
    <xdr:ext cx="534377" cy="259045"/>
    <xdr:sp macro="" textlink="">
      <xdr:nvSpPr>
        <xdr:cNvPr id="87" name="テキスト ボックス 86"/>
        <xdr:cNvSpPr txBox="1"/>
      </xdr:nvSpPr>
      <xdr:spPr>
        <a:xfrm>
          <a:off x="3530111" y="636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87738</xdr:rowOff>
    </xdr:from>
    <xdr:to>
      <xdr:col>15</xdr:col>
      <xdr:colOff>101600</xdr:colOff>
      <xdr:row>37</xdr:row>
      <xdr:rowOff>17888</xdr:rowOff>
    </xdr:to>
    <xdr:sp macro="" textlink="">
      <xdr:nvSpPr>
        <xdr:cNvPr id="88" name="楕円 87"/>
        <xdr:cNvSpPr/>
      </xdr:nvSpPr>
      <xdr:spPr>
        <a:xfrm>
          <a:off x="2857500" y="62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34415</xdr:rowOff>
    </xdr:from>
    <xdr:ext cx="534377" cy="259045"/>
    <xdr:sp macro="" textlink="">
      <xdr:nvSpPr>
        <xdr:cNvPr id="89" name="テキスト ボックス 88"/>
        <xdr:cNvSpPr txBox="1"/>
      </xdr:nvSpPr>
      <xdr:spPr>
        <a:xfrm>
          <a:off x="2641111" y="60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56343</xdr:rowOff>
    </xdr:from>
    <xdr:to>
      <xdr:col>10</xdr:col>
      <xdr:colOff>165100</xdr:colOff>
      <xdr:row>36</xdr:row>
      <xdr:rowOff>157943</xdr:rowOff>
    </xdr:to>
    <xdr:sp macro="" textlink="">
      <xdr:nvSpPr>
        <xdr:cNvPr id="90" name="楕円 89"/>
        <xdr:cNvSpPr/>
      </xdr:nvSpPr>
      <xdr:spPr>
        <a:xfrm>
          <a:off x="1968500" y="62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3020</xdr:rowOff>
    </xdr:from>
    <xdr:ext cx="534377" cy="259045"/>
    <xdr:sp macro="" textlink="">
      <xdr:nvSpPr>
        <xdr:cNvPr id="91" name="テキスト ボックス 90"/>
        <xdr:cNvSpPr txBox="1"/>
      </xdr:nvSpPr>
      <xdr:spPr>
        <a:xfrm>
          <a:off x="1752111" y="60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70869</xdr:rowOff>
    </xdr:from>
    <xdr:to>
      <xdr:col>6</xdr:col>
      <xdr:colOff>38100</xdr:colOff>
      <xdr:row>37</xdr:row>
      <xdr:rowOff>1019</xdr:rowOff>
    </xdr:to>
    <xdr:sp macro="" textlink="">
      <xdr:nvSpPr>
        <xdr:cNvPr id="92" name="楕円 91"/>
        <xdr:cNvSpPr/>
      </xdr:nvSpPr>
      <xdr:spPr>
        <a:xfrm>
          <a:off x="1079500" y="62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17546</xdr:rowOff>
    </xdr:from>
    <xdr:ext cx="534377" cy="259045"/>
    <xdr:sp macro="" textlink="">
      <xdr:nvSpPr>
        <xdr:cNvPr id="93" name="テキスト ボックス 92"/>
        <xdr:cNvSpPr txBox="1"/>
      </xdr:nvSpPr>
      <xdr:spPr>
        <a:xfrm>
          <a:off x="863111" y="60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16218</xdr:rowOff>
    </xdr:from>
    <xdr:to>
      <xdr:col>24</xdr:col>
      <xdr:colOff>63500</xdr:colOff>
      <xdr:row>57</xdr:row>
      <xdr:rowOff>68201</xdr:rowOff>
    </xdr:to>
    <xdr:cxnSp macro="">
      <xdr:nvCxnSpPr>
        <xdr:cNvPr id="123" name="直線コネクタ 122"/>
        <xdr:cNvCxnSpPr/>
      </xdr:nvCxnSpPr>
      <xdr:spPr>
        <a:xfrm>
          <a:off x="3797300" y="9788868"/>
          <a:ext cx="8382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16218</xdr:rowOff>
    </xdr:from>
    <xdr:to>
      <xdr:col>19</xdr:col>
      <xdr:colOff>177800</xdr:colOff>
      <xdr:row>57</xdr:row>
      <xdr:rowOff>98758</xdr:rowOff>
    </xdr:to>
    <xdr:cxnSp macro="">
      <xdr:nvCxnSpPr>
        <xdr:cNvPr id="126" name="直線コネクタ 125"/>
        <xdr:cNvCxnSpPr/>
      </xdr:nvCxnSpPr>
      <xdr:spPr>
        <a:xfrm flipV="1">
          <a:off x="2908300" y="9788868"/>
          <a:ext cx="889000" cy="8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98758</xdr:rowOff>
    </xdr:from>
    <xdr:to>
      <xdr:col>15</xdr:col>
      <xdr:colOff>50800</xdr:colOff>
      <xdr:row>57</xdr:row>
      <xdr:rowOff>162164</xdr:rowOff>
    </xdr:to>
    <xdr:cxnSp macro="">
      <xdr:nvCxnSpPr>
        <xdr:cNvPr id="129" name="直線コネクタ 128"/>
        <xdr:cNvCxnSpPr/>
      </xdr:nvCxnSpPr>
      <xdr:spPr>
        <a:xfrm flipV="1">
          <a:off x="2019300" y="9871408"/>
          <a:ext cx="889000" cy="6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126883</xdr:rowOff>
    </xdr:from>
    <xdr:to>
      <xdr:col>10</xdr:col>
      <xdr:colOff>114300</xdr:colOff>
      <xdr:row>57</xdr:row>
      <xdr:rowOff>162164</xdr:rowOff>
    </xdr:to>
    <xdr:cxnSp macro="">
      <xdr:nvCxnSpPr>
        <xdr:cNvPr id="132" name="直線コネクタ 131"/>
        <xdr:cNvCxnSpPr/>
      </xdr:nvCxnSpPr>
      <xdr:spPr>
        <a:xfrm>
          <a:off x="1130300" y="9899533"/>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7420</xdr:rowOff>
    </xdr:from>
    <xdr:to>
      <xdr:col>10</xdr:col>
      <xdr:colOff>165100</xdr:colOff>
      <xdr:row>58</xdr:row>
      <xdr:rowOff>109020</xdr:rowOff>
    </xdr:to>
    <xdr:sp macro="" textlink="">
      <xdr:nvSpPr>
        <xdr:cNvPr id="133" name="フローチャート: 判断 132"/>
        <xdr:cNvSpPr/>
      </xdr:nvSpPr>
      <xdr:spPr>
        <a:xfrm>
          <a:off x="1968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100147</xdr:rowOff>
    </xdr:from>
    <xdr:ext cx="534377" cy="259045"/>
    <xdr:sp macro="" textlink="">
      <xdr:nvSpPr>
        <xdr:cNvPr id="134" name="テキスト ボックス 133"/>
        <xdr:cNvSpPr txBox="1"/>
      </xdr:nvSpPr>
      <xdr:spPr>
        <a:xfrm>
          <a:off x="1752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70582</xdr:rowOff>
    </xdr:from>
    <xdr:to>
      <xdr:col>6</xdr:col>
      <xdr:colOff>38100</xdr:colOff>
      <xdr:row>59</xdr:row>
      <xdr:rowOff>732</xdr:rowOff>
    </xdr:to>
    <xdr:sp macro="" textlink="">
      <xdr:nvSpPr>
        <xdr:cNvPr id="135" name="フローチャート: 判断 134"/>
        <xdr:cNvSpPr/>
      </xdr:nvSpPr>
      <xdr:spPr>
        <a:xfrm>
          <a:off x="1079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163309</xdr:rowOff>
    </xdr:from>
    <xdr:ext cx="534377" cy="259045"/>
    <xdr:sp macro="" textlink="">
      <xdr:nvSpPr>
        <xdr:cNvPr id="136" name="テキスト ボックス 135"/>
        <xdr:cNvSpPr txBox="1"/>
      </xdr:nvSpPr>
      <xdr:spPr>
        <a:xfrm>
          <a:off x="863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17401</xdr:rowOff>
    </xdr:from>
    <xdr:to>
      <xdr:col>24</xdr:col>
      <xdr:colOff>114300</xdr:colOff>
      <xdr:row>57</xdr:row>
      <xdr:rowOff>119001</xdr:rowOff>
    </xdr:to>
    <xdr:sp macro="" textlink="">
      <xdr:nvSpPr>
        <xdr:cNvPr id="142" name="楕円 141"/>
        <xdr:cNvSpPr/>
      </xdr:nvSpPr>
      <xdr:spPr>
        <a:xfrm>
          <a:off x="4584700" y="97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40278</xdr:rowOff>
    </xdr:from>
    <xdr:ext cx="534377" cy="259045"/>
    <xdr:sp macro="" textlink="">
      <xdr:nvSpPr>
        <xdr:cNvPr id="143" name="物件費該当値テキスト"/>
        <xdr:cNvSpPr txBox="1"/>
      </xdr:nvSpPr>
      <xdr:spPr>
        <a:xfrm>
          <a:off x="4686300" y="964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136868</xdr:rowOff>
    </xdr:from>
    <xdr:to>
      <xdr:col>20</xdr:col>
      <xdr:colOff>38100</xdr:colOff>
      <xdr:row>57</xdr:row>
      <xdr:rowOff>67018</xdr:rowOff>
    </xdr:to>
    <xdr:sp macro="" textlink="">
      <xdr:nvSpPr>
        <xdr:cNvPr id="144" name="楕円 143"/>
        <xdr:cNvSpPr/>
      </xdr:nvSpPr>
      <xdr:spPr>
        <a:xfrm>
          <a:off x="3746500" y="97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83545</xdr:rowOff>
    </xdr:from>
    <xdr:ext cx="534377" cy="259045"/>
    <xdr:sp macro="" textlink="">
      <xdr:nvSpPr>
        <xdr:cNvPr id="145" name="テキスト ボックス 144"/>
        <xdr:cNvSpPr txBox="1"/>
      </xdr:nvSpPr>
      <xdr:spPr>
        <a:xfrm>
          <a:off x="3530111" y="951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47958</xdr:rowOff>
    </xdr:from>
    <xdr:to>
      <xdr:col>15</xdr:col>
      <xdr:colOff>101600</xdr:colOff>
      <xdr:row>57</xdr:row>
      <xdr:rowOff>149558</xdr:rowOff>
    </xdr:to>
    <xdr:sp macro="" textlink="">
      <xdr:nvSpPr>
        <xdr:cNvPr id="146" name="楕円 145"/>
        <xdr:cNvSpPr/>
      </xdr:nvSpPr>
      <xdr:spPr>
        <a:xfrm>
          <a:off x="2857500" y="98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140685</xdr:rowOff>
    </xdr:from>
    <xdr:ext cx="534377" cy="259045"/>
    <xdr:sp macro="" textlink="">
      <xdr:nvSpPr>
        <xdr:cNvPr id="147" name="テキスト ボックス 146"/>
        <xdr:cNvSpPr txBox="1"/>
      </xdr:nvSpPr>
      <xdr:spPr>
        <a:xfrm>
          <a:off x="2641111" y="991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111364</xdr:rowOff>
    </xdr:from>
    <xdr:to>
      <xdr:col>10</xdr:col>
      <xdr:colOff>165100</xdr:colOff>
      <xdr:row>58</xdr:row>
      <xdr:rowOff>41514</xdr:rowOff>
    </xdr:to>
    <xdr:sp macro="" textlink="">
      <xdr:nvSpPr>
        <xdr:cNvPr id="148" name="楕円 147"/>
        <xdr:cNvSpPr/>
      </xdr:nvSpPr>
      <xdr:spPr>
        <a:xfrm>
          <a:off x="1968500" y="98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58041</xdr:rowOff>
    </xdr:from>
    <xdr:ext cx="534377" cy="259045"/>
    <xdr:sp macro="" textlink="">
      <xdr:nvSpPr>
        <xdr:cNvPr id="149" name="テキスト ボックス 148"/>
        <xdr:cNvSpPr txBox="1"/>
      </xdr:nvSpPr>
      <xdr:spPr>
        <a:xfrm>
          <a:off x="1752111" y="965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76083</xdr:rowOff>
    </xdr:from>
    <xdr:to>
      <xdr:col>6</xdr:col>
      <xdr:colOff>38100</xdr:colOff>
      <xdr:row>58</xdr:row>
      <xdr:rowOff>6233</xdr:rowOff>
    </xdr:to>
    <xdr:sp macro="" textlink="">
      <xdr:nvSpPr>
        <xdr:cNvPr id="150" name="楕円 149"/>
        <xdr:cNvSpPr/>
      </xdr:nvSpPr>
      <xdr:spPr>
        <a:xfrm>
          <a:off x="1079500" y="984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22760</xdr:rowOff>
    </xdr:from>
    <xdr:ext cx="534377" cy="259045"/>
    <xdr:sp macro="" textlink="">
      <xdr:nvSpPr>
        <xdr:cNvPr id="151" name="テキスト ボックス 150"/>
        <xdr:cNvSpPr txBox="1"/>
      </xdr:nvSpPr>
      <xdr:spPr>
        <a:xfrm>
          <a:off x="863111" y="9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109818</xdr:rowOff>
    </xdr:from>
    <xdr:to>
      <xdr:col>24</xdr:col>
      <xdr:colOff>63500</xdr:colOff>
      <xdr:row>78</xdr:row>
      <xdr:rowOff>114227</xdr:rowOff>
    </xdr:to>
    <xdr:cxnSp macro="">
      <xdr:nvCxnSpPr>
        <xdr:cNvPr id="182" name="直線コネクタ 181"/>
        <xdr:cNvCxnSpPr/>
      </xdr:nvCxnSpPr>
      <xdr:spPr>
        <a:xfrm>
          <a:off x="3797300" y="13482918"/>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109818</xdr:rowOff>
    </xdr:from>
    <xdr:to>
      <xdr:col>19</xdr:col>
      <xdr:colOff>177800</xdr:colOff>
      <xdr:row>78</xdr:row>
      <xdr:rowOff>139585</xdr:rowOff>
    </xdr:to>
    <xdr:cxnSp macro="">
      <xdr:nvCxnSpPr>
        <xdr:cNvPr id="185" name="直線コネクタ 184"/>
        <xdr:cNvCxnSpPr/>
      </xdr:nvCxnSpPr>
      <xdr:spPr>
        <a:xfrm flipV="1">
          <a:off x="2908300" y="13482918"/>
          <a:ext cx="8890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20953</xdr:rowOff>
    </xdr:from>
    <xdr:ext cx="469744" cy="259045"/>
    <xdr:sp macro="" textlink="">
      <xdr:nvSpPr>
        <xdr:cNvPr id="187" name="テキスト ボックス 186"/>
        <xdr:cNvSpPr txBox="1"/>
      </xdr:nvSpPr>
      <xdr:spPr>
        <a:xfrm>
          <a:off x="3562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139585</xdr:rowOff>
    </xdr:from>
    <xdr:to>
      <xdr:col>15</xdr:col>
      <xdr:colOff>50800</xdr:colOff>
      <xdr:row>78</xdr:row>
      <xdr:rowOff>142165</xdr:rowOff>
    </xdr:to>
    <xdr:cxnSp macro="">
      <xdr:nvCxnSpPr>
        <xdr:cNvPr id="188" name="直線コネクタ 187"/>
        <xdr:cNvCxnSpPr/>
      </xdr:nvCxnSpPr>
      <xdr:spPr>
        <a:xfrm flipV="1">
          <a:off x="2019300" y="13512685"/>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113395</xdr:rowOff>
    </xdr:from>
    <xdr:to>
      <xdr:col>10</xdr:col>
      <xdr:colOff>114300</xdr:colOff>
      <xdr:row>78</xdr:row>
      <xdr:rowOff>142165</xdr:rowOff>
    </xdr:to>
    <xdr:cxnSp macro="">
      <xdr:nvCxnSpPr>
        <xdr:cNvPr id="191" name="直線コネクタ 190"/>
        <xdr:cNvCxnSpPr/>
      </xdr:nvCxnSpPr>
      <xdr:spPr>
        <a:xfrm>
          <a:off x="1130300" y="13486495"/>
          <a:ext cx="889000" cy="2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137559</xdr:rowOff>
    </xdr:from>
    <xdr:to>
      <xdr:col>10</xdr:col>
      <xdr:colOff>165100</xdr:colOff>
      <xdr:row>79</xdr:row>
      <xdr:rowOff>67709</xdr:rowOff>
    </xdr:to>
    <xdr:sp macro="" textlink="">
      <xdr:nvSpPr>
        <xdr:cNvPr id="192" name="フローチャート: 判断 191"/>
        <xdr:cNvSpPr/>
      </xdr:nvSpPr>
      <xdr:spPr>
        <a:xfrm>
          <a:off x="19685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58836</xdr:rowOff>
    </xdr:from>
    <xdr:ext cx="469744" cy="259045"/>
    <xdr:sp macro="" textlink="">
      <xdr:nvSpPr>
        <xdr:cNvPr id="193" name="テキスト ボックス 192"/>
        <xdr:cNvSpPr txBox="1"/>
      </xdr:nvSpPr>
      <xdr:spPr>
        <a:xfrm>
          <a:off x="1784428" y="1360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146980</xdr:rowOff>
    </xdr:from>
    <xdr:to>
      <xdr:col>6</xdr:col>
      <xdr:colOff>38100</xdr:colOff>
      <xdr:row>79</xdr:row>
      <xdr:rowOff>77130</xdr:rowOff>
    </xdr:to>
    <xdr:sp macro="" textlink="">
      <xdr:nvSpPr>
        <xdr:cNvPr id="194" name="フローチャート: 判断 193"/>
        <xdr:cNvSpPr/>
      </xdr:nvSpPr>
      <xdr:spPr>
        <a:xfrm>
          <a:off x="1079500" y="135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68257</xdr:rowOff>
    </xdr:from>
    <xdr:ext cx="469744" cy="259045"/>
    <xdr:sp macro="" textlink="">
      <xdr:nvSpPr>
        <xdr:cNvPr id="195" name="テキスト ボックス 194"/>
        <xdr:cNvSpPr txBox="1"/>
      </xdr:nvSpPr>
      <xdr:spPr>
        <a:xfrm>
          <a:off x="895428" y="136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63427</xdr:rowOff>
    </xdr:from>
    <xdr:to>
      <xdr:col>24</xdr:col>
      <xdr:colOff>114300</xdr:colOff>
      <xdr:row>78</xdr:row>
      <xdr:rowOff>165027</xdr:rowOff>
    </xdr:to>
    <xdr:sp macro="" textlink="">
      <xdr:nvSpPr>
        <xdr:cNvPr id="201" name="楕円 200"/>
        <xdr:cNvSpPr/>
      </xdr:nvSpPr>
      <xdr:spPr>
        <a:xfrm>
          <a:off x="4584700" y="1343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86304</xdr:rowOff>
    </xdr:from>
    <xdr:ext cx="469744" cy="259045"/>
    <xdr:sp macro="" textlink="">
      <xdr:nvSpPr>
        <xdr:cNvPr id="202" name="維持補修費該当値テキスト"/>
        <xdr:cNvSpPr txBox="1"/>
      </xdr:nvSpPr>
      <xdr:spPr>
        <a:xfrm>
          <a:off x="4686300" y="1328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59018</xdr:rowOff>
    </xdr:from>
    <xdr:to>
      <xdr:col>20</xdr:col>
      <xdr:colOff>38100</xdr:colOff>
      <xdr:row>78</xdr:row>
      <xdr:rowOff>160618</xdr:rowOff>
    </xdr:to>
    <xdr:sp macro="" textlink="">
      <xdr:nvSpPr>
        <xdr:cNvPr id="203" name="楕円 202"/>
        <xdr:cNvSpPr/>
      </xdr:nvSpPr>
      <xdr:spPr>
        <a:xfrm>
          <a:off x="3746500" y="134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5695</xdr:rowOff>
    </xdr:from>
    <xdr:ext cx="469744" cy="259045"/>
    <xdr:sp macro="" textlink="">
      <xdr:nvSpPr>
        <xdr:cNvPr id="204" name="テキスト ボックス 203"/>
        <xdr:cNvSpPr txBox="1"/>
      </xdr:nvSpPr>
      <xdr:spPr>
        <a:xfrm>
          <a:off x="3562428" y="132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88785</xdr:rowOff>
    </xdr:from>
    <xdr:to>
      <xdr:col>15</xdr:col>
      <xdr:colOff>101600</xdr:colOff>
      <xdr:row>79</xdr:row>
      <xdr:rowOff>18935</xdr:rowOff>
    </xdr:to>
    <xdr:sp macro="" textlink="">
      <xdr:nvSpPr>
        <xdr:cNvPr id="205" name="楕円 204"/>
        <xdr:cNvSpPr/>
      </xdr:nvSpPr>
      <xdr:spPr>
        <a:xfrm>
          <a:off x="2857500" y="134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35462</xdr:rowOff>
    </xdr:from>
    <xdr:ext cx="469744" cy="259045"/>
    <xdr:sp macro="" textlink="">
      <xdr:nvSpPr>
        <xdr:cNvPr id="206" name="テキスト ボックス 205"/>
        <xdr:cNvSpPr txBox="1"/>
      </xdr:nvSpPr>
      <xdr:spPr>
        <a:xfrm>
          <a:off x="2673428" y="13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91365</xdr:rowOff>
    </xdr:from>
    <xdr:to>
      <xdr:col>10</xdr:col>
      <xdr:colOff>165100</xdr:colOff>
      <xdr:row>79</xdr:row>
      <xdr:rowOff>21515</xdr:rowOff>
    </xdr:to>
    <xdr:sp macro="" textlink="">
      <xdr:nvSpPr>
        <xdr:cNvPr id="207" name="楕円 206"/>
        <xdr:cNvSpPr/>
      </xdr:nvSpPr>
      <xdr:spPr>
        <a:xfrm>
          <a:off x="1968500" y="134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38042</xdr:rowOff>
    </xdr:from>
    <xdr:ext cx="469744" cy="259045"/>
    <xdr:sp macro="" textlink="">
      <xdr:nvSpPr>
        <xdr:cNvPr id="208" name="テキスト ボックス 207"/>
        <xdr:cNvSpPr txBox="1"/>
      </xdr:nvSpPr>
      <xdr:spPr>
        <a:xfrm>
          <a:off x="1784428" y="1323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62595</xdr:rowOff>
    </xdr:from>
    <xdr:to>
      <xdr:col>6</xdr:col>
      <xdr:colOff>38100</xdr:colOff>
      <xdr:row>78</xdr:row>
      <xdr:rowOff>164195</xdr:rowOff>
    </xdr:to>
    <xdr:sp macro="" textlink="">
      <xdr:nvSpPr>
        <xdr:cNvPr id="209" name="楕円 208"/>
        <xdr:cNvSpPr/>
      </xdr:nvSpPr>
      <xdr:spPr>
        <a:xfrm>
          <a:off x="1079500" y="1343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9272</xdr:rowOff>
    </xdr:from>
    <xdr:ext cx="469744" cy="259045"/>
    <xdr:sp macro="" textlink="">
      <xdr:nvSpPr>
        <xdr:cNvPr id="210" name="テキスト ボックス 209"/>
        <xdr:cNvSpPr txBox="1"/>
      </xdr:nvSpPr>
      <xdr:spPr>
        <a:xfrm>
          <a:off x="895428" y="1321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84837</xdr:rowOff>
    </xdr:from>
    <xdr:to>
      <xdr:col>24</xdr:col>
      <xdr:colOff>63500</xdr:colOff>
      <xdr:row>97</xdr:row>
      <xdr:rowOff>127736</xdr:rowOff>
    </xdr:to>
    <xdr:cxnSp macro="">
      <xdr:nvCxnSpPr>
        <xdr:cNvPr id="240" name="直線コネクタ 239"/>
        <xdr:cNvCxnSpPr/>
      </xdr:nvCxnSpPr>
      <xdr:spPr>
        <a:xfrm flipV="1">
          <a:off x="3797300" y="16715487"/>
          <a:ext cx="838200" cy="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127736</xdr:rowOff>
    </xdr:from>
    <xdr:to>
      <xdr:col>19</xdr:col>
      <xdr:colOff>177800</xdr:colOff>
      <xdr:row>97</xdr:row>
      <xdr:rowOff>170656</xdr:rowOff>
    </xdr:to>
    <xdr:cxnSp macro="">
      <xdr:nvCxnSpPr>
        <xdr:cNvPr id="243" name="直線コネクタ 242"/>
        <xdr:cNvCxnSpPr/>
      </xdr:nvCxnSpPr>
      <xdr:spPr>
        <a:xfrm flipV="1">
          <a:off x="2908300" y="16758386"/>
          <a:ext cx="8890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170656</xdr:rowOff>
    </xdr:from>
    <xdr:to>
      <xdr:col>15</xdr:col>
      <xdr:colOff>50800</xdr:colOff>
      <xdr:row>98</xdr:row>
      <xdr:rowOff>61480</xdr:rowOff>
    </xdr:to>
    <xdr:cxnSp macro="">
      <xdr:nvCxnSpPr>
        <xdr:cNvPr id="246" name="直線コネクタ 245"/>
        <xdr:cNvCxnSpPr/>
      </xdr:nvCxnSpPr>
      <xdr:spPr>
        <a:xfrm flipV="1">
          <a:off x="2019300" y="16801306"/>
          <a:ext cx="889000" cy="6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61480</xdr:rowOff>
    </xdr:from>
    <xdr:to>
      <xdr:col>10</xdr:col>
      <xdr:colOff>114300</xdr:colOff>
      <xdr:row>98</xdr:row>
      <xdr:rowOff>116860</xdr:rowOff>
    </xdr:to>
    <xdr:cxnSp macro="">
      <xdr:nvCxnSpPr>
        <xdr:cNvPr id="249" name="直線コネクタ 248"/>
        <xdr:cNvCxnSpPr/>
      </xdr:nvCxnSpPr>
      <xdr:spPr>
        <a:xfrm flipV="1">
          <a:off x="1130300" y="16863580"/>
          <a:ext cx="889000" cy="5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123152</xdr:rowOff>
    </xdr:from>
    <xdr:to>
      <xdr:col>10</xdr:col>
      <xdr:colOff>165100</xdr:colOff>
      <xdr:row>97</xdr:row>
      <xdr:rowOff>53302</xdr:rowOff>
    </xdr:to>
    <xdr:sp macro="" textlink="">
      <xdr:nvSpPr>
        <xdr:cNvPr id="250" name="フローチャート: 判断 249"/>
        <xdr:cNvSpPr/>
      </xdr:nvSpPr>
      <xdr:spPr>
        <a:xfrm>
          <a:off x="1968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69829</xdr:rowOff>
    </xdr:from>
    <xdr:ext cx="534377" cy="259045"/>
    <xdr:sp macro="" textlink="">
      <xdr:nvSpPr>
        <xdr:cNvPr id="251" name="テキスト ボックス 250"/>
        <xdr:cNvSpPr txBox="1"/>
      </xdr:nvSpPr>
      <xdr:spPr>
        <a:xfrm>
          <a:off x="1752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56248</xdr:rowOff>
    </xdr:from>
    <xdr:to>
      <xdr:col>6</xdr:col>
      <xdr:colOff>38100</xdr:colOff>
      <xdr:row>97</xdr:row>
      <xdr:rowOff>157848</xdr:rowOff>
    </xdr:to>
    <xdr:sp macro="" textlink="">
      <xdr:nvSpPr>
        <xdr:cNvPr id="252" name="フローチャート: 判断 251"/>
        <xdr:cNvSpPr/>
      </xdr:nvSpPr>
      <xdr:spPr>
        <a:xfrm>
          <a:off x="1079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2925</xdr:rowOff>
    </xdr:from>
    <xdr:ext cx="534377" cy="259045"/>
    <xdr:sp macro="" textlink="">
      <xdr:nvSpPr>
        <xdr:cNvPr id="253" name="テキスト ボックス 252"/>
        <xdr:cNvSpPr txBox="1"/>
      </xdr:nvSpPr>
      <xdr:spPr>
        <a:xfrm>
          <a:off x="863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34037</xdr:rowOff>
    </xdr:from>
    <xdr:to>
      <xdr:col>24</xdr:col>
      <xdr:colOff>114300</xdr:colOff>
      <xdr:row>97</xdr:row>
      <xdr:rowOff>135637</xdr:rowOff>
    </xdr:to>
    <xdr:sp macro="" textlink="">
      <xdr:nvSpPr>
        <xdr:cNvPr id="259" name="楕円 258"/>
        <xdr:cNvSpPr/>
      </xdr:nvSpPr>
      <xdr:spPr>
        <a:xfrm>
          <a:off x="45847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12464</xdr:rowOff>
    </xdr:from>
    <xdr:ext cx="534377" cy="259045"/>
    <xdr:sp macro="" textlink="">
      <xdr:nvSpPr>
        <xdr:cNvPr id="260" name="扶助費該当値テキスト"/>
        <xdr:cNvSpPr txBox="1"/>
      </xdr:nvSpPr>
      <xdr:spPr>
        <a:xfrm>
          <a:off x="4686300" y="166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76936</xdr:rowOff>
    </xdr:from>
    <xdr:to>
      <xdr:col>20</xdr:col>
      <xdr:colOff>38100</xdr:colOff>
      <xdr:row>98</xdr:row>
      <xdr:rowOff>7086</xdr:rowOff>
    </xdr:to>
    <xdr:sp macro="" textlink="">
      <xdr:nvSpPr>
        <xdr:cNvPr id="261" name="楕円 260"/>
        <xdr:cNvSpPr/>
      </xdr:nvSpPr>
      <xdr:spPr>
        <a:xfrm>
          <a:off x="3746500" y="167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169663</xdr:rowOff>
    </xdr:from>
    <xdr:ext cx="534377" cy="259045"/>
    <xdr:sp macro="" textlink="">
      <xdr:nvSpPr>
        <xdr:cNvPr id="262" name="テキスト ボックス 261"/>
        <xdr:cNvSpPr txBox="1"/>
      </xdr:nvSpPr>
      <xdr:spPr>
        <a:xfrm>
          <a:off x="3530111" y="1680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119856</xdr:rowOff>
    </xdr:from>
    <xdr:to>
      <xdr:col>15</xdr:col>
      <xdr:colOff>101600</xdr:colOff>
      <xdr:row>98</xdr:row>
      <xdr:rowOff>50006</xdr:rowOff>
    </xdr:to>
    <xdr:sp macro="" textlink="">
      <xdr:nvSpPr>
        <xdr:cNvPr id="263" name="楕円 262"/>
        <xdr:cNvSpPr/>
      </xdr:nvSpPr>
      <xdr:spPr>
        <a:xfrm>
          <a:off x="2857500" y="167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41133</xdr:rowOff>
    </xdr:from>
    <xdr:ext cx="534377" cy="259045"/>
    <xdr:sp macro="" textlink="">
      <xdr:nvSpPr>
        <xdr:cNvPr id="264" name="テキスト ボックス 263"/>
        <xdr:cNvSpPr txBox="1"/>
      </xdr:nvSpPr>
      <xdr:spPr>
        <a:xfrm>
          <a:off x="2641111" y="168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10680</xdr:rowOff>
    </xdr:from>
    <xdr:to>
      <xdr:col>10</xdr:col>
      <xdr:colOff>165100</xdr:colOff>
      <xdr:row>98</xdr:row>
      <xdr:rowOff>112280</xdr:rowOff>
    </xdr:to>
    <xdr:sp macro="" textlink="">
      <xdr:nvSpPr>
        <xdr:cNvPr id="265" name="楕円 264"/>
        <xdr:cNvSpPr/>
      </xdr:nvSpPr>
      <xdr:spPr>
        <a:xfrm>
          <a:off x="1968500" y="16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103407</xdr:rowOff>
    </xdr:from>
    <xdr:ext cx="534377" cy="259045"/>
    <xdr:sp macro="" textlink="">
      <xdr:nvSpPr>
        <xdr:cNvPr id="266" name="テキスト ボックス 265"/>
        <xdr:cNvSpPr txBox="1"/>
      </xdr:nvSpPr>
      <xdr:spPr>
        <a:xfrm>
          <a:off x="1752111" y="1690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66060</xdr:rowOff>
    </xdr:from>
    <xdr:to>
      <xdr:col>6</xdr:col>
      <xdr:colOff>38100</xdr:colOff>
      <xdr:row>98</xdr:row>
      <xdr:rowOff>167660</xdr:rowOff>
    </xdr:to>
    <xdr:sp macro="" textlink="">
      <xdr:nvSpPr>
        <xdr:cNvPr id="267" name="楕円 266"/>
        <xdr:cNvSpPr/>
      </xdr:nvSpPr>
      <xdr:spPr>
        <a:xfrm>
          <a:off x="1079500" y="1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158787</xdr:rowOff>
    </xdr:from>
    <xdr:ext cx="534377" cy="259045"/>
    <xdr:sp macro="" textlink="">
      <xdr:nvSpPr>
        <xdr:cNvPr id="268" name="テキスト ボックス 267"/>
        <xdr:cNvSpPr txBox="1"/>
      </xdr:nvSpPr>
      <xdr:spPr>
        <a:xfrm>
          <a:off x="863111" y="169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155003</xdr:rowOff>
    </xdr:from>
    <xdr:to>
      <xdr:col>55</xdr:col>
      <xdr:colOff>0</xdr:colOff>
      <xdr:row>37</xdr:row>
      <xdr:rowOff>8342</xdr:rowOff>
    </xdr:to>
    <xdr:cxnSp macro="">
      <xdr:nvCxnSpPr>
        <xdr:cNvPr id="295" name="直線コネクタ 294"/>
        <xdr:cNvCxnSpPr/>
      </xdr:nvCxnSpPr>
      <xdr:spPr>
        <a:xfrm>
          <a:off x="9639300" y="6327203"/>
          <a:ext cx="838200" cy="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155003</xdr:rowOff>
    </xdr:from>
    <xdr:to>
      <xdr:col>50</xdr:col>
      <xdr:colOff>114300</xdr:colOff>
      <xdr:row>37</xdr:row>
      <xdr:rowOff>2357</xdr:rowOff>
    </xdr:to>
    <xdr:cxnSp macro="">
      <xdr:nvCxnSpPr>
        <xdr:cNvPr id="298" name="直線コネクタ 297"/>
        <xdr:cNvCxnSpPr/>
      </xdr:nvCxnSpPr>
      <xdr:spPr>
        <a:xfrm flipV="1">
          <a:off x="8750300" y="6327203"/>
          <a:ext cx="889000" cy="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163045</xdr:rowOff>
    </xdr:from>
    <xdr:to>
      <xdr:col>45</xdr:col>
      <xdr:colOff>177800</xdr:colOff>
      <xdr:row>37</xdr:row>
      <xdr:rowOff>2357</xdr:rowOff>
    </xdr:to>
    <xdr:cxnSp macro="">
      <xdr:nvCxnSpPr>
        <xdr:cNvPr id="301" name="直線コネクタ 300"/>
        <xdr:cNvCxnSpPr/>
      </xdr:nvCxnSpPr>
      <xdr:spPr>
        <a:xfrm>
          <a:off x="7861300" y="6335245"/>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163045</xdr:rowOff>
    </xdr:from>
    <xdr:to>
      <xdr:col>41</xdr:col>
      <xdr:colOff>50800</xdr:colOff>
      <xdr:row>37</xdr:row>
      <xdr:rowOff>5690</xdr:rowOff>
    </xdr:to>
    <xdr:cxnSp macro="">
      <xdr:nvCxnSpPr>
        <xdr:cNvPr id="304" name="直線コネクタ 303"/>
        <xdr:cNvCxnSpPr/>
      </xdr:nvCxnSpPr>
      <xdr:spPr>
        <a:xfrm flipV="1">
          <a:off x="6972300" y="6335245"/>
          <a:ext cx="8890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155528</xdr:rowOff>
    </xdr:from>
    <xdr:to>
      <xdr:col>41</xdr:col>
      <xdr:colOff>101600</xdr:colOff>
      <xdr:row>37</xdr:row>
      <xdr:rowOff>85678</xdr:rowOff>
    </xdr:to>
    <xdr:sp macro="" textlink="">
      <xdr:nvSpPr>
        <xdr:cNvPr id="305" name="フローチャート: 判断 304"/>
        <xdr:cNvSpPr/>
      </xdr:nvSpPr>
      <xdr:spPr>
        <a:xfrm>
          <a:off x="7810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76805</xdr:rowOff>
    </xdr:from>
    <xdr:ext cx="534377" cy="259045"/>
    <xdr:sp macro="" textlink="">
      <xdr:nvSpPr>
        <xdr:cNvPr id="306" name="テキスト ボックス 305"/>
        <xdr:cNvSpPr txBox="1"/>
      </xdr:nvSpPr>
      <xdr:spPr>
        <a:xfrm>
          <a:off x="7594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157741</xdr:rowOff>
    </xdr:from>
    <xdr:to>
      <xdr:col>36</xdr:col>
      <xdr:colOff>165100</xdr:colOff>
      <xdr:row>37</xdr:row>
      <xdr:rowOff>87891</xdr:rowOff>
    </xdr:to>
    <xdr:sp macro="" textlink="">
      <xdr:nvSpPr>
        <xdr:cNvPr id="307" name="フローチャート: 判断 306"/>
        <xdr:cNvSpPr/>
      </xdr:nvSpPr>
      <xdr:spPr>
        <a:xfrm>
          <a:off x="6921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79018</xdr:rowOff>
    </xdr:from>
    <xdr:ext cx="534377" cy="259045"/>
    <xdr:sp macro="" textlink="">
      <xdr:nvSpPr>
        <xdr:cNvPr id="308" name="テキスト ボックス 307"/>
        <xdr:cNvSpPr txBox="1"/>
      </xdr:nvSpPr>
      <xdr:spPr>
        <a:xfrm>
          <a:off x="6705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128992</xdr:rowOff>
    </xdr:from>
    <xdr:to>
      <xdr:col>55</xdr:col>
      <xdr:colOff>50800</xdr:colOff>
      <xdr:row>37</xdr:row>
      <xdr:rowOff>59142</xdr:rowOff>
    </xdr:to>
    <xdr:sp macro="" textlink="">
      <xdr:nvSpPr>
        <xdr:cNvPr id="314" name="楕円 313"/>
        <xdr:cNvSpPr/>
      </xdr:nvSpPr>
      <xdr:spPr>
        <a:xfrm>
          <a:off x="10426700" y="63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52550</xdr:rowOff>
    </xdr:from>
    <xdr:ext cx="534377" cy="259045"/>
    <xdr:sp macro="" textlink="">
      <xdr:nvSpPr>
        <xdr:cNvPr id="315" name="補助費等該当値テキスト"/>
        <xdr:cNvSpPr txBox="1"/>
      </xdr:nvSpPr>
      <xdr:spPr>
        <a:xfrm>
          <a:off x="10528300" y="62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104203</xdr:rowOff>
    </xdr:from>
    <xdr:to>
      <xdr:col>50</xdr:col>
      <xdr:colOff>165100</xdr:colOff>
      <xdr:row>37</xdr:row>
      <xdr:rowOff>34353</xdr:rowOff>
    </xdr:to>
    <xdr:sp macro="" textlink="">
      <xdr:nvSpPr>
        <xdr:cNvPr id="316" name="楕円 315"/>
        <xdr:cNvSpPr/>
      </xdr:nvSpPr>
      <xdr:spPr>
        <a:xfrm>
          <a:off x="9588500" y="62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25480</xdr:rowOff>
    </xdr:from>
    <xdr:ext cx="534377" cy="259045"/>
    <xdr:sp macro="" textlink="">
      <xdr:nvSpPr>
        <xdr:cNvPr id="317" name="テキスト ボックス 316"/>
        <xdr:cNvSpPr txBox="1"/>
      </xdr:nvSpPr>
      <xdr:spPr>
        <a:xfrm>
          <a:off x="9372111" y="63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123007</xdr:rowOff>
    </xdr:from>
    <xdr:to>
      <xdr:col>46</xdr:col>
      <xdr:colOff>38100</xdr:colOff>
      <xdr:row>37</xdr:row>
      <xdr:rowOff>53157</xdr:rowOff>
    </xdr:to>
    <xdr:sp macro="" textlink="">
      <xdr:nvSpPr>
        <xdr:cNvPr id="318" name="楕円 317"/>
        <xdr:cNvSpPr/>
      </xdr:nvSpPr>
      <xdr:spPr>
        <a:xfrm>
          <a:off x="8699500" y="62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44284</xdr:rowOff>
    </xdr:from>
    <xdr:ext cx="534377" cy="259045"/>
    <xdr:sp macro="" textlink="">
      <xdr:nvSpPr>
        <xdr:cNvPr id="319" name="テキスト ボックス 318"/>
        <xdr:cNvSpPr txBox="1"/>
      </xdr:nvSpPr>
      <xdr:spPr>
        <a:xfrm>
          <a:off x="8483111" y="63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112245</xdr:rowOff>
    </xdr:from>
    <xdr:to>
      <xdr:col>41</xdr:col>
      <xdr:colOff>101600</xdr:colOff>
      <xdr:row>37</xdr:row>
      <xdr:rowOff>42395</xdr:rowOff>
    </xdr:to>
    <xdr:sp macro="" textlink="">
      <xdr:nvSpPr>
        <xdr:cNvPr id="320" name="楕円 319"/>
        <xdr:cNvSpPr/>
      </xdr:nvSpPr>
      <xdr:spPr>
        <a:xfrm>
          <a:off x="7810500" y="62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58922</xdr:rowOff>
    </xdr:from>
    <xdr:ext cx="534377" cy="259045"/>
    <xdr:sp macro="" textlink="">
      <xdr:nvSpPr>
        <xdr:cNvPr id="321" name="テキスト ボックス 320"/>
        <xdr:cNvSpPr txBox="1"/>
      </xdr:nvSpPr>
      <xdr:spPr>
        <a:xfrm>
          <a:off x="7594111" y="605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126340</xdr:rowOff>
    </xdr:from>
    <xdr:to>
      <xdr:col>36</xdr:col>
      <xdr:colOff>165100</xdr:colOff>
      <xdr:row>37</xdr:row>
      <xdr:rowOff>56490</xdr:rowOff>
    </xdr:to>
    <xdr:sp macro="" textlink="">
      <xdr:nvSpPr>
        <xdr:cNvPr id="322" name="楕円 321"/>
        <xdr:cNvSpPr/>
      </xdr:nvSpPr>
      <xdr:spPr>
        <a:xfrm>
          <a:off x="6921500" y="62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73017</xdr:rowOff>
    </xdr:from>
    <xdr:ext cx="534377" cy="259045"/>
    <xdr:sp macro="" textlink="">
      <xdr:nvSpPr>
        <xdr:cNvPr id="323" name="テキスト ボックス 322"/>
        <xdr:cNvSpPr txBox="1"/>
      </xdr:nvSpPr>
      <xdr:spPr>
        <a:xfrm>
          <a:off x="6705111" y="607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76274</xdr:rowOff>
    </xdr:from>
    <xdr:to>
      <xdr:col>55</xdr:col>
      <xdr:colOff>0</xdr:colOff>
      <xdr:row>58</xdr:row>
      <xdr:rowOff>84454</xdr:rowOff>
    </xdr:to>
    <xdr:cxnSp macro="">
      <xdr:nvCxnSpPr>
        <xdr:cNvPr id="350" name="直線コネクタ 349"/>
        <xdr:cNvCxnSpPr/>
      </xdr:nvCxnSpPr>
      <xdr:spPr>
        <a:xfrm flipV="1">
          <a:off x="9639300" y="10020374"/>
          <a:ext cx="838200" cy="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84454</xdr:rowOff>
    </xdr:from>
    <xdr:to>
      <xdr:col>50</xdr:col>
      <xdr:colOff>114300</xdr:colOff>
      <xdr:row>58</xdr:row>
      <xdr:rowOff>97586</xdr:rowOff>
    </xdr:to>
    <xdr:cxnSp macro="">
      <xdr:nvCxnSpPr>
        <xdr:cNvPr id="353" name="直線コネクタ 352"/>
        <xdr:cNvCxnSpPr/>
      </xdr:nvCxnSpPr>
      <xdr:spPr>
        <a:xfrm flipV="1">
          <a:off x="8750300" y="10028554"/>
          <a:ext cx="889000" cy="1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97586</xdr:rowOff>
    </xdr:from>
    <xdr:to>
      <xdr:col>45</xdr:col>
      <xdr:colOff>177800</xdr:colOff>
      <xdr:row>58</xdr:row>
      <xdr:rowOff>120797</xdr:rowOff>
    </xdr:to>
    <xdr:cxnSp macro="">
      <xdr:nvCxnSpPr>
        <xdr:cNvPr id="356" name="直線コネクタ 355"/>
        <xdr:cNvCxnSpPr/>
      </xdr:nvCxnSpPr>
      <xdr:spPr>
        <a:xfrm flipV="1">
          <a:off x="7861300" y="10041686"/>
          <a:ext cx="889000" cy="2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109662</xdr:rowOff>
    </xdr:from>
    <xdr:to>
      <xdr:col>41</xdr:col>
      <xdr:colOff>50800</xdr:colOff>
      <xdr:row>58</xdr:row>
      <xdr:rowOff>120797</xdr:rowOff>
    </xdr:to>
    <xdr:cxnSp macro="">
      <xdr:nvCxnSpPr>
        <xdr:cNvPr id="359" name="直線コネクタ 358"/>
        <xdr:cNvCxnSpPr/>
      </xdr:nvCxnSpPr>
      <xdr:spPr>
        <a:xfrm>
          <a:off x="6972300" y="10053762"/>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49944</xdr:rowOff>
    </xdr:from>
    <xdr:to>
      <xdr:col>41</xdr:col>
      <xdr:colOff>101600</xdr:colOff>
      <xdr:row>58</xdr:row>
      <xdr:rowOff>151544</xdr:rowOff>
    </xdr:to>
    <xdr:sp macro="" textlink="">
      <xdr:nvSpPr>
        <xdr:cNvPr id="360" name="フローチャート: 判断 359"/>
        <xdr:cNvSpPr/>
      </xdr:nvSpPr>
      <xdr:spPr>
        <a:xfrm>
          <a:off x="7810500" y="99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168071</xdr:rowOff>
    </xdr:from>
    <xdr:ext cx="534377" cy="259045"/>
    <xdr:sp macro="" textlink="">
      <xdr:nvSpPr>
        <xdr:cNvPr id="361" name="テキスト ボックス 360"/>
        <xdr:cNvSpPr txBox="1"/>
      </xdr:nvSpPr>
      <xdr:spPr>
        <a:xfrm>
          <a:off x="7594111" y="97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54864</xdr:rowOff>
    </xdr:from>
    <xdr:to>
      <xdr:col>36</xdr:col>
      <xdr:colOff>165100</xdr:colOff>
      <xdr:row>58</xdr:row>
      <xdr:rowOff>156464</xdr:rowOff>
    </xdr:to>
    <xdr:sp macro="" textlink="">
      <xdr:nvSpPr>
        <xdr:cNvPr id="362" name="フローチャート: 判断 361"/>
        <xdr:cNvSpPr/>
      </xdr:nvSpPr>
      <xdr:spPr>
        <a:xfrm>
          <a:off x="6921500" y="999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1541</xdr:rowOff>
    </xdr:from>
    <xdr:ext cx="534377" cy="259045"/>
    <xdr:sp macro="" textlink="">
      <xdr:nvSpPr>
        <xdr:cNvPr id="363" name="テキスト ボックス 362"/>
        <xdr:cNvSpPr txBox="1"/>
      </xdr:nvSpPr>
      <xdr:spPr>
        <a:xfrm>
          <a:off x="6705111" y="97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25474</xdr:rowOff>
    </xdr:from>
    <xdr:to>
      <xdr:col>55</xdr:col>
      <xdr:colOff>50800</xdr:colOff>
      <xdr:row>58</xdr:row>
      <xdr:rowOff>127074</xdr:rowOff>
    </xdr:to>
    <xdr:sp macro="" textlink="">
      <xdr:nvSpPr>
        <xdr:cNvPr id="369" name="楕円 368"/>
        <xdr:cNvSpPr/>
      </xdr:nvSpPr>
      <xdr:spPr>
        <a:xfrm>
          <a:off x="10426700" y="99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156301</xdr:rowOff>
    </xdr:from>
    <xdr:ext cx="599010" cy="259045"/>
    <xdr:sp macro="" textlink="">
      <xdr:nvSpPr>
        <xdr:cNvPr id="370" name="普通建設事業費該当値テキスト"/>
        <xdr:cNvSpPr txBox="1"/>
      </xdr:nvSpPr>
      <xdr:spPr>
        <a:xfrm>
          <a:off x="10528300" y="975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33654</xdr:rowOff>
    </xdr:from>
    <xdr:to>
      <xdr:col>50</xdr:col>
      <xdr:colOff>165100</xdr:colOff>
      <xdr:row>58</xdr:row>
      <xdr:rowOff>135254</xdr:rowOff>
    </xdr:to>
    <xdr:sp macro="" textlink="">
      <xdr:nvSpPr>
        <xdr:cNvPr id="371" name="楕円 370"/>
        <xdr:cNvSpPr/>
      </xdr:nvSpPr>
      <xdr:spPr>
        <a:xfrm>
          <a:off x="9588500" y="997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151781</xdr:rowOff>
    </xdr:from>
    <xdr:ext cx="599010" cy="259045"/>
    <xdr:sp macro="" textlink="">
      <xdr:nvSpPr>
        <xdr:cNvPr id="372" name="テキスト ボックス 371"/>
        <xdr:cNvSpPr txBox="1"/>
      </xdr:nvSpPr>
      <xdr:spPr>
        <a:xfrm>
          <a:off x="9339795" y="975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46786</xdr:rowOff>
    </xdr:from>
    <xdr:to>
      <xdr:col>46</xdr:col>
      <xdr:colOff>38100</xdr:colOff>
      <xdr:row>58</xdr:row>
      <xdr:rowOff>148386</xdr:rowOff>
    </xdr:to>
    <xdr:sp macro="" textlink="">
      <xdr:nvSpPr>
        <xdr:cNvPr id="373" name="楕円 372"/>
        <xdr:cNvSpPr/>
      </xdr:nvSpPr>
      <xdr:spPr>
        <a:xfrm>
          <a:off x="8699500" y="99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139513</xdr:rowOff>
    </xdr:from>
    <xdr:ext cx="534377" cy="259045"/>
    <xdr:sp macro="" textlink="">
      <xdr:nvSpPr>
        <xdr:cNvPr id="374" name="テキスト ボックス 373"/>
        <xdr:cNvSpPr txBox="1"/>
      </xdr:nvSpPr>
      <xdr:spPr>
        <a:xfrm>
          <a:off x="8483111" y="1008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69997</xdr:rowOff>
    </xdr:from>
    <xdr:to>
      <xdr:col>41</xdr:col>
      <xdr:colOff>101600</xdr:colOff>
      <xdr:row>59</xdr:row>
      <xdr:rowOff>147</xdr:rowOff>
    </xdr:to>
    <xdr:sp macro="" textlink="">
      <xdr:nvSpPr>
        <xdr:cNvPr id="375" name="楕円 374"/>
        <xdr:cNvSpPr/>
      </xdr:nvSpPr>
      <xdr:spPr>
        <a:xfrm>
          <a:off x="7810500" y="100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162724</xdr:rowOff>
    </xdr:from>
    <xdr:ext cx="534377" cy="259045"/>
    <xdr:sp macro="" textlink="">
      <xdr:nvSpPr>
        <xdr:cNvPr id="376" name="テキスト ボックス 375"/>
        <xdr:cNvSpPr txBox="1"/>
      </xdr:nvSpPr>
      <xdr:spPr>
        <a:xfrm>
          <a:off x="7594111" y="101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58862</xdr:rowOff>
    </xdr:from>
    <xdr:to>
      <xdr:col>36</xdr:col>
      <xdr:colOff>165100</xdr:colOff>
      <xdr:row>58</xdr:row>
      <xdr:rowOff>160462</xdr:rowOff>
    </xdr:to>
    <xdr:sp macro="" textlink="">
      <xdr:nvSpPr>
        <xdr:cNvPr id="377" name="楕円 376"/>
        <xdr:cNvSpPr/>
      </xdr:nvSpPr>
      <xdr:spPr>
        <a:xfrm>
          <a:off x="6921500" y="1000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151589</xdr:rowOff>
    </xdr:from>
    <xdr:ext cx="534377" cy="259045"/>
    <xdr:sp macro="" textlink="">
      <xdr:nvSpPr>
        <xdr:cNvPr id="378" name="テキスト ボックス 377"/>
        <xdr:cNvSpPr txBox="1"/>
      </xdr:nvSpPr>
      <xdr:spPr>
        <a:xfrm>
          <a:off x="6705111" y="1009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8392</xdr:rowOff>
    </xdr:from>
    <xdr:to>
      <xdr:col>55</xdr:col>
      <xdr:colOff>0</xdr:colOff>
      <xdr:row>79</xdr:row>
      <xdr:rowOff>27274</xdr:rowOff>
    </xdr:to>
    <xdr:cxnSp macro="">
      <xdr:nvCxnSpPr>
        <xdr:cNvPr id="407" name="直線コネクタ 406"/>
        <xdr:cNvCxnSpPr/>
      </xdr:nvCxnSpPr>
      <xdr:spPr>
        <a:xfrm flipV="1">
          <a:off x="9639300" y="13552942"/>
          <a:ext cx="8382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27274</xdr:rowOff>
    </xdr:from>
    <xdr:to>
      <xdr:col>50</xdr:col>
      <xdr:colOff>114300</xdr:colOff>
      <xdr:row>79</xdr:row>
      <xdr:rowOff>38407</xdr:rowOff>
    </xdr:to>
    <xdr:cxnSp macro="">
      <xdr:nvCxnSpPr>
        <xdr:cNvPr id="410" name="直線コネクタ 409"/>
        <xdr:cNvCxnSpPr/>
      </xdr:nvCxnSpPr>
      <xdr:spPr>
        <a:xfrm flipV="1">
          <a:off x="8750300" y="13571824"/>
          <a:ext cx="889000" cy="1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34953</xdr:rowOff>
    </xdr:from>
    <xdr:to>
      <xdr:col>45</xdr:col>
      <xdr:colOff>177800</xdr:colOff>
      <xdr:row>79</xdr:row>
      <xdr:rowOff>38407</xdr:rowOff>
    </xdr:to>
    <xdr:cxnSp macro="">
      <xdr:nvCxnSpPr>
        <xdr:cNvPr id="413" name="直線コネクタ 412"/>
        <xdr:cNvCxnSpPr/>
      </xdr:nvCxnSpPr>
      <xdr:spPr>
        <a:xfrm>
          <a:off x="7861300" y="13579503"/>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88151</xdr:rowOff>
    </xdr:from>
    <xdr:to>
      <xdr:col>41</xdr:col>
      <xdr:colOff>101600</xdr:colOff>
      <xdr:row>79</xdr:row>
      <xdr:rowOff>18301</xdr:rowOff>
    </xdr:to>
    <xdr:sp macro="" textlink="">
      <xdr:nvSpPr>
        <xdr:cNvPr id="416" name="フローチャート: 判断 415"/>
        <xdr:cNvSpPr/>
      </xdr:nvSpPr>
      <xdr:spPr>
        <a:xfrm>
          <a:off x="7810500" y="134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34828</xdr:rowOff>
    </xdr:from>
    <xdr:ext cx="534377" cy="259045"/>
    <xdr:sp macro="" textlink="">
      <xdr:nvSpPr>
        <xdr:cNvPr id="417" name="テキスト ボックス 416"/>
        <xdr:cNvSpPr txBox="1"/>
      </xdr:nvSpPr>
      <xdr:spPr>
        <a:xfrm>
          <a:off x="7594111" y="132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129042</xdr:rowOff>
    </xdr:from>
    <xdr:to>
      <xdr:col>55</xdr:col>
      <xdr:colOff>50800</xdr:colOff>
      <xdr:row>79</xdr:row>
      <xdr:rowOff>59192</xdr:rowOff>
    </xdr:to>
    <xdr:sp macro="" textlink="">
      <xdr:nvSpPr>
        <xdr:cNvPr id="423" name="楕円 422"/>
        <xdr:cNvSpPr/>
      </xdr:nvSpPr>
      <xdr:spPr>
        <a:xfrm>
          <a:off x="10426700" y="135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534377" cy="259045"/>
    <xdr:sp macro="" textlink="">
      <xdr:nvSpPr>
        <xdr:cNvPr id="424" name="普通建設事業費 （ うち新規整備　）該当値テキスト"/>
        <xdr:cNvSpPr txBox="1"/>
      </xdr:nvSpPr>
      <xdr:spPr>
        <a:xfrm>
          <a:off x="10528300" y="134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147924</xdr:rowOff>
    </xdr:from>
    <xdr:to>
      <xdr:col>50</xdr:col>
      <xdr:colOff>165100</xdr:colOff>
      <xdr:row>79</xdr:row>
      <xdr:rowOff>78074</xdr:rowOff>
    </xdr:to>
    <xdr:sp macro="" textlink="">
      <xdr:nvSpPr>
        <xdr:cNvPr id="425" name="楕円 424"/>
        <xdr:cNvSpPr/>
      </xdr:nvSpPr>
      <xdr:spPr>
        <a:xfrm>
          <a:off x="9588500" y="1352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69201</xdr:rowOff>
    </xdr:from>
    <xdr:ext cx="469744" cy="259045"/>
    <xdr:sp macro="" textlink="">
      <xdr:nvSpPr>
        <xdr:cNvPr id="426" name="テキスト ボックス 425"/>
        <xdr:cNvSpPr txBox="1"/>
      </xdr:nvSpPr>
      <xdr:spPr>
        <a:xfrm>
          <a:off x="9404428" y="1361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159057</xdr:rowOff>
    </xdr:from>
    <xdr:to>
      <xdr:col>46</xdr:col>
      <xdr:colOff>38100</xdr:colOff>
      <xdr:row>79</xdr:row>
      <xdr:rowOff>89207</xdr:rowOff>
    </xdr:to>
    <xdr:sp macro="" textlink="">
      <xdr:nvSpPr>
        <xdr:cNvPr id="427" name="楕円 426"/>
        <xdr:cNvSpPr/>
      </xdr:nvSpPr>
      <xdr:spPr>
        <a:xfrm>
          <a:off x="8699500" y="1353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80334</xdr:rowOff>
    </xdr:from>
    <xdr:ext cx="469744" cy="259045"/>
    <xdr:sp macro="" textlink="">
      <xdr:nvSpPr>
        <xdr:cNvPr id="428" name="テキスト ボックス 427"/>
        <xdr:cNvSpPr txBox="1"/>
      </xdr:nvSpPr>
      <xdr:spPr>
        <a:xfrm>
          <a:off x="8515428" y="1362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155603</xdr:rowOff>
    </xdr:from>
    <xdr:to>
      <xdr:col>41</xdr:col>
      <xdr:colOff>101600</xdr:colOff>
      <xdr:row>79</xdr:row>
      <xdr:rowOff>85753</xdr:rowOff>
    </xdr:to>
    <xdr:sp macro="" textlink="">
      <xdr:nvSpPr>
        <xdr:cNvPr id="429" name="楕円 428"/>
        <xdr:cNvSpPr/>
      </xdr:nvSpPr>
      <xdr:spPr>
        <a:xfrm>
          <a:off x="7810500" y="135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76880</xdr:rowOff>
    </xdr:from>
    <xdr:ext cx="469744" cy="259045"/>
    <xdr:sp macro="" textlink="">
      <xdr:nvSpPr>
        <xdr:cNvPr id="430" name="テキスト ボックス 429"/>
        <xdr:cNvSpPr txBox="1"/>
      </xdr:nvSpPr>
      <xdr:spPr>
        <a:xfrm>
          <a:off x="7626428" y="136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38739</xdr:rowOff>
    </xdr:from>
    <xdr:to>
      <xdr:col>55</xdr:col>
      <xdr:colOff>0</xdr:colOff>
      <xdr:row>98</xdr:row>
      <xdr:rowOff>45596</xdr:rowOff>
    </xdr:to>
    <xdr:cxnSp macro="">
      <xdr:nvCxnSpPr>
        <xdr:cNvPr id="457" name="直線コネクタ 456"/>
        <xdr:cNvCxnSpPr/>
      </xdr:nvCxnSpPr>
      <xdr:spPr>
        <a:xfrm flipV="1">
          <a:off x="9639300" y="16840839"/>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45596</xdr:rowOff>
    </xdr:from>
    <xdr:to>
      <xdr:col>50</xdr:col>
      <xdr:colOff>114300</xdr:colOff>
      <xdr:row>98</xdr:row>
      <xdr:rowOff>77377</xdr:rowOff>
    </xdr:to>
    <xdr:cxnSp macro="">
      <xdr:nvCxnSpPr>
        <xdr:cNvPr id="460" name="直線コネクタ 459"/>
        <xdr:cNvCxnSpPr/>
      </xdr:nvCxnSpPr>
      <xdr:spPr>
        <a:xfrm flipV="1">
          <a:off x="8750300" y="16847696"/>
          <a:ext cx="889000" cy="3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2" name="テキスト ボックス 461"/>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77377</xdr:rowOff>
    </xdr:from>
    <xdr:to>
      <xdr:col>45</xdr:col>
      <xdr:colOff>177800</xdr:colOff>
      <xdr:row>98</xdr:row>
      <xdr:rowOff>115818</xdr:rowOff>
    </xdr:to>
    <xdr:cxnSp macro="">
      <xdr:nvCxnSpPr>
        <xdr:cNvPr id="463" name="直線コネクタ 462"/>
        <xdr:cNvCxnSpPr/>
      </xdr:nvCxnSpPr>
      <xdr:spPr>
        <a:xfrm flipV="1">
          <a:off x="7861300" y="16879477"/>
          <a:ext cx="889000" cy="3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151956</xdr:rowOff>
    </xdr:from>
    <xdr:ext cx="534377" cy="259045"/>
    <xdr:sp macro="" textlink="">
      <xdr:nvSpPr>
        <xdr:cNvPr id="465" name="テキスト ボックス 464"/>
        <xdr:cNvSpPr txBox="1"/>
      </xdr:nvSpPr>
      <xdr:spPr>
        <a:xfrm>
          <a:off x="8483111" y="169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59950</xdr:rowOff>
    </xdr:from>
    <xdr:to>
      <xdr:col>41</xdr:col>
      <xdr:colOff>101600</xdr:colOff>
      <xdr:row>98</xdr:row>
      <xdr:rowOff>161550</xdr:rowOff>
    </xdr:to>
    <xdr:sp macro="" textlink="">
      <xdr:nvSpPr>
        <xdr:cNvPr id="466" name="フローチャート: 判断 465"/>
        <xdr:cNvSpPr/>
      </xdr:nvSpPr>
      <xdr:spPr>
        <a:xfrm>
          <a:off x="7810500" y="1686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6627</xdr:rowOff>
    </xdr:from>
    <xdr:ext cx="534377" cy="259045"/>
    <xdr:sp macro="" textlink="">
      <xdr:nvSpPr>
        <xdr:cNvPr id="467" name="テキスト ボックス 466"/>
        <xdr:cNvSpPr txBox="1"/>
      </xdr:nvSpPr>
      <xdr:spPr>
        <a:xfrm>
          <a:off x="7594111" y="166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159389</xdr:rowOff>
    </xdr:from>
    <xdr:to>
      <xdr:col>55</xdr:col>
      <xdr:colOff>50800</xdr:colOff>
      <xdr:row>98</xdr:row>
      <xdr:rowOff>89539</xdr:rowOff>
    </xdr:to>
    <xdr:sp macro="" textlink="">
      <xdr:nvSpPr>
        <xdr:cNvPr id="473" name="楕円 472"/>
        <xdr:cNvSpPr/>
      </xdr:nvSpPr>
      <xdr:spPr>
        <a:xfrm>
          <a:off x="10426700" y="167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118766</xdr:rowOff>
    </xdr:from>
    <xdr:ext cx="599010" cy="259045"/>
    <xdr:sp macro="" textlink="">
      <xdr:nvSpPr>
        <xdr:cNvPr id="474" name="普通建設事業費 （ うち更新整備　）該当値テキスト"/>
        <xdr:cNvSpPr txBox="1"/>
      </xdr:nvSpPr>
      <xdr:spPr>
        <a:xfrm>
          <a:off x="10528300" y="1657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166246</xdr:rowOff>
    </xdr:from>
    <xdr:to>
      <xdr:col>50</xdr:col>
      <xdr:colOff>165100</xdr:colOff>
      <xdr:row>98</xdr:row>
      <xdr:rowOff>96396</xdr:rowOff>
    </xdr:to>
    <xdr:sp macro="" textlink="">
      <xdr:nvSpPr>
        <xdr:cNvPr id="475" name="楕円 474"/>
        <xdr:cNvSpPr/>
      </xdr:nvSpPr>
      <xdr:spPr>
        <a:xfrm>
          <a:off x="9588500" y="1679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112923</xdr:rowOff>
    </xdr:from>
    <xdr:ext cx="599010" cy="259045"/>
    <xdr:sp macro="" textlink="">
      <xdr:nvSpPr>
        <xdr:cNvPr id="476" name="テキスト ボックス 475"/>
        <xdr:cNvSpPr txBox="1"/>
      </xdr:nvSpPr>
      <xdr:spPr>
        <a:xfrm>
          <a:off x="9339795" y="1657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26577</xdr:rowOff>
    </xdr:from>
    <xdr:to>
      <xdr:col>46</xdr:col>
      <xdr:colOff>38100</xdr:colOff>
      <xdr:row>98</xdr:row>
      <xdr:rowOff>128177</xdr:rowOff>
    </xdr:to>
    <xdr:sp macro="" textlink="">
      <xdr:nvSpPr>
        <xdr:cNvPr id="477" name="楕円 476"/>
        <xdr:cNvSpPr/>
      </xdr:nvSpPr>
      <xdr:spPr>
        <a:xfrm>
          <a:off x="8699500" y="1682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144704</xdr:rowOff>
    </xdr:from>
    <xdr:ext cx="534377" cy="259045"/>
    <xdr:sp macro="" textlink="">
      <xdr:nvSpPr>
        <xdr:cNvPr id="478" name="テキスト ボックス 477"/>
        <xdr:cNvSpPr txBox="1"/>
      </xdr:nvSpPr>
      <xdr:spPr>
        <a:xfrm>
          <a:off x="8483111" y="1660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65018</xdr:rowOff>
    </xdr:from>
    <xdr:to>
      <xdr:col>41</xdr:col>
      <xdr:colOff>101600</xdr:colOff>
      <xdr:row>98</xdr:row>
      <xdr:rowOff>166618</xdr:rowOff>
    </xdr:to>
    <xdr:sp macro="" textlink="">
      <xdr:nvSpPr>
        <xdr:cNvPr id="479" name="楕円 478"/>
        <xdr:cNvSpPr/>
      </xdr:nvSpPr>
      <xdr:spPr>
        <a:xfrm>
          <a:off x="7810500" y="168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157745</xdr:rowOff>
    </xdr:from>
    <xdr:ext cx="534377" cy="259045"/>
    <xdr:sp macro="" textlink="">
      <xdr:nvSpPr>
        <xdr:cNvPr id="480" name="テキスト ボックス 479"/>
        <xdr:cNvSpPr txBox="1"/>
      </xdr:nvSpPr>
      <xdr:spPr>
        <a:xfrm>
          <a:off x="7594111" y="1695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26358</xdr:rowOff>
    </xdr:from>
    <xdr:to>
      <xdr:col>85</xdr:col>
      <xdr:colOff>127000</xdr:colOff>
      <xdr:row>39</xdr:row>
      <xdr:rowOff>40891</xdr:rowOff>
    </xdr:to>
    <xdr:cxnSp macro="">
      <xdr:nvCxnSpPr>
        <xdr:cNvPr id="511" name="直線コネクタ 510"/>
        <xdr:cNvCxnSpPr/>
      </xdr:nvCxnSpPr>
      <xdr:spPr>
        <a:xfrm flipV="1">
          <a:off x="15481300" y="6712908"/>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145530</xdr:rowOff>
    </xdr:from>
    <xdr:ext cx="469744" cy="259045"/>
    <xdr:sp macro="" textlink="">
      <xdr:nvSpPr>
        <xdr:cNvPr id="512" name="災害復旧事業費平均値テキスト"/>
        <xdr:cNvSpPr txBox="1"/>
      </xdr:nvSpPr>
      <xdr:spPr>
        <a:xfrm>
          <a:off x="16370300" y="666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40891</xdr:rowOff>
    </xdr:from>
    <xdr:to>
      <xdr:col>81</xdr:col>
      <xdr:colOff>50800</xdr:colOff>
      <xdr:row>39</xdr:row>
      <xdr:rowOff>79480</xdr:rowOff>
    </xdr:to>
    <xdr:cxnSp macro="">
      <xdr:nvCxnSpPr>
        <xdr:cNvPr id="514" name="直線コネクタ 513"/>
        <xdr:cNvCxnSpPr/>
      </xdr:nvCxnSpPr>
      <xdr:spPr>
        <a:xfrm flipV="1">
          <a:off x="14592300" y="6727441"/>
          <a:ext cx="889000" cy="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73482</xdr:rowOff>
    </xdr:from>
    <xdr:to>
      <xdr:col>76</xdr:col>
      <xdr:colOff>114300</xdr:colOff>
      <xdr:row>39</xdr:row>
      <xdr:rowOff>79480</xdr:rowOff>
    </xdr:to>
    <xdr:cxnSp macro="">
      <xdr:nvCxnSpPr>
        <xdr:cNvPr id="517" name="直線コネクタ 516"/>
        <xdr:cNvCxnSpPr/>
      </xdr:nvCxnSpPr>
      <xdr:spPr>
        <a:xfrm>
          <a:off x="13703300" y="6760032"/>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125733</xdr:rowOff>
    </xdr:from>
    <xdr:to>
      <xdr:col>71</xdr:col>
      <xdr:colOff>177800</xdr:colOff>
      <xdr:row>39</xdr:row>
      <xdr:rowOff>73482</xdr:rowOff>
    </xdr:to>
    <xdr:cxnSp macro="">
      <xdr:nvCxnSpPr>
        <xdr:cNvPr id="520" name="直線コネクタ 519"/>
        <xdr:cNvCxnSpPr/>
      </xdr:nvCxnSpPr>
      <xdr:spPr>
        <a:xfrm>
          <a:off x="12814300" y="6640833"/>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9652</xdr:rowOff>
    </xdr:from>
    <xdr:to>
      <xdr:col>72</xdr:col>
      <xdr:colOff>38100</xdr:colOff>
      <xdr:row>39</xdr:row>
      <xdr:rowOff>111252</xdr:rowOff>
    </xdr:to>
    <xdr:sp macro="" textlink="">
      <xdr:nvSpPr>
        <xdr:cNvPr id="521" name="フローチャート: 判断 520"/>
        <xdr:cNvSpPr/>
      </xdr:nvSpPr>
      <xdr:spPr>
        <a:xfrm>
          <a:off x="13652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127779</xdr:rowOff>
    </xdr:from>
    <xdr:ext cx="469744" cy="259045"/>
    <xdr:sp macro="" textlink="">
      <xdr:nvSpPr>
        <xdr:cNvPr id="522" name="テキスト ボックス 521"/>
        <xdr:cNvSpPr txBox="1"/>
      </xdr:nvSpPr>
      <xdr:spPr>
        <a:xfrm>
          <a:off x="13468428"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11688</xdr:rowOff>
    </xdr:from>
    <xdr:to>
      <xdr:col>67</xdr:col>
      <xdr:colOff>101600</xdr:colOff>
      <xdr:row>39</xdr:row>
      <xdr:rowOff>113288</xdr:rowOff>
    </xdr:to>
    <xdr:sp macro="" textlink="">
      <xdr:nvSpPr>
        <xdr:cNvPr id="523" name="フローチャート: 判断 522"/>
        <xdr:cNvSpPr/>
      </xdr:nvSpPr>
      <xdr:spPr>
        <a:xfrm>
          <a:off x="12763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104415</xdr:rowOff>
    </xdr:from>
    <xdr:ext cx="469744" cy="259045"/>
    <xdr:sp macro="" textlink="">
      <xdr:nvSpPr>
        <xdr:cNvPr id="524" name="テキスト ボックス 523"/>
        <xdr:cNvSpPr txBox="1"/>
      </xdr:nvSpPr>
      <xdr:spPr>
        <a:xfrm>
          <a:off x="12579428" y="679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147008</xdr:rowOff>
    </xdr:from>
    <xdr:to>
      <xdr:col>85</xdr:col>
      <xdr:colOff>177800</xdr:colOff>
      <xdr:row>39</xdr:row>
      <xdr:rowOff>77158</xdr:rowOff>
    </xdr:to>
    <xdr:sp macro="" textlink="">
      <xdr:nvSpPr>
        <xdr:cNvPr id="530" name="楕円 529"/>
        <xdr:cNvSpPr/>
      </xdr:nvSpPr>
      <xdr:spPr>
        <a:xfrm>
          <a:off x="16268700" y="66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106385</xdr:rowOff>
    </xdr:from>
    <xdr:ext cx="469744" cy="259045"/>
    <xdr:sp macro="" textlink="">
      <xdr:nvSpPr>
        <xdr:cNvPr id="531" name="災害復旧事業費該当値テキスト"/>
        <xdr:cNvSpPr txBox="1"/>
      </xdr:nvSpPr>
      <xdr:spPr>
        <a:xfrm>
          <a:off x="16370300" y="645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161541</xdr:rowOff>
    </xdr:from>
    <xdr:to>
      <xdr:col>81</xdr:col>
      <xdr:colOff>101600</xdr:colOff>
      <xdr:row>39</xdr:row>
      <xdr:rowOff>91691</xdr:rowOff>
    </xdr:to>
    <xdr:sp macro="" textlink="">
      <xdr:nvSpPr>
        <xdr:cNvPr id="532" name="楕円 531"/>
        <xdr:cNvSpPr/>
      </xdr:nvSpPr>
      <xdr:spPr>
        <a:xfrm>
          <a:off x="15430500" y="66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82818</xdr:rowOff>
    </xdr:from>
    <xdr:ext cx="469744" cy="259045"/>
    <xdr:sp macro="" textlink="">
      <xdr:nvSpPr>
        <xdr:cNvPr id="533" name="テキスト ボックス 532"/>
        <xdr:cNvSpPr txBox="1"/>
      </xdr:nvSpPr>
      <xdr:spPr>
        <a:xfrm>
          <a:off x="15246428" y="676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28680</xdr:rowOff>
    </xdr:from>
    <xdr:to>
      <xdr:col>76</xdr:col>
      <xdr:colOff>165100</xdr:colOff>
      <xdr:row>39</xdr:row>
      <xdr:rowOff>130280</xdr:rowOff>
    </xdr:to>
    <xdr:sp macro="" textlink="">
      <xdr:nvSpPr>
        <xdr:cNvPr id="534" name="楕円 533"/>
        <xdr:cNvSpPr/>
      </xdr:nvSpPr>
      <xdr:spPr>
        <a:xfrm>
          <a:off x="14541500" y="6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121407</xdr:rowOff>
    </xdr:from>
    <xdr:ext cx="469744" cy="259045"/>
    <xdr:sp macro="" textlink="">
      <xdr:nvSpPr>
        <xdr:cNvPr id="535" name="テキスト ボックス 534"/>
        <xdr:cNvSpPr txBox="1"/>
      </xdr:nvSpPr>
      <xdr:spPr>
        <a:xfrm>
          <a:off x="14357428" y="680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22682</xdr:rowOff>
    </xdr:from>
    <xdr:to>
      <xdr:col>72</xdr:col>
      <xdr:colOff>38100</xdr:colOff>
      <xdr:row>39</xdr:row>
      <xdr:rowOff>124282</xdr:rowOff>
    </xdr:to>
    <xdr:sp macro="" textlink="">
      <xdr:nvSpPr>
        <xdr:cNvPr id="536" name="楕円 535"/>
        <xdr:cNvSpPr/>
      </xdr:nvSpPr>
      <xdr:spPr>
        <a:xfrm>
          <a:off x="13652500" y="670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115409</xdr:rowOff>
    </xdr:from>
    <xdr:ext cx="469744" cy="259045"/>
    <xdr:sp macro="" textlink="">
      <xdr:nvSpPr>
        <xdr:cNvPr id="537" name="テキスト ボックス 536"/>
        <xdr:cNvSpPr txBox="1"/>
      </xdr:nvSpPr>
      <xdr:spPr>
        <a:xfrm>
          <a:off x="13468428" y="680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74933</xdr:rowOff>
    </xdr:from>
    <xdr:to>
      <xdr:col>67</xdr:col>
      <xdr:colOff>101600</xdr:colOff>
      <xdr:row>39</xdr:row>
      <xdr:rowOff>5083</xdr:rowOff>
    </xdr:to>
    <xdr:sp macro="" textlink="">
      <xdr:nvSpPr>
        <xdr:cNvPr id="538" name="楕円 537"/>
        <xdr:cNvSpPr/>
      </xdr:nvSpPr>
      <xdr:spPr>
        <a:xfrm>
          <a:off x="12763500" y="659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21611</xdr:rowOff>
    </xdr:from>
    <xdr:ext cx="534377" cy="259045"/>
    <xdr:sp macro="" textlink="">
      <xdr:nvSpPr>
        <xdr:cNvPr id="539" name="テキスト ボックス 538"/>
        <xdr:cNvSpPr txBox="1"/>
      </xdr:nvSpPr>
      <xdr:spPr>
        <a:xfrm>
          <a:off x="12547111" y="636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3" name="テキスト ボックス 552"/>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7" name="テキスト ボックス 556"/>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9" name="テキスト ボックス 558"/>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3" name="直線コネクタ 562"/>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6"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9"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0" name="フローチャート: 判断 569"/>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2" name="フローチャート: 判断 571"/>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3" name="テキスト ボックス 572"/>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8" name="フローチャート: 判断 577"/>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9" name="テキスト ボックス 578"/>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0" name="フローチャート: 判断 579"/>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1" name="テキスト ボックス 580"/>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8"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0" name="テキスト ボックス 589"/>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20" name="直線コネクタ 619"/>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21"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22" name="直線コネクタ 621"/>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23"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24" name="直線コネクタ 623"/>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148791</xdr:rowOff>
    </xdr:from>
    <xdr:to>
      <xdr:col>85</xdr:col>
      <xdr:colOff>127000</xdr:colOff>
      <xdr:row>76</xdr:row>
      <xdr:rowOff>149630</xdr:rowOff>
    </xdr:to>
    <xdr:cxnSp macro="">
      <xdr:nvCxnSpPr>
        <xdr:cNvPr id="625" name="直線コネクタ 624"/>
        <xdr:cNvCxnSpPr/>
      </xdr:nvCxnSpPr>
      <xdr:spPr>
        <a:xfrm flipV="1">
          <a:off x="15481300" y="13178991"/>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26"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7" name="フローチャート: 判断 626"/>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149630</xdr:rowOff>
    </xdr:from>
    <xdr:to>
      <xdr:col>81</xdr:col>
      <xdr:colOff>50800</xdr:colOff>
      <xdr:row>76</xdr:row>
      <xdr:rowOff>151792</xdr:rowOff>
    </xdr:to>
    <xdr:cxnSp macro="">
      <xdr:nvCxnSpPr>
        <xdr:cNvPr id="628" name="直線コネクタ 627"/>
        <xdr:cNvCxnSpPr/>
      </xdr:nvCxnSpPr>
      <xdr:spPr>
        <a:xfrm flipV="1">
          <a:off x="14592300" y="13179830"/>
          <a:ext cx="8890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9" name="フローチャート: 判断 628"/>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30" name="テキスト ボックス 629"/>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146062</xdr:rowOff>
    </xdr:from>
    <xdr:to>
      <xdr:col>76</xdr:col>
      <xdr:colOff>114300</xdr:colOff>
      <xdr:row>76</xdr:row>
      <xdr:rowOff>151792</xdr:rowOff>
    </xdr:to>
    <xdr:cxnSp macro="">
      <xdr:nvCxnSpPr>
        <xdr:cNvPr id="631" name="直線コネクタ 630"/>
        <xdr:cNvCxnSpPr/>
      </xdr:nvCxnSpPr>
      <xdr:spPr>
        <a:xfrm>
          <a:off x="13703300" y="13176262"/>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32" name="フローチャート: 判断 631"/>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33" name="テキスト ボックス 632"/>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132355</xdr:rowOff>
    </xdr:from>
    <xdr:to>
      <xdr:col>71</xdr:col>
      <xdr:colOff>177800</xdr:colOff>
      <xdr:row>76</xdr:row>
      <xdr:rowOff>146062</xdr:rowOff>
    </xdr:to>
    <xdr:cxnSp macro="">
      <xdr:nvCxnSpPr>
        <xdr:cNvPr id="634" name="直線コネクタ 633"/>
        <xdr:cNvCxnSpPr/>
      </xdr:nvCxnSpPr>
      <xdr:spPr>
        <a:xfrm>
          <a:off x="12814300" y="13162555"/>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5" name="フローチャート: 判断 634"/>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38122</xdr:rowOff>
    </xdr:from>
    <xdr:ext cx="534377" cy="259045"/>
    <xdr:sp macro="" textlink="">
      <xdr:nvSpPr>
        <xdr:cNvPr id="636" name="テキスト ボックス 635"/>
        <xdr:cNvSpPr txBox="1"/>
      </xdr:nvSpPr>
      <xdr:spPr>
        <a:xfrm>
          <a:off x="13436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7" name="フローチャート: 判断 636"/>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20969</xdr:rowOff>
    </xdr:from>
    <xdr:ext cx="534377" cy="259045"/>
    <xdr:sp macro="" textlink="">
      <xdr:nvSpPr>
        <xdr:cNvPr id="638" name="テキスト ボックス 637"/>
        <xdr:cNvSpPr txBox="1"/>
      </xdr:nvSpPr>
      <xdr:spPr>
        <a:xfrm>
          <a:off x="12547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97991</xdr:rowOff>
    </xdr:from>
    <xdr:to>
      <xdr:col>85</xdr:col>
      <xdr:colOff>177800</xdr:colOff>
      <xdr:row>77</xdr:row>
      <xdr:rowOff>28141</xdr:rowOff>
    </xdr:to>
    <xdr:sp macro="" textlink="">
      <xdr:nvSpPr>
        <xdr:cNvPr id="644" name="楕円 643"/>
        <xdr:cNvSpPr/>
      </xdr:nvSpPr>
      <xdr:spPr>
        <a:xfrm>
          <a:off x="16268700" y="131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76418</xdr:rowOff>
    </xdr:from>
    <xdr:ext cx="534377" cy="259045"/>
    <xdr:sp macro="" textlink="">
      <xdr:nvSpPr>
        <xdr:cNvPr id="645" name="公債費該当値テキスト"/>
        <xdr:cNvSpPr txBox="1"/>
      </xdr:nvSpPr>
      <xdr:spPr>
        <a:xfrm>
          <a:off x="16370300" y="1310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98830</xdr:rowOff>
    </xdr:from>
    <xdr:to>
      <xdr:col>81</xdr:col>
      <xdr:colOff>101600</xdr:colOff>
      <xdr:row>77</xdr:row>
      <xdr:rowOff>28980</xdr:rowOff>
    </xdr:to>
    <xdr:sp macro="" textlink="">
      <xdr:nvSpPr>
        <xdr:cNvPr id="646" name="楕円 645"/>
        <xdr:cNvSpPr/>
      </xdr:nvSpPr>
      <xdr:spPr>
        <a:xfrm>
          <a:off x="15430500" y="131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20107</xdr:rowOff>
    </xdr:from>
    <xdr:ext cx="534377" cy="259045"/>
    <xdr:sp macro="" textlink="">
      <xdr:nvSpPr>
        <xdr:cNvPr id="647" name="テキスト ボックス 646"/>
        <xdr:cNvSpPr txBox="1"/>
      </xdr:nvSpPr>
      <xdr:spPr>
        <a:xfrm>
          <a:off x="15214111" y="132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100992</xdr:rowOff>
    </xdr:from>
    <xdr:to>
      <xdr:col>76</xdr:col>
      <xdr:colOff>165100</xdr:colOff>
      <xdr:row>77</xdr:row>
      <xdr:rowOff>31142</xdr:rowOff>
    </xdr:to>
    <xdr:sp macro="" textlink="">
      <xdr:nvSpPr>
        <xdr:cNvPr id="648" name="楕円 647"/>
        <xdr:cNvSpPr/>
      </xdr:nvSpPr>
      <xdr:spPr>
        <a:xfrm>
          <a:off x="14541500" y="1313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22269</xdr:rowOff>
    </xdr:from>
    <xdr:ext cx="534377" cy="259045"/>
    <xdr:sp macro="" textlink="">
      <xdr:nvSpPr>
        <xdr:cNvPr id="649" name="テキスト ボックス 648"/>
        <xdr:cNvSpPr txBox="1"/>
      </xdr:nvSpPr>
      <xdr:spPr>
        <a:xfrm>
          <a:off x="14325111" y="132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95262</xdr:rowOff>
    </xdr:from>
    <xdr:to>
      <xdr:col>72</xdr:col>
      <xdr:colOff>38100</xdr:colOff>
      <xdr:row>77</xdr:row>
      <xdr:rowOff>25412</xdr:rowOff>
    </xdr:to>
    <xdr:sp macro="" textlink="">
      <xdr:nvSpPr>
        <xdr:cNvPr id="650" name="楕円 649"/>
        <xdr:cNvSpPr/>
      </xdr:nvSpPr>
      <xdr:spPr>
        <a:xfrm>
          <a:off x="13652500" y="1312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16539</xdr:rowOff>
    </xdr:from>
    <xdr:ext cx="534377" cy="259045"/>
    <xdr:sp macro="" textlink="">
      <xdr:nvSpPr>
        <xdr:cNvPr id="651" name="テキスト ボックス 650"/>
        <xdr:cNvSpPr txBox="1"/>
      </xdr:nvSpPr>
      <xdr:spPr>
        <a:xfrm>
          <a:off x="13436111" y="1321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81555</xdr:rowOff>
    </xdr:from>
    <xdr:to>
      <xdr:col>67</xdr:col>
      <xdr:colOff>101600</xdr:colOff>
      <xdr:row>77</xdr:row>
      <xdr:rowOff>11705</xdr:rowOff>
    </xdr:to>
    <xdr:sp macro="" textlink="">
      <xdr:nvSpPr>
        <xdr:cNvPr id="652" name="楕円 651"/>
        <xdr:cNvSpPr/>
      </xdr:nvSpPr>
      <xdr:spPr>
        <a:xfrm>
          <a:off x="12763500" y="1311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2832</xdr:rowOff>
    </xdr:from>
    <xdr:ext cx="534377" cy="259045"/>
    <xdr:sp macro="" textlink="">
      <xdr:nvSpPr>
        <xdr:cNvPr id="653" name="テキスト ボックス 652"/>
        <xdr:cNvSpPr txBox="1"/>
      </xdr:nvSpPr>
      <xdr:spPr>
        <a:xfrm>
          <a:off x="12547111" y="132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77" name="直線コネクタ 676"/>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8"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9" name="直線コネクタ 678"/>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80"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81" name="直線コネクタ 680"/>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42599</xdr:rowOff>
    </xdr:from>
    <xdr:to>
      <xdr:col>85</xdr:col>
      <xdr:colOff>127000</xdr:colOff>
      <xdr:row>99</xdr:row>
      <xdr:rowOff>43726</xdr:rowOff>
    </xdr:to>
    <xdr:cxnSp macro="">
      <xdr:nvCxnSpPr>
        <xdr:cNvPr id="682" name="直線コネクタ 681"/>
        <xdr:cNvCxnSpPr/>
      </xdr:nvCxnSpPr>
      <xdr:spPr>
        <a:xfrm>
          <a:off x="15481300" y="17016149"/>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83"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84" name="フローチャート: 判断 683"/>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42599</xdr:rowOff>
    </xdr:from>
    <xdr:to>
      <xdr:col>81</xdr:col>
      <xdr:colOff>50800</xdr:colOff>
      <xdr:row>99</xdr:row>
      <xdr:rowOff>43757</xdr:rowOff>
    </xdr:to>
    <xdr:cxnSp macro="">
      <xdr:nvCxnSpPr>
        <xdr:cNvPr id="685" name="直線コネクタ 684"/>
        <xdr:cNvCxnSpPr/>
      </xdr:nvCxnSpPr>
      <xdr:spPr>
        <a:xfrm flipV="1">
          <a:off x="14592300" y="17016149"/>
          <a:ext cx="8890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86" name="フローチャート: 判断 685"/>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87" name="テキスト ボックス 686"/>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43562</xdr:rowOff>
    </xdr:from>
    <xdr:to>
      <xdr:col>76</xdr:col>
      <xdr:colOff>114300</xdr:colOff>
      <xdr:row>99</xdr:row>
      <xdr:rowOff>43757</xdr:rowOff>
    </xdr:to>
    <xdr:cxnSp macro="">
      <xdr:nvCxnSpPr>
        <xdr:cNvPr id="688" name="直線コネクタ 687"/>
        <xdr:cNvCxnSpPr/>
      </xdr:nvCxnSpPr>
      <xdr:spPr>
        <a:xfrm>
          <a:off x="13703300" y="17017112"/>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9" name="フローチャート: 判断 688"/>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90" name="テキスト ボックス 689"/>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43562</xdr:rowOff>
    </xdr:from>
    <xdr:to>
      <xdr:col>71</xdr:col>
      <xdr:colOff>177800</xdr:colOff>
      <xdr:row>99</xdr:row>
      <xdr:rowOff>43569</xdr:rowOff>
    </xdr:to>
    <xdr:cxnSp macro="">
      <xdr:nvCxnSpPr>
        <xdr:cNvPr id="691" name="直線コネクタ 690"/>
        <xdr:cNvCxnSpPr/>
      </xdr:nvCxnSpPr>
      <xdr:spPr>
        <a:xfrm flipV="1">
          <a:off x="12814300" y="17017112"/>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82038</xdr:rowOff>
    </xdr:from>
    <xdr:to>
      <xdr:col>72</xdr:col>
      <xdr:colOff>38100</xdr:colOff>
      <xdr:row>99</xdr:row>
      <xdr:rowOff>12188</xdr:rowOff>
    </xdr:to>
    <xdr:sp macro="" textlink="">
      <xdr:nvSpPr>
        <xdr:cNvPr id="692" name="フローチャート: 判断 691"/>
        <xdr:cNvSpPr/>
      </xdr:nvSpPr>
      <xdr:spPr>
        <a:xfrm>
          <a:off x="13652500" y="16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28715</xdr:rowOff>
    </xdr:from>
    <xdr:ext cx="534377" cy="259045"/>
    <xdr:sp macro="" textlink="">
      <xdr:nvSpPr>
        <xdr:cNvPr id="693" name="テキスト ボックス 692"/>
        <xdr:cNvSpPr txBox="1"/>
      </xdr:nvSpPr>
      <xdr:spPr>
        <a:xfrm>
          <a:off x="13436111" y="16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85406</xdr:rowOff>
    </xdr:from>
    <xdr:to>
      <xdr:col>67</xdr:col>
      <xdr:colOff>101600</xdr:colOff>
      <xdr:row>99</xdr:row>
      <xdr:rowOff>15556</xdr:rowOff>
    </xdr:to>
    <xdr:sp macro="" textlink="">
      <xdr:nvSpPr>
        <xdr:cNvPr id="694" name="フローチャート: 判断 693"/>
        <xdr:cNvSpPr/>
      </xdr:nvSpPr>
      <xdr:spPr>
        <a:xfrm>
          <a:off x="12763500" y="168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32083</xdr:rowOff>
    </xdr:from>
    <xdr:ext cx="534377" cy="259045"/>
    <xdr:sp macro="" textlink="">
      <xdr:nvSpPr>
        <xdr:cNvPr id="695" name="テキスト ボックス 694"/>
        <xdr:cNvSpPr txBox="1"/>
      </xdr:nvSpPr>
      <xdr:spPr>
        <a:xfrm>
          <a:off x="12547111" y="166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164376</xdr:rowOff>
    </xdr:from>
    <xdr:to>
      <xdr:col>85</xdr:col>
      <xdr:colOff>177800</xdr:colOff>
      <xdr:row>99</xdr:row>
      <xdr:rowOff>94526</xdr:rowOff>
    </xdr:to>
    <xdr:sp macro="" textlink="">
      <xdr:nvSpPr>
        <xdr:cNvPr id="701" name="楕円 700"/>
        <xdr:cNvSpPr/>
      </xdr:nvSpPr>
      <xdr:spPr>
        <a:xfrm>
          <a:off x="16268700" y="1696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79303</xdr:rowOff>
    </xdr:from>
    <xdr:ext cx="378565" cy="259045"/>
    <xdr:sp macro="" textlink="">
      <xdr:nvSpPr>
        <xdr:cNvPr id="702" name="積立金該当値テキスト"/>
        <xdr:cNvSpPr txBox="1"/>
      </xdr:nvSpPr>
      <xdr:spPr>
        <a:xfrm>
          <a:off x="16370300" y="1688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163249</xdr:rowOff>
    </xdr:from>
    <xdr:to>
      <xdr:col>81</xdr:col>
      <xdr:colOff>101600</xdr:colOff>
      <xdr:row>99</xdr:row>
      <xdr:rowOff>93399</xdr:rowOff>
    </xdr:to>
    <xdr:sp macro="" textlink="">
      <xdr:nvSpPr>
        <xdr:cNvPr id="703" name="楕円 702"/>
        <xdr:cNvSpPr/>
      </xdr:nvSpPr>
      <xdr:spPr>
        <a:xfrm>
          <a:off x="15430500" y="169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84526</xdr:rowOff>
    </xdr:from>
    <xdr:ext cx="378565" cy="259045"/>
    <xdr:sp macro="" textlink="">
      <xdr:nvSpPr>
        <xdr:cNvPr id="704" name="テキスト ボックス 703"/>
        <xdr:cNvSpPr txBox="1"/>
      </xdr:nvSpPr>
      <xdr:spPr>
        <a:xfrm>
          <a:off x="15292017" y="17058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164407</xdr:rowOff>
    </xdr:from>
    <xdr:to>
      <xdr:col>76</xdr:col>
      <xdr:colOff>165100</xdr:colOff>
      <xdr:row>99</xdr:row>
      <xdr:rowOff>94557</xdr:rowOff>
    </xdr:to>
    <xdr:sp macro="" textlink="">
      <xdr:nvSpPr>
        <xdr:cNvPr id="705" name="楕円 704"/>
        <xdr:cNvSpPr/>
      </xdr:nvSpPr>
      <xdr:spPr>
        <a:xfrm>
          <a:off x="14541500" y="169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85684</xdr:rowOff>
    </xdr:from>
    <xdr:ext cx="378565" cy="259045"/>
    <xdr:sp macro="" textlink="">
      <xdr:nvSpPr>
        <xdr:cNvPr id="706" name="テキスト ボックス 705"/>
        <xdr:cNvSpPr txBox="1"/>
      </xdr:nvSpPr>
      <xdr:spPr>
        <a:xfrm>
          <a:off x="14403017" y="17059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164212</xdr:rowOff>
    </xdr:from>
    <xdr:to>
      <xdr:col>72</xdr:col>
      <xdr:colOff>38100</xdr:colOff>
      <xdr:row>99</xdr:row>
      <xdr:rowOff>94362</xdr:rowOff>
    </xdr:to>
    <xdr:sp macro="" textlink="">
      <xdr:nvSpPr>
        <xdr:cNvPr id="707" name="楕円 706"/>
        <xdr:cNvSpPr/>
      </xdr:nvSpPr>
      <xdr:spPr>
        <a:xfrm>
          <a:off x="13652500" y="1696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85489</xdr:rowOff>
    </xdr:from>
    <xdr:ext cx="378565" cy="259045"/>
    <xdr:sp macro="" textlink="">
      <xdr:nvSpPr>
        <xdr:cNvPr id="708" name="テキスト ボックス 707"/>
        <xdr:cNvSpPr txBox="1"/>
      </xdr:nvSpPr>
      <xdr:spPr>
        <a:xfrm>
          <a:off x="13514017" y="1705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164219</xdr:rowOff>
    </xdr:from>
    <xdr:to>
      <xdr:col>67</xdr:col>
      <xdr:colOff>101600</xdr:colOff>
      <xdr:row>99</xdr:row>
      <xdr:rowOff>94369</xdr:rowOff>
    </xdr:to>
    <xdr:sp macro="" textlink="">
      <xdr:nvSpPr>
        <xdr:cNvPr id="709" name="楕円 708"/>
        <xdr:cNvSpPr/>
      </xdr:nvSpPr>
      <xdr:spPr>
        <a:xfrm>
          <a:off x="12763500" y="169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85496</xdr:rowOff>
    </xdr:from>
    <xdr:ext cx="378565" cy="259045"/>
    <xdr:sp macro="" textlink="">
      <xdr:nvSpPr>
        <xdr:cNvPr id="710" name="テキスト ボックス 709"/>
        <xdr:cNvSpPr txBox="1"/>
      </xdr:nvSpPr>
      <xdr:spPr>
        <a:xfrm>
          <a:off x="12625017" y="17059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36" name="直線コネクタ 735"/>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9"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40" name="直線コネクタ 739"/>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76127</xdr:rowOff>
    </xdr:from>
    <xdr:to>
      <xdr:col>116</xdr:col>
      <xdr:colOff>63500</xdr:colOff>
      <xdr:row>38</xdr:row>
      <xdr:rowOff>77543</xdr:rowOff>
    </xdr:to>
    <xdr:cxnSp macro="">
      <xdr:nvCxnSpPr>
        <xdr:cNvPr id="741" name="直線コネクタ 740"/>
        <xdr:cNvCxnSpPr/>
      </xdr:nvCxnSpPr>
      <xdr:spPr>
        <a:xfrm flipV="1">
          <a:off x="21323300" y="6591227"/>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42"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43" name="フローチャート: 判断 742"/>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77543</xdr:rowOff>
    </xdr:from>
    <xdr:to>
      <xdr:col>111</xdr:col>
      <xdr:colOff>177800</xdr:colOff>
      <xdr:row>38</xdr:row>
      <xdr:rowOff>85707</xdr:rowOff>
    </xdr:to>
    <xdr:cxnSp macro="">
      <xdr:nvCxnSpPr>
        <xdr:cNvPr id="744" name="直線コネクタ 743"/>
        <xdr:cNvCxnSpPr/>
      </xdr:nvCxnSpPr>
      <xdr:spPr>
        <a:xfrm flipV="1">
          <a:off x="20434300" y="65926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45" name="フローチャート: 判断 744"/>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46" name="テキスト ボックス 745"/>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85707</xdr:rowOff>
    </xdr:from>
    <xdr:to>
      <xdr:col>107</xdr:col>
      <xdr:colOff>50800</xdr:colOff>
      <xdr:row>38</xdr:row>
      <xdr:rowOff>127399</xdr:rowOff>
    </xdr:to>
    <xdr:cxnSp macro="">
      <xdr:nvCxnSpPr>
        <xdr:cNvPr id="747" name="直線コネクタ 746"/>
        <xdr:cNvCxnSpPr/>
      </xdr:nvCxnSpPr>
      <xdr:spPr>
        <a:xfrm flipV="1">
          <a:off x="19545300" y="6600807"/>
          <a:ext cx="889000" cy="4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8" name="フローチャート: 判断 747"/>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9" name="テキスト ボックス 748"/>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127399</xdr:rowOff>
    </xdr:from>
    <xdr:to>
      <xdr:col>102</xdr:col>
      <xdr:colOff>114300</xdr:colOff>
      <xdr:row>39</xdr:row>
      <xdr:rowOff>93545</xdr:rowOff>
    </xdr:to>
    <xdr:cxnSp macro="">
      <xdr:nvCxnSpPr>
        <xdr:cNvPr id="750" name="直線コネクタ 749"/>
        <xdr:cNvCxnSpPr/>
      </xdr:nvCxnSpPr>
      <xdr:spPr>
        <a:xfrm flipV="1">
          <a:off x="18656300" y="6642499"/>
          <a:ext cx="889000" cy="1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110889</xdr:rowOff>
    </xdr:from>
    <xdr:to>
      <xdr:col>102</xdr:col>
      <xdr:colOff>165100</xdr:colOff>
      <xdr:row>39</xdr:row>
      <xdr:rowOff>41039</xdr:rowOff>
    </xdr:to>
    <xdr:sp macro="" textlink="">
      <xdr:nvSpPr>
        <xdr:cNvPr id="751" name="フローチャート: 判断 750"/>
        <xdr:cNvSpPr/>
      </xdr:nvSpPr>
      <xdr:spPr>
        <a:xfrm>
          <a:off x="19494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32166</xdr:rowOff>
    </xdr:from>
    <xdr:ext cx="378565" cy="259045"/>
    <xdr:sp macro="" textlink="">
      <xdr:nvSpPr>
        <xdr:cNvPr id="752" name="テキスト ボックス 751"/>
        <xdr:cNvSpPr txBox="1"/>
      </xdr:nvSpPr>
      <xdr:spPr>
        <a:xfrm>
          <a:off x="19356017" y="67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115788</xdr:rowOff>
    </xdr:from>
    <xdr:to>
      <xdr:col>98</xdr:col>
      <xdr:colOff>38100</xdr:colOff>
      <xdr:row>39</xdr:row>
      <xdr:rowOff>45938</xdr:rowOff>
    </xdr:to>
    <xdr:sp macro="" textlink="">
      <xdr:nvSpPr>
        <xdr:cNvPr id="753" name="フローチャート: 判断 752"/>
        <xdr:cNvSpPr/>
      </xdr:nvSpPr>
      <xdr:spPr>
        <a:xfrm>
          <a:off x="18605500" y="663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62465</xdr:rowOff>
    </xdr:from>
    <xdr:ext cx="378565" cy="259045"/>
    <xdr:sp macro="" textlink="">
      <xdr:nvSpPr>
        <xdr:cNvPr id="754" name="テキスト ボックス 753"/>
        <xdr:cNvSpPr txBox="1"/>
      </xdr:nvSpPr>
      <xdr:spPr>
        <a:xfrm>
          <a:off x="18467017" y="640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25327</xdr:rowOff>
    </xdr:from>
    <xdr:to>
      <xdr:col>116</xdr:col>
      <xdr:colOff>114300</xdr:colOff>
      <xdr:row>38</xdr:row>
      <xdr:rowOff>126927</xdr:rowOff>
    </xdr:to>
    <xdr:sp macro="" textlink="">
      <xdr:nvSpPr>
        <xdr:cNvPr id="760" name="楕円 759"/>
        <xdr:cNvSpPr/>
      </xdr:nvSpPr>
      <xdr:spPr>
        <a:xfrm>
          <a:off x="22110700" y="654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3754</xdr:rowOff>
    </xdr:from>
    <xdr:ext cx="469744" cy="259045"/>
    <xdr:sp macro="" textlink="">
      <xdr:nvSpPr>
        <xdr:cNvPr id="761" name="投資及び出資金該当値テキスト"/>
        <xdr:cNvSpPr txBox="1"/>
      </xdr:nvSpPr>
      <xdr:spPr>
        <a:xfrm>
          <a:off x="22212300" y="651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26743</xdr:rowOff>
    </xdr:from>
    <xdr:to>
      <xdr:col>112</xdr:col>
      <xdr:colOff>38100</xdr:colOff>
      <xdr:row>38</xdr:row>
      <xdr:rowOff>128343</xdr:rowOff>
    </xdr:to>
    <xdr:sp macro="" textlink="">
      <xdr:nvSpPr>
        <xdr:cNvPr id="762" name="楕円 761"/>
        <xdr:cNvSpPr/>
      </xdr:nvSpPr>
      <xdr:spPr>
        <a:xfrm>
          <a:off x="21272500" y="65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119470</xdr:rowOff>
    </xdr:from>
    <xdr:ext cx="469744" cy="259045"/>
    <xdr:sp macro="" textlink="">
      <xdr:nvSpPr>
        <xdr:cNvPr id="763" name="テキスト ボックス 762"/>
        <xdr:cNvSpPr txBox="1"/>
      </xdr:nvSpPr>
      <xdr:spPr>
        <a:xfrm>
          <a:off x="21088428" y="663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34907</xdr:rowOff>
    </xdr:from>
    <xdr:to>
      <xdr:col>107</xdr:col>
      <xdr:colOff>101600</xdr:colOff>
      <xdr:row>38</xdr:row>
      <xdr:rowOff>136507</xdr:rowOff>
    </xdr:to>
    <xdr:sp macro="" textlink="">
      <xdr:nvSpPr>
        <xdr:cNvPr id="764" name="楕円 763"/>
        <xdr:cNvSpPr/>
      </xdr:nvSpPr>
      <xdr:spPr>
        <a:xfrm>
          <a:off x="20383500" y="655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127634</xdr:rowOff>
    </xdr:from>
    <xdr:ext cx="469744" cy="259045"/>
    <xdr:sp macro="" textlink="">
      <xdr:nvSpPr>
        <xdr:cNvPr id="765" name="テキスト ボックス 764"/>
        <xdr:cNvSpPr txBox="1"/>
      </xdr:nvSpPr>
      <xdr:spPr>
        <a:xfrm>
          <a:off x="20199428" y="66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76599</xdr:rowOff>
    </xdr:from>
    <xdr:to>
      <xdr:col>102</xdr:col>
      <xdr:colOff>165100</xdr:colOff>
      <xdr:row>39</xdr:row>
      <xdr:rowOff>6749</xdr:rowOff>
    </xdr:to>
    <xdr:sp macro="" textlink="">
      <xdr:nvSpPr>
        <xdr:cNvPr id="766" name="楕円 765"/>
        <xdr:cNvSpPr/>
      </xdr:nvSpPr>
      <xdr:spPr>
        <a:xfrm>
          <a:off x="19494500" y="65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23276</xdr:rowOff>
    </xdr:from>
    <xdr:ext cx="469744" cy="259045"/>
    <xdr:sp macro="" textlink="">
      <xdr:nvSpPr>
        <xdr:cNvPr id="767" name="テキスト ボックス 766"/>
        <xdr:cNvSpPr txBox="1"/>
      </xdr:nvSpPr>
      <xdr:spPr>
        <a:xfrm>
          <a:off x="19310428" y="636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42745</xdr:rowOff>
    </xdr:from>
    <xdr:to>
      <xdr:col>98</xdr:col>
      <xdr:colOff>38100</xdr:colOff>
      <xdr:row>39</xdr:row>
      <xdr:rowOff>144345</xdr:rowOff>
    </xdr:to>
    <xdr:sp macro="" textlink="">
      <xdr:nvSpPr>
        <xdr:cNvPr id="768" name="楕円 767"/>
        <xdr:cNvSpPr/>
      </xdr:nvSpPr>
      <xdr:spPr>
        <a:xfrm>
          <a:off x="18605500" y="67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135472</xdr:rowOff>
    </xdr:from>
    <xdr:ext cx="313932" cy="259045"/>
    <xdr:sp macro="" textlink="">
      <xdr:nvSpPr>
        <xdr:cNvPr id="769" name="テキスト ボックス 768"/>
        <xdr:cNvSpPr txBox="1"/>
      </xdr:nvSpPr>
      <xdr:spPr>
        <a:xfrm>
          <a:off x="18499333" y="6822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91" name="直線コネクタ 790"/>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94"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95" name="直線コネクタ 794"/>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97"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8" name="フローチャート: 判断 797"/>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800" name="フローチャート: 判断 799"/>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801" name="テキスト ボックス 800"/>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803" name="フローチャート: 判断 802"/>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804" name="テキスト ボックス 803"/>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48552</xdr:rowOff>
    </xdr:from>
    <xdr:to>
      <xdr:col>102</xdr:col>
      <xdr:colOff>165100</xdr:colOff>
      <xdr:row>58</xdr:row>
      <xdr:rowOff>150152</xdr:rowOff>
    </xdr:to>
    <xdr:sp macro="" textlink="">
      <xdr:nvSpPr>
        <xdr:cNvPr id="806" name="フローチャート: 判断 805"/>
        <xdr:cNvSpPr/>
      </xdr:nvSpPr>
      <xdr:spPr>
        <a:xfrm>
          <a:off x="19494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166679</xdr:rowOff>
    </xdr:from>
    <xdr:ext cx="469744" cy="259045"/>
    <xdr:sp macro="" textlink="">
      <xdr:nvSpPr>
        <xdr:cNvPr id="807" name="テキスト ボックス 806"/>
        <xdr:cNvSpPr txBox="1"/>
      </xdr:nvSpPr>
      <xdr:spPr>
        <a:xfrm>
          <a:off x="19310428" y="976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xdr:rowOff>
    </xdr:from>
    <xdr:to>
      <xdr:col>98</xdr:col>
      <xdr:colOff>38100</xdr:colOff>
      <xdr:row>58</xdr:row>
      <xdr:rowOff>102146</xdr:rowOff>
    </xdr:to>
    <xdr:sp macro="" textlink="">
      <xdr:nvSpPr>
        <xdr:cNvPr id="808" name="フローチャート: 判断 807"/>
        <xdr:cNvSpPr/>
      </xdr:nvSpPr>
      <xdr:spPr>
        <a:xfrm>
          <a:off x="18605500" y="994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118673</xdr:rowOff>
    </xdr:from>
    <xdr:ext cx="469744" cy="259045"/>
    <xdr:sp macro="" textlink="">
      <xdr:nvSpPr>
        <xdr:cNvPr id="809" name="テキスト ボックス 808"/>
        <xdr:cNvSpPr txBox="1"/>
      </xdr:nvSpPr>
      <xdr:spPr>
        <a:xfrm>
          <a:off x="18421428" y="971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9" name="直線コネクタ 848"/>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50"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51" name="直線コネクタ 850"/>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52"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53" name="直線コネクタ 852"/>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143955</xdr:rowOff>
    </xdr:from>
    <xdr:to>
      <xdr:col>116</xdr:col>
      <xdr:colOff>63500</xdr:colOff>
      <xdr:row>72</xdr:row>
      <xdr:rowOff>160477</xdr:rowOff>
    </xdr:to>
    <xdr:cxnSp macro="">
      <xdr:nvCxnSpPr>
        <xdr:cNvPr id="854" name="直線コネクタ 853"/>
        <xdr:cNvCxnSpPr/>
      </xdr:nvCxnSpPr>
      <xdr:spPr>
        <a:xfrm flipV="1">
          <a:off x="21323300" y="12488355"/>
          <a:ext cx="838200" cy="1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55"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56" name="フローチャート: 判断 855"/>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160477</xdr:rowOff>
    </xdr:from>
    <xdr:to>
      <xdr:col>111</xdr:col>
      <xdr:colOff>177800</xdr:colOff>
      <xdr:row>73</xdr:row>
      <xdr:rowOff>14262</xdr:rowOff>
    </xdr:to>
    <xdr:cxnSp macro="">
      <xdr:nvCxnSpPr>
        <xdr:cNvPr id="857" name="直線コネクタ 856"/>
        <xdr:cNvCxnSpPr/>
      </xdr:nvCxnSpPr>
      <xdr:spPr>
        <a:xfrm flipV="1">
          <a:off x="20434300" y="12504877"/>
          <a:ext cx="889000" cy="2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8" name="フローチャート: 判断 857"/>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18102</xdr:rowOff>
    </xdr:from>
    <xdr:ext cx="534377" cy="259045"/>
    <xdr:sp macro="" textlink="">
      <xdr:nvSpPr>
        <xdr:cNvPr id="859" name="テキスト ボックス 858"/>
        <xdr:cNvSpPr txBox="1"/>
      </xdr:nvSpPr>
      <xdr:spPr>
        <a:xfrm>
          <a:off x="21056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14262</xdr:rowOff>
    </xdr:from>
    <xdr:to>
      <xdr:col>107</xdr:col>
      <xdr:colOff>50800</xdr:colOff>
      <xdr:row>73</xdr:row>
      <xdr:rowOff>81509</xdr:rowOff>
    </xdr:to>
    <xdr:cxnSp macro="">
      <xdr:nvCxnSpPr>
        <xdr:cNvPr id="860" name="直線コネクタ 859"/>
        <xdr:cNvCxnSpPr/>
      </xdr:nvCxnSpPr>
      <xdr:spPr>
        <a:xfrm flipV="1">
          <a:off x="19545300" y="12530112"/>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61" name="フローチャート: 判断 860"/>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62" name="テキスト ボックス 861"/>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81509</xdr:rowOff>
    </xdr:from>
    <xdr:to>
      <xdr:col>102</xdr:col>
      <xdr:colOff>114300</xdr:colOff>
      <xdr:row>73</xdr:row>
      <xdr:rowOff>97104</xdr:rowOff>
    </xdr:to>
    <xdr:cxnSp macro="">
      <xdr:nvCxnSpPr>
        <xdr:cNvPr id="863" name="直線コネクタ 862"/>
        <xdr:cNvCxnSpPr/>
      </xdr:nvCxnSpPr>
      <xdr:spPr>
        <a:xfrm flipV="1">
          <a:off x="18656300" y="12597359"/>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164960</xdr:rowOff>
    </xdr:from>
    <xdr:to>
      <xdr:col>102</xdr:col>
      <xdr:colOff>165100</xdr:colOff>
      <xdr:row>77</xdr:row>
      <xdr:rowOff>95110</xdr:rowOff>
    </xdr:to>
    <xdr:sp macro="" textlink="">
      <xdr:nvSpPr>
        <xdr:cNvPr id="864" name="フローチャート: 判断 863"/>
        <xdr:cNvSpPr/>
      </xdr:nvSpPr>
      <xdr:spPr>
        <a:xfrm>
          <a:off x="19494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86237</xdr:rowOff>
    </xdr:from>
    <xdr:ext cx="534377" cy="259045"/>
    <xdr:sp macro="" textlink="">
      <xdr:nvSpPr>
        <xdr:cNvPr id="865" name="テキスト ボックス 864"/>
        <xdr:cNvSpPr txBox="1"/>
      </xdr:nvSpPr>
      <xdr:spPr>
        <a:xfrm>
          <a:off x="19278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28563</xdr:rowOff>
    </xdr:from>
    <xdr:to>
      <xdr:col>98</xdr:col>
      <xdr:colOff>38100</xdr:colOff>
      <xdr:row>77</xdr:row>
      <xdr:rowOff>130163</xdr:rowOff>
    </xdr:to>
    <xdr:sp macro="" textlink="">
      <xdr:nvSpPr>
        <xdr:cNvPr id="866" name="フローチャート: 判断 865"/>
        <xdr:cNvSpPr/>
      </xdr:nvSpPr>
      <xdr:spPr>
        <a:xfrm>
          <a:off x="18605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121290</xdr:rowOff>
    </xdr:from>
    <xdr:ext cx="534377" cy="259045"/>
    <xdr:sp macro="" textlink="">
      <xdr:nvSpPr>
        <xdr:cNvPr id="867" name="テキスト ボックス 866"/>
        <xdr:cNvSpPr txBox="1"/>
      </xdr:nvSpPr>
      <xdr:spPr>
        <a:xfrm>
          <a:off x="18389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93155</xdr:rowOff>
    </xdr:from>
    <xdr:to>
      <xdr:col>116</xdr:col>
      <xdr:colOff>114300</xdr:colOff>
      <xdr:row>73</xdr:row>
      <xdr:rowOff>23305</xdr:rowOff>
    </xdr:to>
    <xdr:sp macro="" textlink="">
      <xdr:nvSpPr>
        <xdr:cNvPr id="873" name="楕円 872"/>
        <xdr:cNvSpPr/>
      </xdr:nvSpPr>
      <xdr:spPr>
        <a:xfrm>
          <a:off x="22110700" y="124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116032</xdr:rowOff>
    </xdr:from>
    <xdr:ext cx="599010" cy="259045"/>
    <xdr:sp macro="" textlink="">
      <xdr:nvSpPr>
        <xdr:cNvPr id="874" name="繰出金該当値テキスト"/>
        <xdr:cNvSpPr txBox="1"/>
      </xdr:nvSpPr>
      <xdr:spPr>
        <a:xfrm>
          <a:off x="22212300" y="1228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109677</xdr:rowOff>
    </xdr:from>
    <xdr:to>
      <xdr:col>112</xdr:col>
      <xdr:colOff>38100</xdr:colOff>
      <xdr:row>73</xdr:row>
      <xdr:rowOff>39827</xdr:rowOff>
    </xdr:to>
    <xdr:sp macro="" textlink="">
      <xdr:nvSpPr>
        <xdr:cNvPr id="875" name="楕円 874"/>
        <xdr:cNvSpPr/>
      </xdr:nvSpPr>
      <xdr:spPr>
        <a:xfrm>
          <a:off x="21272500" y="1245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56354</xdr:rowOff>
    </xdr:from>
    <xdr:ext cx="599010" cy="259045"/>
    <xdr:sp macro="" textlink="">
      <xdr:nvSpPr>
        <xdr:cNvPr id="876" name="テキスト ボックス 875"/>
        <xdr:cNvSpPr txBox="1"/>
      </xdr:nvSpPr>
      <xdr:spPr>
        <a:xfrm>
          <a:off x="21023795" y="1222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134912</xdr:rowOff>
    </xdr:from>
    <xdr:to>
      <xdr:col>107</xdr:col>
      <xdr:colOff>101600</xdr:colOff>
      <xdr:row>73</xdr:row>
      <xdr:rowOff>65062</xdr:rowOff>
    </xdr:to>
    <xdr:sp macro="" textlink="">
      <xdr:nvSpPr>
        <xdr:cNvPr id="877" name="楕円 876"/>
        <xdr:cNvSpPr/>
      </xdr:nvSpPr>
      <xdr:spPr>
        <a:xfrm>
          <a:off x="20383500" y="124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81589</xdr:rowOff>
    </xdr:from>
    <xdr:ext cx="599010" cy="259045"/>
    <xdr:sp macro="" textlink="">
      <xdr:nvSpPr>
        <xdr:cNvPr id="878" name="テキスト ボックス 877"/>
        <xdr:cNvSpPr txBox="1"/>
      </xdr:nvSpPr>
      <xdr:spPr>
        <a:xfrm>
          <a:off x="20134795" y="1225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30709</xdr:rowOff>
    </xdr:from>
    <xdr:to>
      <xdr:col>102</xdr:col>
      <xdr:colOff>165100</xdr:colOff>
      <xdr:row>73</xdr:row>
      <xdr:rowOff>132309</xdr:rowOff>
    </xdr:to>
    <xdr:sp macro="" textlink="">
      <xdr:nvSpPr>
        <xdr:cNvPr id="879" name="楕円 878"/>
        <xdr:cNvSpPr/>
      </xdr:nvSpPr>
      <xdr:spPr>
        <a:xfrm>
          <a:off x="19494500" y="1254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148836</xdr:rowOff>
    </xdr:from>
    <xdr:ext cx="599010" cy="259045"/>
    <xdr:sp macro="" textlink="">
      <xdr:nvSpPr>
        <xdr:cNvPr id="880" name="テキスト ボックス 879"/>
        <xdr:cNvSpPr txBox="1"/>
      </xdr:nvSpPr>
      <xdr:spPr>
        <a:xfrm>
          <a:off x="19245795" y="1232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46304</xdr:rowOff>
    </xdr:from>
    <xdr:to>
      <xdr:col>98</xdr:col>
      <xdr:colOff>38100</xdr:colOff>
      <xdr:row>73</xdr:row>
      <xdr:rowOff>147904</xdr:rowOff>
    </xdr:to>
    <xdr:sp macro="" textlink="">
      <xdr:nvSpPr>
        <xdr:cNvPr id="881" name="楕円 880"/>
        <xdr:cNvSpPr/>
      </xdr:nvSpPr>
      <xdr:spPr>
        <a:xfrm>
          <a:off x="18605500" y="125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164431</xdr:rowOff>
    </xdr:from>
    <xdr:ext cx="599010" cy="259045"/>
    <xdr:sp macro="" textlink="">
      <xdr:nvSpPr>
        <xdr:cNvPr id="882" name="テキスト ボックス 881"/>
        <xdr:cNvSpPr txBox="1"/>
      </xdr:nvSpPr>
      <xdr:spPr>
        <a:xfrm>
          <a:off x="18356795" y="1233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歳出総額は、住民一人当たり約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千円となっており、昨年度より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た。住人一人あたりのコストを性質別で見た場合、類似団体との比較ではいずれもほぼ同水準を保っているが、扶助費と補助費等において若干下回り、繰出し金において大きく上回っている。（各要因は前シートのとおり）また前年度との比較では、物件費、扶助費の伸びが大きくなっている。普通建設事業費（うち更新設備）については、ごみ処理施設整備事業の実施に伴い増額となったものである。繰出金は、下水道事業債の償還に充てるための下水道事業会計への繰出金が大きいことに加え、後期高齢者医療、介護保険等への繰出金が増高していることもあり、類似団体平均を大きく上回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岡山県和気町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14,452
14,260
144.21
9,482,713
9,052,433
359,404
5,571,736
9,583,483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77.8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96919</xdr:rowOff>
    </xdr:from>
    <xdr:to>
      <xdr:col>24</xdr:col>
      <xdr:colOff>63500</xdr:colOff>
      <xdr:row>38</xdr:row>
      <xdr:rowOff>33238</xdr:rowOff>
    </xdr:to>
    <xdr:cxnSp macro="">
      <xdr:nvCxnSpPr>
        <xdr:cNvPr id="63" name="直線コネクタ 62"/>
        <xdr:cNvCxnSpPr/>
      </xdr:nvCxnSpPr>
      <xdr:spPr>
        <a:xfrm>
          <a:off x="3797300" y="6440569"/>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96919</xdr:rowOff>
    </xdr:from>
    <xdr:to>
      <xdr:col>19</xdr:col>
      <xdr:colOff>177800</xdr:colOff>
      <xdr:row>37</xdr:row>
      <xdr:rowOff>110635</xdr:rowOff>
    </xdr:to>
    <xdr:cxnSp macro="">
      <xdr:nvCxnSpPr>
        <xdr:cNvPr id="66" name="直線コネクタ 65"/>
        <xdr:cNvCxnSpPr/>
      </xdr:nvCxnSpPr>
      <xdr:spPr>
        <a:xfrm flipV="1">
          <a:off x="2908300" y="644056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95286</xdr:rowOff>
    </xdr:from>
    <xdr:to>
      <xdr:col>15</xdr:col>
      <xdr:colOff>50800</xdr:colOff>
      <xdr:row>37</xdr:row>
      <xdr:rowOff>110635</xdr:rowOff>
    </xdr:to>
    <xdr:cxnSp macro="">
      <xdr:nvCxnSpPr>
        <xdr:cNvPr id="69" name="直線コネクタ 68"/>
        <xdr:cNvCxnSpPr/>
      </xdr:nvCxnSpPr>
      <xdr:spPr>
        <a:xfrm>
          <a:off x="2019300" y="6267486"/>
          <a:ext cx="889000" cy="18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95286</xdr:rowOff>
    </xdr:from>
    <xdr:to>
      <xdr:col>10</xdr:col>
      <xdr:colOff>114300</xdr:colOff>
      <xdr:row>36</xdr:row>
      <xdr:rowOff>135128</xdr:rowOff>
    </xdr:to>
    <xdr:cxnSp macro="">
      <xdr:nvCxnSpPr>
        <xdr:cNvPr id="72" name="直線コネクタ 71"/>
        <xdr:cNvCxnSpPr/>
      </xdr:nvCxnSpPr>
      <xdr:spPr>
        <a:xfrm flipV="1">
          <a:off x="1130300" y="6267486"/>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69306</xdr:rowOff>
    </xdr:from>
    <xdr:to>
      <xdr:col>10</xdr:col>
      <xdr:colOff>165100</xdr:colOff>
      <xdr:row>37</xdr:row>
      <xdr:rowOff>170906</xdr:rowOff>
    </xdr:to>
    <xdr:sp macro="" textlink="">
      <xdr:nvSpPr>
        <xdr:cNvPr id="73" name="フローチャート: 判断 72"/>
        <xdr:cNvSpPr/>
      </xdr:nvSpPr>
      <xdr:spPr>
        <a:xfrm>
          <a:off x="1968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162033</xdr:rowOff>
    </xdr:from>
    <xdr:ext cx="469744" cy="259045"/>
    <xdr:sp macro="" textlink="">
      <xdr:nvSpPr>
        <xdr:cNvPr id="74" name="テキスト ボックス 73"/>
        <xdr:cNvSpPr txBox="1"/>
      </xdr:nvSpPr>
      <xdr:spPr>
        <a:xfrm>
          <a:off x="1784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77796</xdr:rowOff>
    </xdr:from>
    <xdr:to>
      <xdr:col>6</xdr:col>
      <xdr:colOff>38100</xdr:colOff>
      <xdr:row>38</xdr:row>
      <xdr:rowOff>7947</xdr:rowOff>
    </xdr:to>
    <xdr:sp macro="" textlink="">
      <xdr:nvSpPr>
        <xdr:cNvPr id="75" name="フローチャート: 判断 74"/>
        <xdr:cNvSpPr/>
      </xdr:nvSpPr>
      <xdr:spPr>
        <a:xfrm>
          <a:off x="1079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170524</xdr:rowOff>
    </xdr:from>
    <xdr:ext cx="469744" cy="259045"/>
    <xdr:sp macro="" textlink="">
      <xdr:nvSpPr>
        <xdr:cNvPr id="76" name="テキスト ボックス 75"/>
        <xdr:cNvSpPr txBox="1"/>
      </xdr:nvSpPr>
      <xdr:spPr>
        <a:xfrm>
          <a:off x="895428"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153888</xdr:rowOff>
    </xdr:from>
    <xdr:to>
      <xdr:col>24</xdr:col>
      <xdr:colOff>114300</xdr:colOff>
      <xdr:row>38</xdr:row>
      <xdr:rowOff>84038</xdr:rowOff>
    </xdr:to>
    <xdr:sp macro="" textlink="">
      <xdr:nvSpPr>
        <xdr:cNvPr id="82" name="楕円 81"/>
        <xdr:cNvSpPr/>
      </xdr:nvSpPr>
      <xdr:spPr>
        <a:xfrm>
          <a:off x="45847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132315</xdr:rowOff>
    </xdr:from>
    <xdr:ext cx="469744" cy="259045"/>
    <xdr:sp macro="" textlink="">
      <xdr:nvSpPr>
        <xdr:cNvPr id="83" name="議会費該当値テキスト"/>
        <xdr:cNvSpPr txBox="1"/>
      </xdr:nvSpPr>
      <xdr:spPr>
        <a:xfrm>
          <a:off x="4686300" y="647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46119</xdr:rowOff>
    </xdr:from>
    <xdr:to>
      <xdr:col>20</xdr:col>
      <xdr:colOff>38100</xdr:colOff>
      <xdr:row>37</xdr:row>
      <xdr:rowOff>147719</xdr:rowOff>
    </xdr:to>
    <xdr:sp macro="" textlink="">
      <xdr:nvSpPr>
        <xdr:cNvPr id="84" name="楕円 83"/>
        <xdr:cNvSpPr/>
      </xdr:nvSpPr>
      <xdr:spPr>
        <a:xfrm>
          <a:off x="3746500" y="63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138846</xdr:rowOff>
    </xdr:from>
    <xdr:ext cx="469744" cy="259045"/>
    <xdr:sp macro="" textlink="">
      <xdr:nvSpPr>
        <xdr:cNvPr id="85" name="テキスト ボックス 84"/>
        <xdr:cNvSpPr txBox="1"/>
      </xdr:nvSpPr>
      <xdr:spPr>
        <a:xfrm>
          <a:off x="3562428" y="648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59835</xdr:rowOff>
    </xdr:from>
    <xdr:to>
      <xdr:col>15</xdr:col>
      <xdr:colOff>101600</xdr:colOff>
      <xdr:row>37</xdr:row>
      <xdr:rowOff>161435</xdr:rowOff>
    </xdr:to>
    <xdr:sp macro="" textlink="">
      <xdr:nvSpPr>
        <xdr:cNvPr id="86" name="楕円 85"/>
        <xdr:cNvSpPr/>
      </xdr:nvSpPr>
      <xdr:spPr>
        <a:xfrm>
          <a:off x="28575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152562</xdr:rowOff>
    </xdr:from>
    <xdr:ext cx="469744" cy="259045"/>
    <xdr:sp macro="" textlink="">
      <xdr:nvSpPr>
        <xdr:cNvPr id="87" name="テキスト ボックス 86"/>
        <xdr:cNvSpPr txBox="1"/>
      </xdr:nvSpPr>
      <xdr:spPr>
        <a:xfrm>
          <a:off x="2673428" y="64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44486</xdr:rowOff>
    </xdr:from>
    <xdr:to>
      <xdr:col>10</xdr:col>
      <xdr:colOff>165100</xdr:colOff>
      <xdr:row>36</xdr:row>
      <xdr:rowOff>146086</xdr:rowOff>
    </xdr:to>
    <xdr:sp macro="" textlink="">
      <xdr:nvSpPr>
        <xdr:cNvPr id="88" name="楕円 87"/>
        <xdr:cNvSpPr/>
      </xdr:nvSpPr>
      <xdr:spPr>
        <a:xfrm>
          <a:off x="1968500" y="62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162613</xdr:rowOff>
    </xdr:from>
    <xdr:ext cx="469744" cy="259045"/>
    <xdr:sp macro="" textlink="">
      <xdr:nvSpPr>
        <xdr:cNvPr id="89" name="テキスト ボックス 88"/>
        <xdr:cNvSpPr txBox="1"/>
      </xdr:nvSpPr>
      <xdr:spPr>
        <a:xfrm>
          <a:off x="1784428" y="599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84328</xdr:rowOff>
    </xdr:from>
    <xdr:to>
      <xdr:col>6</xdr:col>
      <xdr:colOff>38100</xdr:colOff>
      <xdr:row>37</xdr:row>
      <xdr:rowOff>14478</xdr:rowOff>
    </xdr:to>
    <xdr:sp macro="" textlink="">
      <xdr:nvSpPr>
        <xdr:cNvPr id="90" name="楕円 89"/>
        <xdr:cNvSpPr/>
      </xdr:nvSpPr>
      <xdr:spPr>
        <a:xfrm>
          <a:off x="1079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31005</xdr:rowOff>
    </xdr:from>
    <xdr:ext cx="469744" cy="259045"/>
    <xdr:sp macro="" textlink="">
      <xdr:nvSpPr>
        <xdr:cNvPr id="91" name="テキスト ボックス 90"/>
        <xdr:cNvSpPr txBox="1"/>
      </xdr:nvSpPr>
      <xdr:spPr>
        <a:xfrm>
          <a:off x="895428" y="60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39779</xdr:rowOff>
    </xdr:from>
    <xdr:to>
      <xdr:col>24</xdr:col>
      <xdr:colOff>63500</xdr:colOff>
      <xdr:row>58</xdr:row>
      <xdr:rowOff>42819</xdr:rowOff>
    </xdr:to>
    <xdr:cxnSp macro="">
      <xdr:nvCxnSpPr>
        <xdr:cNvPr id="122" name="直線コネクタ 121"/>
        <xdr:cNvCxnSpPr/>
      </xdr:nvCxnSpPr>
      <xdr:spPr>
        <a:xfrm flipV="1">
          <a:off x="3797300" y="9983879"/>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121667</xdr:rowOff>
    </xdr:from>
    <xdr:to>
      <xdr:col>19</xdr:col>
      <xdr:colOff>177800</xdr:colOff>
      <xdr:row>58</xdr:row>
      <xdr:rowOff>42819</xdr:rowOff>
    </xdr:to>
    <xdr:cxnSp macro="">
      <xdr:nvCxnSpPr>
        <xdr:cNvPr id="125" name="直線コネクタ 124"/>
        <xdr:cNvCxnSpPr/>
      </xdr:nvCxnSpPr>
      <xdr:spPr>
        <a:xfrm>
          <a:off x="2908300" y="9894317"/>
          <a:ext cx="889000" cy="9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121667</xdr:rowOff>
    </xdr:from>
    <xdr:to>
      <xdr:col>15</xdr:col>
      <xdr:colOff>50800</xdr:colOff>
      <xdr:row>58</xdr:row>
      <xdr:rowOff>82217</xdr:rowOff>
    </xdr:to>
    <xdr:cxnSp macro="">
      <xdr:nvCxnSpPr>
        <xdr:cNvPr id="128" name="直線コネクタ 127"/>
        <xdr:cNvCxnSpPr/>
      </xdr:nvCxnSpPr>
      <xdr:spPr>
        <a:xfrm flipV="1">
          <a:off x="2019300" y="9894317"/>
          <a:ext cx="889000" cy="13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82217</xdr:rowOff>
    </xdr:from>
    <xdr:to>
      <xdr:col>10</xdr:col>
      <xdr:colOff>114300</xdr:colOff>
      <xdr:row>58</xdr:row>
      <xdr:rowOff>86564</xdr:rowOff>
    </xdr:to>
    <xdr:cxnSp macro="">
      <xdr:nvCxnSpPr>
        <xdr:cNvPr id="131" name="直線コネクタ 130"/>
        <xdr:cNvCxnSpPr/>
      </xdr:nvCxnSpPr>
      <xdr:spPr>
        <a:xfrm flipV="1">
          <a:off x="1130300" y="10026317"/>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2" name="フローチャート: 判断 131"/>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79436</xdr:rowOff>
    </xdr:from>
    <xdr:ext cx="534377" cy="259045"/>
    <xdr:sp macro="" textlink="">
      <xdr:nvSpPr>
        <xdr:cNvPr id="133" name="テキスト ボックス 132"/>
        <xdr:cNvSpPr txBox="1"/>
      </xdr:nvSpPr>
      <xdr:spPr>
        <a:xfrm>
          <a:off x="1752111" y="96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4" name="フローチャート: 判断 133"/>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84164</xdr:rowOff>
    </xdr:from>
    <xdr:ext cx="534377" cy="259045"/>
    <xdr:sp macro="" textlink="">
      <xdr:nvSpPr>
        <xdr:cNvPr id="135" name="テキスト ボックス 134"/>
        <xdr:cNvSpPr txBox="1"/>
      </xdr:nvSpPr>
      <xdr:spPr>
        <a:xfrm>
          <a:off x="863111" y="96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160429</xdr:rowOff>
    </xdr:from>
    <xdr:to>
      <xdr:col>24</xdr:col>
      <xdr:colOff>114300</xdr:colOff>
      <xdr:row>58</xdr:row>
      <xdr:rowOff>90579</xdr:rowOff>
    </xdr:to>
    <xdr:sp macro="" textlink="">
      <xdr:nvSpPr>
        <xdr:cNvPr id="141" name="楕円 140"/>
        <xdr:cNvSpPr/>
      </xdr:nvSpPr>
      <xdr:spPr>
        <a:xfrm>
          <a:off x="4584700" y="993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75356</xdr:rowOff>
    </xdr:from>
    <xdr:ext cx="534377" cy="259045"/>
    <xdr:sp macro="" textlink="">
      <xdr:nvSpPr>
        <xdr:cNvPr id="142" name="総務費該当値テキスト"/>
        <xdr:cNvSpPr txBox="1"/>
      </xdr:nvSpPr>
      <xdr:spPr>
        <a:xfrm>
          <a:off x="4686300" y="984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163469</xdr:rowOff>
    </xdr:from>
    <xdr:to>
      <xdr:col>20</xdr:col>
      <xdr:colOff>38100</xdr:colOff>
      <xdr:row>58</xdr:row>
      <xdr:rowOff>93619</xdr:rowOff>
    </xdr:to>
    <xdr:sp macro="" textlink="">
      <xdr:nvSpPr>
        <xdr:cNvPr id="143" name="楕円 142"/>
        <xdr:cNvSpPr/>
      </xdr:nvSpPr>
      <xdr:spPr>
        <a:xfrm>
          <a:off x="3746500" y="993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84746</xdr:rowOff>
    </xdr:from>
    <xdr:ext cx="534377" cy="259045"/>
    <xdr:sp macro="" textlink="">
      <xdr:nvSpPr>
        <xdr:cNvPr id="144" name="テキスト ボックス 143"/>
        <xdr:cNvSpPr txBox="1"/>
      </xdr:nvSpPr>
      <xdr:spPr>
        <a:xfrm>
          <a:off x="3530111" y="100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70867</xdr:rowOff>
    </xdr:from>
    <xdr:to>
      <xdr:col>15</xdr:col>
      <xdr:colOff>101600</xdr:colOff>
      <xdr:row>58</xdr:row>
      <xdr:rowOff>1017</xdr:rowOff>
    </xdr:to>
    <xdr:sp macro="" textlink="">
      <xdr:nvSpPr>
        <xdr:cNvPr id="145" name="楕円 144"/>
        <xdr:cNvSpPr/>
      </xdr:nvSpPr>
      <xdr:spPr>
        <a:xfrm>
          <a:off x="2857500" y="98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163594</xdr:rowOff>
    </xdr:from>
    <xdr:ext cx="534377" cy="259045"/>
    <xdr:sp macro="" textlink="">
      <xdr:nvSpPr>
        <xdr:cNvPr id="146" name="テキスト ボックス 145"/>
        <xdr:cNvSpPr txBox="1"/>
      </xdr:nvSpPr>
      <xdr:spPr>
        <a:xfrm>
          <a:off x="2641111" y="993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31417</xdr:rowOff>
    </xdr:from>
    <xdr:to>
      <xdr:col>10</xdr:col>
      <xdr:colOff>165100</xdr:colOff>
      <xdr:row>58</xdr:row>
      <xdr:rowOff>133017</xdr:rowOff>
    </xdr:to>
    <xdr:sp macro="" textlink="">
      <xdr:nvSpPr>
        <xdr:cNvPr id="147" name="楕円 146"/>
        <xdr:cNvSpPr/>
      </xdr:nvSpPr>
      <xdr:spPr>
        <a:xfrm>
          <a:off x="1968500" y="99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124144</xdr:rowOff>
    </xdr:from>
    <xdr:ext cx="534377" cy="259045"/>
    <xdr:sp macro="" textlink="">
      <xdr:nvSpPr>
        <xdr:cNvPr id="148" name="テキスト ボックス 147"/>
        <xdr:cNvSpPr txBox="1"/>
      </xdr:nvSpPr>
      <xdr:spPr>
        <a:xfrm>
          <a:off x="1752111" y="1006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35764</xdr:rowOff>
    </xdr:from>
    <xdr:to>
      <xdr:col>6</xdr:col>
      <xdr:colOff>38100</xdr:colOff>
      <xdr:row>58</xdr:row>
      <xdr:rowOff>137364</xdr:rowOff>
    </xdr:to>
    <xdr:sp macro="" textlink="">
      <xdr:nvSpPr>
        <xdr:cNvPr id="149" name="楕円 148"/>
        <xdr:cNvSpPr/>
      </xdr:nvSpPr>
      <xdr:spPr>
        <a:xfrm>
          <a:off x="1079500" y="99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128491</xdr:rowOff>
    </xdr:from>
    <xdr:ext cx="534377" cy="259045"/>
    <xdr:sp macro="" textlink="">
      <xdr:nvSpPr>
        <xdr:cNvPr id="150" name="テキスト ボックス 149"/>
        <xdr:cNvSpPr txBox="1"/>
      </xdr:nvSpPr>
      <xdr:spPr>
        <a:xfrm>
          <a:off x="863111" y="100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148154</xdr:rowOff>
    </xdr:from>
    <xdr:to>
      <xdr:col>24</xdr:col>
      <xdr:colOff>63500</xdr:colOff>
      <xdr:row>78</xdr:row>
      <xdr:rowOff>867</xdr:rowOff>
    </xdr:to>
    <xdr:cxnSp macro="">
      <xdr:nvCxnSpPr>
        <xdr:cNvPr id="178" name="直線コネクタ 177"/>
        <xdr:cNvCxnSpPr/>
      </xdr:nvCxnSpPr>
      <xdr:spPr>
        <a:xfrm flipV="1">
          <a:off x="3797300" y="13349804"/>
          <a:ext cx="8382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867</xdr:rowOff>
    </xdr:from>
    <xdr:to>
      <xdr:col>19</xdr:col>
      <xdr:colOff>177800</xdr:colOff>
      <xdr:row>78</xdr:row>
      <xdr:rowOff>38484</xdr:rowOff>
    </xdr:to>
    <xdr:cxnSp macro="">
      <xdr:nvCxnSpPr>
        <xdr:cNvPr id="181" name="直線コネクタ 180"/>
        <xdr:cNvCxnSpPr/>
      </xdr:nvCxnSpPr>
      <xdr:spPr>
        <a:xfrm flipV="1">
          <a:off x="2908300" y="13373967"/>
          <a:ext cx="889000" cy="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38484</xdr:rowOff>
    </xdr:from>
    <xdr:to>
      <xdr:col>15</xdr:col>
      <xdr:colOff>50800</xdr:colOff>
      <xdr:row>78</xdr:row>
      <xdr:rowOff>52502</xdr:rowOff>
    </xdr:to>
    <xdr:cxnSp macro="">
      <xdr:nvCxnSpPr>
        <xdr:cNvPr id="184" name="直線コネクタ 183"/>
        <xdr:cNvCxnSpPr/>
      </xdr:nvCxnSpPr>
      <xdr:spPr>
        <a:xfrm flipV="1">
          <a:off x="2019300" y="13411584"/>
          <a:ext cx="889000" cy="1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52502</xdr:rowOff>
    </xdr:from>
    <xdr:to>
      <xdr:col>10</xdr:col>
      <xdr:colOff>114300</xdr:colOff>
      <xdr:row>78</xdr:row>
      <xdr:rowOff>64728</xdr:rowOff>
    </xdr:to>
    <xdr:cxnSp macro="">
      <xdr:nvCxnSpPr>
        <xdr:cNvPr id="187" name="直線コネクタ 186"/>
        <xdr:cNvCxnSpPr/>
      </xdr:nvCxnSpPr>
      <xdr:spPr>
        <a:xfrm flipV="1">
          <a:off x="1130300" y="13425602"/>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96458</xdr:rowOff>
    </xdr:from>
    <xdr:to>
      <xdr:col>10</xdr:col>
      <xdr:colOff>165100</xdr:colOff>
      <xdr:row>78</xdr:row>
      <xdr:rowOff>26608</xdr:rowOff>
    </xdr:to>
    <xdr:sp macro="" textlink="">
      <xdr:nvSpPr>
        <xdr:cNvPr id="188" name="フローチャート: 判断 187"/>
        <xdr:cNvSpPr/>
      </xdr:nvSpPr>
      <xdr:spPr>
        <a:xfrm>
          <a:off x="1968500" y="13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43135</xdr:rowOff>
    </xdr:from>
    <xdr:ext cx="599010" cy="259045"/>
    <xdr:sp macro="" textlink="">
      <xdr:nvSpPr>
        <xdr:cNvPr id="189" name="テキスト ボックス 188"/>
        <xdr:cNvSpPr txBox="1"/>
      </xdr:nvSpPr>
      <xdr:spPr>
        <a:xfrm>
          <a:off x="1719795" y="130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160483</xdr:rowOff>
    </xdr:from>
    <xdr:to>
      <xdr:col>6</xdr:col>
      <xdr:colOff>38100</xdr:colOff>
      <xdr:row>78</xdr:row>
      <xdr:rowOff>90633</xdr:rowOff>
    </xdr:to>
    <xdr:sp macro="" textlink="">
      <xdr:nvSpPr>
        <xdr:cNvPr id="190" name="フローチャート: 判断 189"/>
        <xdr:cNvSpPr/>
      </xdr:nvSpPr>
      <xdr:spPr>
        <a:xfrm>
          <a:off x="1079500" y="133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107160</xdr:rowOff>
    </xdr:from>
    <xdr:ext cx="599010" cy="259045"/>
    <xdr:sp macro="" textlink="">
      <xdr:nvSpPr>
        <xdr:cNvPr id="191" name="テキスト ボックス 190"/>
        <xdr:cNvSpPr txBox="1"/>
      </xdr:nvSpPr>
      <xdr:spPr>
        <a:xfrm>
          <a:off x="830795" y="1313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97354</xdr:rowOff>
    </xdr:from>
    <xdr:to>
      <xdr:col>24</xdr:col>
      <xdr:colOff>114300</xdr:colOff>
      <xdr:row>78</xdr:row>
      <xdr:rowOff>27504</xdr:rowOff>
    </xdr:to>
    <xdr:sp macro="" textlink="">
      <xdr:nvSpPr>
        <xdr:cNvPr id="197" name="楕円 196"/>
        <xdr:cNvSpPr/>
      </xdr:nvSpPr>
      <xdr:spPr>
        <a:xfrm>
          <a:off x="4584700" y="1329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75781</xdr:rowOff>
    </xdr:from>
    <xdr:ext cx="599010" cy="259045"/>
    <xdr:sp macro="" textlink="">
      <xdr:nvSpPr>
        <xdr:cNvPr id="198" name="民生費該当値テキスト"/>
        <xdr:cNvSpPr txBox="1"/>
      </xdr:nvSpPr>
      <xdr:spPr>
        <a:xfrm>
          <a:off x="4686300" y="1327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121517</xdr:rowOff>
    </xdr:from>
    <xdr:to>
      <xdr:col>20</xdr:col>
      <xdr:colOff>38100</xdr:colOff>
      <xdr:row>78</xdr:row>
      <xdr:rowOff>51667</xdr:rowOff>
    </xdr:to>
    <xdr:sp macro="" textlink="">
      <xdr:nvSpPr>
        <xdr:cNvPr id="199" name="楕円 198"/>
        <xdr:cNvSpPr/>
      </xdr:nvSpPr>
      <xdr:spPr>
        <a:xfrm>
          <a:off x="3746500" y="1332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42794</xdr:rowOff>
    </xdr:from>
    <xdr:ext cx="599010" cy="259045"/>
    <xdr:sp macro="" textlink="">
      <xdr:nvSpPr>
        <xdr:cNvPr id="200" name="テキスト ボックス 199"/>
        <xdr:cNvSpPr txBox="1"/>
      </xdr:nvSpPr>
      <xdr:spPr>
        <a:xfrm>
          <a:off x="3497795" y="1341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159134</xdr:rowOff>
    </xdr:from>
    <xdr:to>
      <xdr:col>15</xdr:col>
      <xdr:colOff>101600</xdr:colOff>
      <xdr:row>78</xdr:row>
      <xdr:rowOff>89284</xdr:rowOff>
    </xdr:to>
    <xdr:sp macro="" textlink="">
      <xdr:nvSpPr>
        <xdr:cNvPr id="201" name="楕円 200"/>
        <xdr:cNvSpPr/>
      </xdr:nvSpPr>
      <xdr:spPr>
        <a:xfrm>
          <a:off x="2857500" y="1336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80411</xdr:rowOff>
    </xdr:from>
    <xdr:ext cx="599010" cy="259045"/>
    <xdr:sp macro="" textlink="">
      <xdr:nvSpPr>
        <xdr:cNvPr id="202" name="テキスト ボックス 201"/>
        <xdr:cNvSpPr txBox="1"/>
      </xdr:nvSpPr>
      <xdr:spPr>
        <a:xfrm>
          <a:off x="2608795" y="1345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1702</xdr:rowOff>
    </xdr:from>
    <xdr:to>
      <xdr:col>10</xdr:col>
      <xdr:colOff>165100</xdr:colOff>
      <xdr:row>78</xdr:row>
      <xdr:rowOff>103302</xdr:rowOff>
    </xdr:to>
    <xdr:sp macro="" textlink="">
      <xdr:nvSpPr>
        <xdr:cNvPr id="203" name="楕円 202"/>
        <xdr:cNvSpPr/>
      </xdr:nvSpPr>
      <xdr:spPr>
        <a:xfrm>
          <a:off x="1968500" y="133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94429</xdr:rowOff>
    </xdr:from>
    <xdr:ext cx="599010" cy="259045"/>
    <xdr:sp macro="" textlink="">
      <xdr:nvSpPr>
        <xdr:cNvPr id="204" name="テキスト ボックス 203"/>
        <xdr:cNvSpPr txBox="1"/>
      </xdr:nvSpPr>
      <xdr:spPr>
        <a:xfrm>
          <a:off x="1719795" y="1346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13928</xdr:rowOff>
    </xdr:from>
    <xdr:to>
      <xdr:col>6</xdr:col>
      <xdr:colOff>38100</xdr:colOff>
      <xdr:row>78</xdr:row>
      <xdr:rowOff>115528</xdr:rowOff>
    </xdr:to>
    <xdr:sp macro="" textlink="">
      <xdr:nvSpPr>
        <xdr:cNvPr id="205" name="楕円 204"/>
        <xdr:cNvSpPr/>
      </xdr:nvSpPr>
      <xdr:spPr>
        <a:xfrm>
          <a:off x="1079500" y="133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106655</xdr:rowOff>
    </xdr:from>
    <xdr:ext cx="599010" cy="259045"/>
    <xdr:sp macro="" textlink="">
      <xdr:nvSpPr>
        <xdr:cNvPr id="206" name="テキスト ボックス 205"/>
        <xdr:cNvSpPr txBox="1"/>
      </xdr:nvSpPr>
      <xdr:spPr>
        <a:xfrm>
          <a:off x="830795" y="134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112410</xdr:rowOff>
    </xdr:from>
    <xdr:to>
      <xdr:col>24</xdr:col>
      <xdr:colOff>63500</xdr:colOff>
      <xdr:row>96</xdr:row>
      <xdr:rowOff>67528</xdr:rowOff>
    </xdr:to>
    <xdr:cxnSp macro="">
      <xdr:nvCxnSpPr>
        <xdr:cNvPr id="237" name="直線コネクタ 236"/>
        <xdr:cNvCxnSpPr/>
      </xdr:nvCxnSpPr>
      <xdr:spPr>
        <a:xfrm flipV="1">
          <a:off x="3797300" y="15714360"/>
          <a:ext cx="838200" cy="81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8"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67528</xdr:rowOff>
    </xdr:from>
    <xdr:to>
      <xdr:col>19</xdr:col>
      <xdr:colOff>177800</xdr:colOff>
      <xdr:row>96</xdr:row>
      <xdr:rowOff>86513</xdr:rowOff>
    </xdr:to>
    <xdr:cxnSp macro="">
      <xdr:nvCxnSpPr>
        <xdr:cNvPr id="240" name="直線コネクタ 239"/>
        <xdr:cNvCxnSpPr/>
      </xdr:nvCxnSpPr>
      <xdr:spPr>
        <a:xfrm flipV="1">
          <a:off x="2908300" y="16526728"/>
          <a:ext cx="889000" cy="1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86513</xdr:rowOff>
    </xdr:from>
    <xdr:to>
      <xdr:col>15</xdr:col>
      <xdr:colOff>50800</xdr:colOff>
      <xdr:row>96</xdr:row>
      <xdr:rowOff>87449</xdr:rowOff>
    </xdr:to>
    <xdr:cxnSp macro="">
      <xdr:nvCxnSpPr>
        <xdr:cNvPr id="243" name="直線コネクタ 242"/>
        <xdr:cNvCxnSpPr/>
      </xdr:nvCxnSpPr>
      <xdr:spPr>
        <a:xfrm flipV="1">
          <a:off x="2019300" y="16545713"/>
          <a:ext cx="889000" cy="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134736</xdr:rowOff>
    </xdr:from>
    <xdr:to>
      <xdr:col>10</xdr:col>
      <xdr:colOff>114300</xdr:colOff>
      <xdr:row>96</xdr:row>
      <xdr:rowOff>87449</xdr:rowOff>
    </xdr:to>
    <xdr:cxnSp macro="">
      <xdr:nvCxnSpPr>
        <xdr:cNvPr id="246" name="直線コネクタ 245"/>
        <xdr:cNvCxnSpPr/>
      </xdr:nvCxnSpPr>
      <xdr:spPr>
        <a:xfrm>
          <a:off x="1130300" y="16422486"/>
          <a:ext cx="889000" cy="1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110367</xdr:rowOff>
    </xdr:from>
    <xdr:to>
      <xdr:col>10</xdr:col>
      <xdr:colOff>165100</xdr:colOff>
      <xdr:row>97</xdr:row>
      <xdr:rowOff>40517</xdr:rowOff>
    </xdr:to>
    <xdr:sp macro="" textlink="">
      <xdr:nvSpPr>
        <xdr:cNvPr id="247" name="フローチャート: 判断 246"/>
        <xdr:cNvSpPr/>
      </xdr:nvSpPr>
      <xdr:spPr>
        <a:xfrm>
          <a:off x="1968500" y="1656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31644</xdr:rowOff>
    </xdr:from>
    <xdr:ext cx="534377" cy="259045"/>
    <xdr:sp macro="" textlink="">
      <xdr:nvSpPr>
        <xdr:cNvPr id="248" name="テキスト ボックス 247"/>
        <xdr:cNvSpPr txBox="1"/>
      </xdr:nvSpPr>
      <xdr:spPr>
        <a:xfrm>
          <a:off x="1752111" y="166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92949</xdr:rowOff>
    </xdr:from>
    <xdr:to>
      <xdr:col>6</xdr:col>
      <xdr:colOff>38100</xdr:colOff>
      <xdr:row>97</xdr:row>
      <xdr:rowOff>23099</xdr:rowOff>
    </xdr:to>
    <xdr:sp macro="" textlink="">
      <xdr:nvSpPr>
        <xdr:cNvPr id="249" name="フローチャート: 判断 248"/>
        <xdr:cNvSpPr/>
      </xdr:nvSpPr>
      <xdr:spPr>
        <a:xfrm>
          <a:off x="1079500" y="1655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14226</xdr:rowOff>
    </xdr:from>
    <xdr:ext cx="534377" cy="259045"/>
    <xdr:sp macro="" textlink="">
      <xdr:nvSpPr>
        <xdr:cNvPr id="250" name="テキスト ボックス 249"/>
        <xdr:cNvSpPr txBox="1"/>
      </xdr:nvSpPr>
      <xdr:spPr>
        <a:xfrm>
          <a:off x="863111" y="1664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61610</xdr:rowOff>
    </xdr:from>
    <xdr:to>
      <xdr:col>24</xdr:col>
      <xdr:colOff>114300</xdr:colOff>
      <xdr:row>91</xdr:row>
      <xdr:rowOff>163210</xdr:rowOff>
    </xdr:to>
    <xdr:sp macro="" textlink="">
      <xdr:nvSpPr>
        <xdr:cNvPr id="256" name="楕円 255"/>
        <xdr:cNvSpPr/>
      </xdr:nvSpPr>
      <xdr:spPr>
        <a:xfrm>
          <a:off x="4584700" y="1566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147987</xdr:rowOff>
    </xdr:from>
    <xdr:ext cx="599010" cy="259045"/>
    <xdr:sp macro="" textlink="">
      <xdr:nvSpPr>
        <xdr:cNvPr id="257" name="衛生費該当値テキスト"/>
        <xdr:cNvSpPr txBox="1"/>
      </xdr:nvSpPr>
      <xdr:spPr>
        <a:xfrm>
          <a:off x="4686300" y="1557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16728</xdr:rowOff>
    </xdr:from>
    <xdr:to>
      <xdr:col>20</xdr:col>
      <xdr:colOff>38100</xdr:colOff>
      <xdr:row>96</xdr:row>
      <xdr:rowOff>118328</xdr:rowOff>
    </xdr:to>
    <xdr:sp macro="" textlink="">
      <xdr:nvSpPr>
        <xdr:cNvPr id="258" name="楕円 257"/>
        <xdr:cNvSpPr/>
      </xdr:nvSpPr>
      <xdr:spPr>
        <a:xfrm>
          <a:off x="3746500" y="164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134855</xdr:rowOff>
    </xdr:from>
    <xdr:ext cx="534377" cy="259045"/>
    <xdr:sp macro="" textlink="">
      <xdr:nvSpPr>
        <xdr:cNvPr id="259" name="テキスト ボックス 258"/>
        <xdr:cNvSpPr txBox="1"/>
      </xdr:nvSpPr>
      <xdr:spPr>
        <a:xfrm>
          <a:off x="3530111" y="1625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35713</xdr:rowOff>
    </xdr:from>
    <xdr:to>
      <xdr:col>15</xdr:col>
      <xdr:colOff>101600</xdr:colOff>
      <xdr:row>96</xdr:row>
      <xdr:rowOff>137313</xdr:rowOff>
    </xdr:to>
    <xdr:sp macro="" textlink="">
      <xdr:nvSpPr>
        <xdr:cNvPr id="260" name="楕円 259"/>
        <xdr:cNvSpPr/>
      </xdr:nvSpPr>
      <xdr:spPr>
        <a:xfrm>
          <a:off x="2857500" y="164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153840</xdr:rowOff>
    </xdr:from>
    <xdr:ext cx="534377" cy="259045"/>
    <xdr:sp macro="" textlink="">
      <xdr:nvSpPr>
        <xdr:cNvPr id="261" name="テキスト ボックス 260"/>
        <xdr:cNvSpPr txBox="1"/>
      </xdr:nvSpPr>
      <xdr:spPr>
        <a:xfrm>
          <a:off x="2641111" y="162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36649</xdr:rowOff>
    </xdr:from>
    <xdr:to>
      <xdr:col>10</xdr:col>
      <xdr:colOff>165100</xdr:colOff>
      <xdr:row>96</xdr:row>
      <xdr:rowOff>138249</xdr:rowOff>
    </xdr:to>
    <xdr:sp macro="" textlink="">
      <xdr:nvSpPr>
        <xdr:cNvPr id="262" name="楕円 261"/>
        <xdr:cNvSpPr/>
      </xdr:nvSpPr>
      <xdr:spPr>
        <a:xfrm>
          <a:off x="1968500" y="1649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154776</xdr:rowOff>
    </xdr:from>
    <xdr:ext cx="534377" cy="259045"/>
    <xdr:sp macro="" textlink="">
      <xdr:nvSpPr>
        <xdr:cNvPr id="263" name="テキスト ボックス 262"/>
        <xdr:cNvSpPr txBox="1"/>
      </xdr:nvSpPr>
      <xdr:spPr>
        <a:xfrm>
          <a:off x="1752111" y="1627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83936</xdr:rowOff>
    </xdr:from>
    <xdr:to>
      <xdr:col>6</xdr:col>
      <xdr:colOff>38100</xdr:colOff>
      <xdr:row>96</xdr:row>
      <xdr:rowOff>14086</xdr:rowOff>
    </xdr:to>
    <xdr:sp macro="" textlink="">
      <xdr:nvSpPr>
        <xdr:cNvPr id="264" name="楕円 263"/>
        <xdr:cNvSpPr/>
      </xdr:nvSpPr>
      <xdr:spPr>
        <a:xfrm>
          <a:off x="1079500" y="163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30613</xdr:rowOff>
    </xdr:from>
    <xdr:ext cx="534377" cy="259045"/>
    <xdr:sp macro="" textlink="">
      <xdr:nvSpPr>
        <xdr:cNvPr id="265" name="テキスト ボックス 264"/>
        <xdr:cNvSpPr txBox="1"/>
      </xdr:nvSpPr>
      <xdr:spPr>
        <a:xfrm>
          <a:off x="863111" y="1614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139192</xdr:rowOff>
    </xdr:from>
    <xdr:to>
      <xdr:col>41</xdr:col>
      <xdr:colOff>101600</xdr:colOff>
      <xdr:row>35</xdr:row>
      <xdr:rowOff>69342</xdr:rowOff>
    </xdr:to>
    <xdr:sp macro="" textlink="">
      <xdr:nvSpPr>
        <xdr:cNvPr id="302" name="フローチャート: 判断 301"/>
        <xdr:cNvSpPr/>
      </xdr:nvSpPr>
      <xdr:spPr>
        <a:xfrm>
          <a:off x="7810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85869</xdr:rowOff>
    </xdr:from>
    <xdr:ext cx="469744" cy="259045"/>
    <xdr:sp macro="" textlink="">
      <xdr:nvSpPr>
        <xdr:cNvPr id="303" name="テキスト ボックス 302"/>
        <xdr:cNvSpPr txBox="1"/>
      </xdr:nvSpPr>
      <xdr:spPr>
        <a:xfrm>
          <a:off x="7626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122275</xdr:rowOff>
    </xdr:from>
    <xdr:to>
      <xdr:col>36</xdr:col>
      <xdr:colOff>165100</xdr:colOff>
      <xdr:row>34</xdr:row>
      <xdr:rowOff>52425</xdr:rowOff>
    </xdr:to>
    <xdr:sp macro="" textlink="">
      <xdr:nvSpPr>
        <xdr:cNvPr id="304" name="フローチャート: 判断 303"/>
        <xdr:cNvSpPr/>
      </xdr:nvSpPr>
      <xdr:spPr>
        <a:xfrm>
          <a:off x="6921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68952</xdr:rowOff>
    </xdr:from>
    <xdr:ext cx="469744" cy="259045"/>
    <xdr:sp macro="" textlink="">
      <xdr:nvSpPr>
        <xdr:cNvPr id="305" name="テキスト ボックス 304"/>
        <xdr:cNvSpPr txBox="1"/>
      </xdr:nvSpPr>
      <xdr:spPr>
        <a:xfrm>
          <a:off x="6737428"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12358</xdr:rowOff>
    </xdr:from>
    <xdr:to>
      <xdr:col>55</xdr:col>
      <xdr:colOff>0</xdr:colOff>
      <xdr:row>57</xdr:row>
      <xdr:rowOff>26074</xdr:rowOff>
    </xdr:to>
    <xdr:cxnSp macro="">
      <xdr:nvCxnSpPr>
        <xdr:cNvPr id="345" name="直線コネクタ 344"/>
        <xdr:cNvCxnSpPr/>
      </xdr:nvCxnSpPr>
      <xdr:spPr>
        <a:xfrm flipV="1">
          <a:off x="9639300" y="97850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6363</xdr:rowOff>
    </xdr:from>
    <xdr:to>
      <xdr:col>50</xdr:col>
      <xdr:colOff>114300</xdr:colOff>
      <xdr:row>57</xdr:row>
      <xdr:rowOff>26074</xdr:rowOff>
    </xdr:to>
    <xdr:cxnSp macro="">
      <xdr:nvCxnSpPr>
        <xdr:cNvPr id="348" name="直線コネクタ 347"/>
        <xdr:cNvCxnSpPr/>
      </xdr:nvCxnSpPr>
      <xdr:spPr>
        <a:xfrm>
          <a:off x="8750300" y="9779013"/>
          <a:ext cx="889000" cy="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160434</xdr:rowOff>
    </xdr:from>
    <xdr:to>
      <xdr:col>45</xdr:col>
      <xdr:colOff>177800</xdr:colOff>
      <xdr:row>57</xdr:row>
      <xdr:rowOff>6363</xdr:rowOff>
    </xdr:to>
    <xdr:cxnSp macro="">
      <xdr:nvCxnSpPr>
        <xdr:cNvPr id="351" name="直線コネクタ 350"/>
        <xdr:cNvCxnSpPr/>
      </xdr:nvCxnSpPr>
      <xdr:spPr>
        <a:xfrm>
          <a:off x="7861300" y="9761634"/>
          <a:ext cx="889000" cy="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120686</xdr:rowOff>
    </xdr:from>
    <xdr:to>
      <xdr:col>41</xdr:col>
      <xdr:colOff>50800</xdr:colOff>
      <xdr:row>56</xdr:row>
      <xdr:rowOff>160434</xdr:rowOff>
    </xdr:to>
    <xdr:cxnSp macro="">
      <xdr:nvCxnSpPr>
        <xdr:cNvPr id="354" name="直線コネクタ 353"/>
        <xdr:cNvCxnSpPr/>
      </xdr:nvCxnSpPr>
      <xdr:spPr>
        <a:xfrm>
          <a:off x="6972300" y="9721886"/>
          <a:ext cx="889000" cy="3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14125</xdr:rowOff>
    </xdr:from>
    <xdr:to>
      <xdr:col>41</xdr:col>
      <xdr:colOff>101600</xdr:colOff>
      <xdr:row>57</xdr:row>
      <xdr:rowOff>115725</xdr:rowOff>
    </xdr:to>
    <xdr:sp macro="" textlink="">
      <xdr:nvSpPr>
        <xdr:cNvPr id="355" name="フローチャート: 判断 354"/>
        <xdr:cNvSpPr/>
      </xdr:nvSpPr>
      <xdr:spPr>
        <a:xfrm>
          <a:off x="7810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106852</xdr:rowOff>
    </xdr:from>
    <xdr:ext cx="534377" cy="259045"/>
    <xdr:sp macro="" textlink="">
      <xdr:nvSpPr>
        <xdr:cNvPr id="356" name="テキスト ボックス 355"/>
        <xdr:cNvSpPr txBox="1"/>
      </xdr:nvSpPr>
      <xdr:spPr>
        <a:xfrm>
          <a:off x="7594111" y="98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16571</xdr:rowOff>
    </xdr:from>
    <xdr:to>
      <xdr:col>36</xdr:col>
      <xdr:colOff>165100</xdr:colOff>
      <xdr:row>57</xdr:row>
      <xdr:rowOff>118171</xdr:rowOff>
    </xdr:to>
    <xdr:sp macro="" textlink="">
      <xdr:nvSpPr>
        <xdr:cNvPr id="357" name="フローチャート: 判断 356"/>
        <xdr:cNvSpPr/>
      </xdr:nvSpPr>
      <xdr:spPr>
        <a:xfrm>
          <a:off x="6921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109298</xdr:rowOff>
    </xdr:from>
    <xdr:ext cx="534377" cy="259045"/>
    <xdr:sp macro="" textlink="">
      <xdr:nvSpPr>
        <xdr:cNvPr id="358" name="テキスト ボックス 357"/>
        <xdr:cNvSpPr txBox="1"/>
      </xdr:nvSpPr>
      <xdr:spPr>
        <a:xfrm>
          <a:off x="6705111" y="98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133008</xdr:rowOff>
    </xdr:from>
    <xdr:to>
      <xdr:col>55</xdr:col>
      <xdr:colOff>50800</xdr:colOff>
      <xdr:row>57</xdr:row>
      <xdr:rowOff>63158</xdr:rowOff>
    </xdr:to>
    <xdr:sp macro="" textlink="">
      <xdr:nvSpPr>
        <xdr:cNvPr id="364" name="楕円 363"/>
        <xdr:cNvSpPr/>
      </xdr:nvSpPr>
      <xdr:spPr>
        <a:xfrm>
          <a:off x="10426700" y="97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111435</xdr:rowOff>
    </xdr:from>
    <xdr:ext cx="534377" cy="259045"/>
    <xdr:sp macro="" textlink="">
      <xdr:nvSpPr>
        <xdr:cNvPr id="365" name="農林水産業費該当値テキスト"/>
        <xdr:cNvSpPr txBox="1"/>
      </xdr:nvSpPr>
      <xdr:spPr>
        <a:xfrm>
          <a:off x="10528300" y="97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146724</xdr:rowOff>
    </xdr:from>
    <xdr:to>
      <xdr:col>50</xdr:col>
      <xdr:colOff>165100</xdr:colOff>
      <xdr:row>57</xdr:row>
      <xdr:rowOff>76874</xdr:rowOff>
    </xdr:to>
    <xdr:sp macro="" textlink="">
      <xdr:nvSpPr>
        <xdr:cNvPr id="366" name="楕円 365"/>
        <xdr:cNvSpPr/>
      </xdr:nvSpPr>
      <xdr:spPr>
        <a:xfrm>
          <a:off x="9588500" y="974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68001</xdr:rowOff>
    </xdr:from>
    <xdr:ext cx="534377" cy="259045"/>
    <xdr:sp macro="" textlink="">
      <xdr:nvSpPr>
        <xdr:cNvPr id="367" name="テキスト ボックス 366"/>
        <xdr:cNvSpPr txBox="1"/>
      </xdr:nvSpPr>
      <xdr:spPr>
        <a:xfrm>
          <a:off x="9372111" y="98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127013</xdr:rowOff>
    </xdr:from>
    <xdr:to>
      <xdr:col>46</xdr:col>
      <xdr:colOff>38100</xdr:colOff>
      <xdr:row>57</xdr:row>
      <xdr:rowOff>57163</xdr:rowOff>
    </xdr:to>
    <xdr:sp macro="" textlink="">
      <xdr:nvSpPr>
        <xdr:cNvPr id="368" name="楕円 367"/>
        <xdr:cNvSpPr/>
      </xdr:nvSpPr>
      <xdr:spPr>
        <a:xfrm>
          <a:off x="8699500" y="97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48290</xdr:rowOff>
    </xdr:from>
    <xdr:ext cx="534377" cy="259045"/>
    <xdr:sp macro="" textlink="">
      <xdr:nvSpPr>
        <xdr:cNvPr id="369" name="テキスト ボックス 368"/>
        <xdr:cNvSpPr txBox="1"/>
      </xdr:nvSpPr>
      <xdr:spPr>
        <a:xfrm>
          <a:off x="8483111" y="98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109634</xdr:rowOff>
    </xdr:from>
    <xdr:to>
      <xdr:col>41</xdr:col>
      <xdr:colOff>101600</xdr:colOff>
      <xdr:row>57</xdr:row>
      <xdr:rowOff>39784</xdr:rowOff>
    </xdr:to>
    <xdr:sp macro="" textlink="">
      <xdr:nvSpPr>
        <xdr:cNvPr id="370" name="楕円 369"/>
        <xdr:cNvSpPr/>
      </xdr:nvSpPr>
      <xdr:spPr>
        <a:xfrm>
          <a:off x="7810500" y="97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56311</xdr:rowOff>
    </xdr:from>
    <xdr:ext cx="534377" cy="259045"/>
    <xdr:sp macro="" textlink="">
      <xdr:nvSpPr>
        <xdr:cNvPr id="371" name="テキスト ボックス 370"/>
        <xdr:cNvSpPr txBox="1"/>
      </xdr:nvSpPr>
      <xdr:spPr>
        <a:xfrm>
          <a:off x="7594111" y="948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69886</xdr:rowOff>
    </xdr:from>
    <xdr:to>
      <xdr:col>36</xdr:col>
      <xdr:colOff>165100</xdr:colOff>
      <xdr:row>57</xdr:row>
      <xdr:rowOff>36</xdr:rowOff>
    </xdr:to>
    <xdr:sp macro="" textlink="">
      <xdr:nvSpPr>
        <xdr:cNvPr id="372" name="楕円 371"/>
        <xdr:cNvSpPr/>
      </xdr:nvSpPr>
      <xdr:spPr>
        <a:xfrm>
          <a:off x="6921500" y="96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16563</xdr:rowOff>
    </xdr:from>
    <xdr:ext cx="534377" cy="259045"/>
    <xdr:sp macro="" textlink="">
      <xdr:nvSpPr>
        <xdr:cNvPr id="373" name="テキスト ボックス 372"/>
        <xdr:cNvSpPr txBox="1"/>
      </xdr:nvSpPr>
      <xdr:spPr>
        <a:xfrm>
          <a:off x="6705111" y="944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87833</xdr:rowOff>
    </xdr:from>
    <xdr:to>
      <xdr:col>55</xdr:col>
      <xdr:colOff>0</xdr:colOff>
      <xdr:row>78</xdr:row>
      <xdr:rowOff>127712</xdr:rowOff>
    </xdr:to>
    <xdr:cxnSp macro="">
      <xdr:nvCxnSpPr>
        <xdr:cNvPr id="402" name="直線コネクタ 401"/>
        <xdr:cNvCxnSpPr/>
      </xdr:nvCxnSpPr>
      <xdr:spPr>
        <a:xfrm>
          <a:off x="9639300" y="13460933"/>
          <a:ext cx="838200" cy="3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70752</xdr:rowOff>
    </xdr:from>
    <xdr:to>
      <xdr:col>50</xdr:col>
      <xdr:colOff>114300</xdr:colOff>
      <xdr:row>78</xdr:row>
      <xdr:rowOff>87833</xdr:rowOff>
    </xdr:to>
    <xdr:cxnSp macro="">
      <xdr:nvCxnSpPr>
        <xdr:cNvPr id="405" name="直線コネクタ 404"/>
        <xdr:cNvCxnSpPr/>
      </xdr:nvCxnSpPr>
      <xdr:spPr>
        <a:xfrm>
          <a:off x="8750300" y="13443852"/>
          <a:ext cx="889000" cy="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70752</xdr:rowOff>
    </xdr:from>
    <xdr:to>
      <xdr:col>45</xdr:col>
      <xdr:colOff>177800</xdr:colOff>
      <xdr:row>78</xdr:row>
      <xdr:rowOff>140957</xdr:rowOff>
    </xdr:to>
    <xdr:cxnSp macro="">
      <xdr:nvCxnSpPr>
        <xdr:cNvPr id="408" name="直線コネクタ 407"/>
        <xdr:cNvCxnSpPr/>
      </xdr:nvCxnSpPr>
      <xdr:spPr>
        <a:xfrm flipV="1">
          <a:off x="7861300" y="13443852"/>
          <a:ext cx="889000" cy="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140957</xdr:rowOff>
    </xdr:from>
    <xdr:to>
      <xdr:col>41</xdr:col>
      <xdr:colOff>50800</xdr:colOff>
      <xdr:row>78</xdr:row>
      <xdr:rowOff>151155</xdr:rowOff>
    </xdr:to>
    <xdr:cxnSp macro="">
      <xdr:nvCxnSpPr>
        <xdr:cNvPr id="411" name="直線コネクタ 410"/>
        <xdr:cNvCxnSpPr/>
      </xdr:nvCxnSpPr>
      <xdr:spPr>
        <a:xfrm flipV="1">
          <a:off x="6972300" y="13514057"/>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12" name="フローチャート: 判断 411"/>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165676</xdr:rowOff>
    </xdr:from>
    <xdr:ext cx="469744" cy="259045"/>
    <xdr:sp macro="" textlink="">
      <xdr:nvSpPr>
        <xdr:cNvPr id="413" name="テキスト ボックス 412"/>
        <xdr:cNvSpPr txBox="1"/>
      </xdr:nvSpPr>
      <xdr:spPr>
        <a:xfrm>
          <a:off x="7626428" y="1319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14" name="フローチャート: 判断 413"/>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167898</xdr:rowOff>
    </xdr:from>
    <xdr:ext cx="469744" cy="259045"/>
    <xdr:sp macro="" textlink="">
      <xdr:nvSpPr>
        <xdr:cNvPr id="415" name="テキスト ボックス 414"/>
        <xdr:cNvSpPr txBox="1"/>
      </xdr:nvSpPr>
      <xdr:spPr>
        <a:xfrm>
          <a:off x="6737428" y="1319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76912</xdr:rowOff>
    </xdr:from>
    <xdr:to>
      <xdr:col>55</xdr:col>
      <xdr:colOff>50800</xdr:colOff>
      <xdr:row>79</xdr:row>
      <xdr:rowOff>7062</xdr:rowOff>
    </xdr:to>
    <xdr:sp macro="" textlink="">
      <xdr:nvSpPr>
        <xdr:cNvPr id="421" name="楕円 420"/>
        <xdr:cNvSpPr/>
      </xdr:nvSpPr>
      <xdr:spPr>
        <a:xfrm>
          <a:off x="10426700" y="134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163289</xdr:rowOff>
    </xdr:from>
    <xdr:ext cx="469744" cy="259045"/>
    <xdr:sp macro="" textlink="">
      <xdr:nvSpPr>
        <xdr:cNvPr id="422" name="商工費該当値テキスト"/>
        <xdr:cNvSpPr txBox="1"/>
      </xdr:nvSpPr>
      <xdr:spPr>
        <a:xfrm>
          <a:off x="10528300" y="1336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37033</xdr:rowOff>
    </xdr:from>
    <xdr:to>
      <xdr:col>50</xdr:col>
      <xdr:colOff>165100</xdr:colOff>
      <xdr:row>78</xdr:row>
      <xdr:rowOff>138633</xdr:rowOff>
    </xdr:to>
    <xdr:sp macro="" textlink="">
      <xdr:nvSpPr>
        <xdr:cNvPr id="423" name="楕円 422"/>
        <xdr:cNvSpPr/>
      </xdr:nvSpPr>
      <xdr:spPr>
        <a:xfrm>
          <a:off x="9588500" y="1341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129760</xdr:rowOff>
    </xdr:from>
    <xdr:ext cx="534377" cy="259045"/>
    <xdr:sp macro="" textlink="">
      <xdr:nvSpPr>
        <xdr:cNvPr id="424" name="テキスト ボックス 423"/>
        <xdr:cNvSpPr txBox="1"/>
      </xdr:nvSpPr>
      <xdr:spPr>
        <a:xfrm>
          <a:off x="9372111" y="1350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19952</xdr:rowOff>
    </xdr:from>
    <xdr:to>
      <xdr:col>46</xdr:col>
      <xdr:colOff>38100</xdr:colOff>
      <xdr:row>78</xdr:row>
      <xdr:rowOff>121552</xdr:rowOff>
    </xdr:to>
    <xdr:sp macro="" textlink="">
      <xdr:nvSpPr>
        <xdr:cNvPr id="425" name="楕円 424"/>
        <xdr:cNvSpPr/>
      </xdr:nvSpPr>
      <xdr:spPr>
        <a:xfrm>
          <a:off x="8699500" y="133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112679</xdr:rowOff>
    </xdr:from>
    <xdr:ext cx="534377" cy="259045"/>
    <xdr:sp macro="" textlink="">
      <xdr:nvSpPr>
        <xdr:cNvPr id="426" name="テキスト ボックス 425"/>
        <xdr:cNvSpPr txBox="1"/>
      </xdr:nvSpPr>
      <xdr:spPr>
        <a:xfrm>
          <a:off x="8483111" y="134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90157</xdr:rowOff>
    </xdr:from>
    <xdr:to>
      <xdr:col>41</xdr:col>
      <xdr:colOff>101600</xdr:colOff>
      <xdr:row>79</xdr:row>
      <xdr:rowOff>20307</xdr:rowOff>
    </xdr:to>
    <xdr:sp macro="" textlink="">
      <xdr:nvSpPr>
        <xdr:cNvPr id="427" name="楕円 426"/>
        <xdr:cNvSpPr/>
      </xdr:nvSpPr>
      <xdr:spPr>
        <a:xfrm>
          <a:off x="7810500" y="134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11434</xdr:rowOff>
    </xdr:from>
    <xdr:ext cx="469744" cy="259045"/>
    <xdr:sp macro="" textlink="">
      <xdr:nvSpPr>
        <xdr:cNvPr id="428" name="テキスト ボックス 427"/>
        <xdr:cNvSpPr txBox="1"/>
      </xdr:nvSpPr>
      <xdr:spPr>
        <a:xfrm>
          <a:off x="7626428" y="1355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100355</xdr:rowOff>
    </xdr:from>
    <xdr:to>
      <xdr:col>36</xdr:col>
      <xdr:colOff>165100</xdr:colOff>
      <xdr:row>79</xdr:row>
      <xdr:rowOff>30505</xdr:rowOff>
    </xdr:to>
    <xdr:sp macro="" textlink="">
      <xdr:nvSpPr>
        <xdr:cNvPr id="429" name="楕円 428"/>
        <xdr:cNvSpPr/>
      </xdr:nvSpPr>
      <xdr:spPr>
        <a:xfrm>
          <a:off x="6921500" y="134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21632</xdr:rowOff>
    </xdr:from>
    <xdr:ext cx="469744" cy="259045"/>
    <xdr:sp macro="" textlink="">
      <xdr:nvSpPr>
        <xdr:cNvPr id="430" name="テキスト ボックス 429"/>
        <xdr:cNvSpPr txBox="1"/>
      </xdr:nvSpPr>
      <xdr:spPr>
        <a:xfrm>
          <a:off x="6737428" y="1356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139429</xdr:rowOff>
    </xdr:from>
    <xdr:to>
      <xdr:col>55</xdr:col>
      <xdr:colOff>0</xdr:colOff>
      <xdr:row>97</xdr:row>
      <xdr:rowOff>146047</xdr:rowOff>
    </xdr:to>
    <xdr:cxnSp macro="">
      <xdr:nvCxnSpPr>
        <xdr:cNvPr id="455" name="直線コネクタ 454"/>
        <xdr:cNvCxnSpPr/>
      </xdr:nvCxnSpPr>
      <xdr:spPr>
        <a:xfrm>
          <a:off x="9639300" y="16770079"/>
          <a:ext cx="8382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137238</xdr:rowOff>
    </xdr:from>
    <xdr:to>
      <xdr:col>50</xdr:col>
      <xdr:colOff>114300</xdr:colOff>
      <xdr:row>97</xdr:row>
      <xdr:rowOff>139429</xdr:rowOff>
    </xdr:to>
    <xdr:cxnSp macro="">
      <xdr:nvCxnSpPr>
        <xdr:cNvPr id="458" name="直線コネクタ 457"/>
        <xdr:cNvCxnSpPr/>
      </xdr:nvCxnSpPr>
      <xdr:spPr>
        <a:xfrm>
          <a:off x="8750300" y="16767888"/>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137238</xdr:rowOff>
    </xdr:from>
    <xdr:to>
      <xdr:col>45</xdr:col>
      <xdr:colOff>177800</xdr:colOff>
      <xdr:row>97</xdr:row>
      <xdr:rowOff>148495</xdr:rowOff>
    </xdr:to>
    <xdr:cxnSp macro="">
      <xdr:nvCxnSpPr>
        <xdr:cNvPr id="461" name="直線コネクタ 460"/>
        <xdr:cNvCxnSpPr/>
      </xdr:nvCxnSpPr>
      <xdr:spPr>
        <a:xfrm flipV="1">
          <a:off x="7861300" y="16767888"/>
          <a:ext cx="8890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63" name="テキスト ボックス 462"/>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139311</xdr:rowOff>
    </xdr:from>
    <xdr:to>
      <xdr:col>41</xdr:col>
      <xdr:colOff>50800</xdr:colOff>
      <xdr:row>97</xdr:row>
      <xdr:rowOff>148495</xdr:rowOff>
    </xdr:to>
    <xdr:cxnSp macro="">
      <xdr:nvCxnSpPr>
        <xdr:cNvPr id="464" name="直線コネクタ 463"/>
        <xdr:cNvCxnSpPr/>
      </xdr:nvCxnSpPr>
      <xdr:spPr>
        <a:xfrm>
          <a:off x="6972300" y="16769961"/>
          <a:ext cx="889000" cy="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111142</xdr:rowOff>
    </xdr:from>
    <xdr:to>
      <xdr:col>41</xdr:col>
      <xdr:colOff>101600</xdr:colOff>
      <xdr:row>98</xdr:row>
      <xdr:rowOff>41292</xdr:rowOff>
    </xdr:to>
    <xdr:sp macro="" textlink="">
      <xdr:nvSpPr>
        <xdr:cNvPr id="465" name="フローチャート: 判断 464"/>
        <xdr:cNvSpPr/>
      </xdr:nvSpPr>
      <xdr:spPr>
        <a:xfrm>
          <a:off x="7810500" y="1674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32419</xdr:rowOff>
    </xdr:from>
    <xdr:ext cx="534377" cy="259045"/>
    <xdr:sp macro="" textlink="">
      <xdr:nvSpPr>
        <xdr:cNvPr id="466" name="テキスト ボックス 465"/>
        <xdr:cNvSpPr txBox="1"/>
      </xdr:nvSpPr>
      <xdr:spPr>
        <a:xfrm>
          <a:off x="7594111" y="168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115672</xdr:rowOff>
    </xdr:from>
    <xdr:to>
      <xdr:col>36</xdr:col>
      <xdr:colOff>165100</xdr:colOff>
      <xdr:row>98</xdr:row>
      <xdr:rowOff>45822</xdr:rowOff>
    </xdr:to>
    <xdr:sp macro="" textlink="">
      <xdr:nvSpPr>
        <xdr:cNvPr id="467" name="フローチャート: 判断 466"/>
        <xdr:cNvSpPr/>
      </xdr:nvSpPr>
      <xdr:spPr>
        <a:xfrm>
          <a:off x="6921500" y="1674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36949</xdr:rowOff>
    </xdr:from>
    <xdr:ext cx="534377" cy="259045"/>
    <xdr:sp macro="" textlink="">
      <xdr:nvSpPr>
        <xdr:cNvPr id="468" name="テキスト ボックス 467"/>
        <xdr:cNvSpPr txBox="1"/>
      </xdr:nvSpPr>
      <xdr:spPr>
        <a:xfrm>
          <a:off x="6705111" y="168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95247</xdr:rowOff>
    </xdr:from>
    <xdr:to>
      <xdr:col>55</xdr:col>
      <xdr:colOff>50800</xdr:colOff>
      <xdr:row>98</xdr:row>
      <xdr:rowOff>25397</xdr:rowOff>
    </xdr:to>
    <xdr:sp macro="" textlink="">
      <xdr:nvSpPr>
        <xdr:cNvPr id="474" name="楕円 473"/>
        <xdr:cNvSpPr/>
      </xdr:nvSpPr>
      <xdr:spPr>
        <a:xfrm>
          <a:off x="10426700" y="1672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54624</xdr:rowOff>
    </xdr:from>
    <xdr:ext cx="534377" cy="259045"/>
    <xdr:sp macro="" textlink="">
      <xdr:nvSpPr>
        <xdr:cNvPr id="475" name="土木費該当値テキスト"/>
        <xdr:cNvSpPr txBox="1"/>
      </xdr:nvSpPr>
      <xdr:spPr>
        <a:xfrm>
          <a:off x="10528300" y="165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88629</xdr:rowOff>
    </xdr:from>
    <xdr:to>
      <xdr:col>50</xdr:col>
      <xdr:colOff>165100</xdr:colOff>
      <xdr:row>98</xdr:row>
      <xdr:rowOff>18779</xdr:rowOff>
    </xdr:to>
    <xdr:sp macro="" textlink="">
      <xdr:nvSpPr>
        <xdr:cNvPr id="476" name="楕円 475"/>
        <xdr:cNvSpPr/>
      </xdr:nvSpPr>
      <xdr:spPr>
        <a:xfrm>
          <a:off x="9588500" y="1671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35306</xdr:rowOff>
    </xdr:from>
    <xdr:ext cx="599010" cy="259045"/>
    <xdr:sp macro="" textlink="">
      <xdr:nvSpPr>
        <xdr:cNvPr id="477" name="テキスト ボックス 476"/>
        <xdr:cNvSpPr txBox="1"/>
      </xdr:nvSpPr>
      <xdr:spPr>
        <a:xfrm>
          <a:off x="9339795" y="1649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86438</xdr:rowOff>
    </xdr:from>
    <xdr:to>
      <xdr:col>46</xdr:col>
      <xdr:colOff>38100</xdr:colOff>
      <xdr:row>98</xdr:row>
      <xdr:rowOff>16588</xdr:rowOff>
    </xdr:to>
    <xdr:sp macro="" textlink="">
      <xdr:nvSpPr>
        <xdr:cNvPr id="478" name="楕円 477"/>
        <xdr:cNvSpPr/>
      </xdr:nvSpPr>
      <xdr:spPr>
        <a:xfrm>
          <a:off x="8699500" y="16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33115</xdr:rowOff>
    </xdr:from>
    <xdr:ext cx="599010" cy="259045"/>
    <xdr:sp macro="" textlink="">
      <xdr:nvSpPr>
        <xdr:cNvPr id="479" name="テキスト ボックス 478"/>
        <xdr:cNvSpPr txBox="1"/>
      </xdr:nvSpPr>
      <xdr:spPr>
        <a:xfrm>
          <a:off x="8450795" y="1649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97695</xdr:rowOff>
    </xdr:from>
    <xdr:to>
      <xdr:col>41</xdr:col>
      <xdr:colOff>101600</xdr:colOff>
      <xdr:row>98</xdr:row>
      <xdr:rowOff>27845</xdr:rowOff>
    </xdr:to>
    <xdr:sp macro="" textlink="">
      <xdr:nvSpPr>
        <xdr:cNvPr id="480" name="楕円 479"/>
        <xdr:cNvSpPr/>
      </xdr:nvSpPr>
      <xdr:spPr>
        <a:xfrm>
          <a:off x="7810500" y="167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44372</xdr:rowOff>
    </xdr:from>
    <xdr:ext cx="534377" cy="259045"/>
    <xdr:sp macro="" textlink="">
      <xdr:nvSpPr>
        <xdr:cNvPr id="481" name="テキスト ボックス 480"/>
        <xdr:cNvSpPr txBox="1"/>
      </xdr:nvSpPr>
      <xdr:spPr>
        <a:xfrm>
          <a:off x="7594111" y="1650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88511</xdr:rowOff>
    </xdr:from>
    <xdr:to>
      <xdr:col>36</xdr:col>
      <xdr:colOff>165100</xdr:colOff>
      <xdr:row>98</xdr:row>
      <xdr:rowOff>18661</xdr:rowOff>
    </xdr:to>
    <xdr:sp macro="" textlink="">
      <xdr:nvSpPr>
        <xdr:cNvPr id="482" name="楕円 481"/>
        <xdr:cNvSpPr/>
      </xdr:nvSpPr>
      <xdr:spPr>
        <a:xfrm>
          <a:off x="6921500" y="167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35188</xdr:rowOff>
    </xdr:from>
    <xdr:ext cx="599010" cy="259045"/>
    <xdr:sp macro="" textlink="">
      <xdr:nvSpPr>
        <xdr:cNvPr id="483" name="テキスト ボックス 482"/>
        <xdr:cNvSpPr txBox="1"/>
      </xdr:nvSpPr>
      <xdr:spPr>
        <a:xfrm>
          <a:off x="6672795" y="1649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15913</xdr:rowOff>
    </xdr:from>
    <xdr:to>
      <xdr:col>85</xdr:col>
      <xdr:colOff>127000</xdr:colOff>
      <xdr:row>37</xdr:row>
      <xdr:rowOff>25776</xdr:rowOff>
    </xdr:to>
    <xdr:cxnSp macro="">
      <xdr:nvCxnSpPr>
        <xdr:cNvPr id="514" name="直線コネクタ 513"/>
        <xdr:cNvCxnSpPr/>
      </xdr:nvCxnSpPr>
      <xdr:spPr>
        <a:xfrm flipV="1">
          <a:off x="15481300" y="6359563"/>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18166</xdr:rowOff>
    </xdr:from>
    <xdr:to>
      <xdr:col>81</xdr:col>
      <xdr:colOff>50800</xdr:colOff>
      <xdr:row>37</xdr:row>
      <xdr:rowOff>25776</xdr:rowOff>
    </xdr:to>
    <xdr:cxnSp macro="">
      <xdr:nvCxnSpPr>
        <xdr:cNvPr id="517" name="直線コネクタ 516"/>
        <xdr:cNvCxnSpPr/>
      </xdr:nvCxnSpPr>
      <xdr:spPr>
        <a:xfrm>
          <a:off x="14592300" y="6361816"/>
          <a:ext cx="8890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92249</xdr:rowOff>
    </xdr:from>
    <xdr:to>
      <xdr:col>76</xdr:col>
      <xdr:colOff>114300</xdr:colOff>
      <xdr:row>37</xdr:row>
      <xdr:rowOff>18166</xdr:rowOff>
    </xdr:to>
    <xdr:cxnSp macro="">
      <xdr:nvCxnSpPr>
        <xdr:cNvPr id="520" name="直線コネクタ 519"/>
        <xdr:cNvCxnSpPr/>
      </xdr:nvCxnSpPr>
      <xdr:spPr>
        <a:xfrm>
          <a:off x="13703300" y="6264449"/>
          <a:ext cx="889000" cy="9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85354</xdr:rowOff>
    </xdr:from>
    <xdr:ext cx="534377" cy="259045"/>
    <xdr:sp macro="" textlink="">
      <xdr:nvSpPr>
        <xdr:cNvPr id="522" name="テキスト ボックス 521"/>
        <xdr:cNvSpPr txBox="1"/>
      </xdr:nvSpPr>
      <xdr:spPr>
        <a:xfrm>
          <a:off x="14325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92249</xdr:rowOff>
    </xdr:from>
    <xdr:to>
      <xdr:col>71</xdr:col>
      <xdr:colOff>177800</xdr:colOff>
      <xdr:row>37</xdr:row>
      <xdr:rowOff>64523</xdr:rowOff>
    </xdr:to>
    <xdr:cxnSp macro="">
      <xdr:nvCxnSpPr>
        <xdr:cNvPr id="523" name="直線コネクタ 522"/>
        <xdr:cNvCxnSpPr/>
      </xdr:nvCxnSpPr>
      <xdr:spPr>
        <a:xfrm flipV="1">
          <a:off x="12814300" y="6264449"/>
          <a:ext cx="889000" cy="14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2571</xdr:rowOff>
    </xdr:from>
    <xdr:to>
      <xdr:col>72</xdr:col>
      <xdr:colOff>38100</xdr:colOff>
      <xdr:row>37</xdr:row>
      <xdr:rowOff>104171</xdr:rowOff>
    </xdr:to>
    <xdr:sp macro="" textlink="">
      <xdr:nvSpPr>
        <xdr:cNvPr id="524" name="フローチャート: 判断 523"/>
        <xdr:cNvSpPr/>
      </xdr:nvSpPr>
      <xdr:spPr>
        <a:xfrm>
          <a:off x="13652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95298</xdr:rowOff>
    </xdr:from>
    <xdr:ext cx="534377" cy="259045"/>
    <xdr:sp macro="" textlink="">
      <xdr:nvSpPr>
        <xdr:cNvPr id="525" name="テキスト ボックス 524"/>
        <xdr:cNvSpPr txBox="1"/>
      </xdr:nvSpPr>
      <xdr:spPr>
        <a:xfrm>
          <a:off x="13436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19193</xdr:rowOff>
    </xdr:from>
    <xdr:to>
      <xdr:col>67</xdr:col>
      <xdr:colOff>101600</xdr:colOff>
      <xdr:row>37</xdr:row>
      <xdr:rowOff>120793</xdr:rowOff>
    </xdr:to>
    <xdr:sp macro="" textlink="">
      <xdr:nvSpPr>
        <xdr:cNvPr id="526" name="フローチャート: 判断 525"/>
        <xdr:cNvSpPr/>
      </xdr:nvSpPr>
      <xdr:spPr>
        <a:xfrm>
          <a:off x="12763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111920</xdr:rowOff>
    </xdr:from>
    <xdr:ext cx="534377" cy="259045"/>
    <xdr:sp macro="" textlink="">
      <xdr:nvSpPr>
        <xdr:cNvPr id="527" name="テキスト ボックス 526"/>
        <xdr:cNvSpPr txBox="1"/>
      </xdr:nvSpPr>
      <xdr:spPr>
        <a:xfrm>
          <a:off x="12547111" y="64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136563</xdr:rowOff>
    </xdr:from>
    <xdr:to>
      <xdr:col>85</xdr:col>
      <xdr:colOff>177800</xdr:colOff>
      <xdr:row>37</xdr:row>
      <xdr:rowOff>66713</xdr:rowOff>
    </xdr:to>
    <xdr:sp macro="" textlink="">
      <xdr:nvSpPr>
        <xdr:cNvPr id="533" name="楕円 532"/>
        <xdr:cNvSpPr/>
      </xdr:nvSpPr>
      <xdr:spPr>
        <a:xfrm>
          <a:off x="16268700" y="63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114990</xdr:rowOff>
    </xdr:from>
    <xdr:ext cx="534377" cy="259045"/>
    <xdr:sp macro="" textlink="">
      <xdr:nvSpPr>
        <xdr:cNvPr id="534" name="消防費該当値テキスト"/>
        <xdr:cNvSpPr txBox="1"/>
      </xdr:nvSpPr>
      <xdr:spPr>
        <a:xfrm>
          <a:off x="16370300" y="62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146426</xdr:rowOff>
    </xdr:from>
    <xdr:to>
      <xdr:col>81</xdr:col>
      <xdr:colOff>101600</xdr:colOff>
      <xdr:row>37</xdr:row>
      <xdr:rowOff>76576</xdr:rowOff>
    </xdr:to>
    <xdr:sp macro="" textlink="">
      <xdr:nvSpPr>
        <xdr:cNvPr id="535" name="楕円 534"/>
        <xdr:cNvSpPr/>
      </xdr:nvSpPr>
      <xdr:spPr>
        <a:xfrm>
          <a:off x="15430500" y="63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67703</xdr:rowOff>
    </xdr:from>
    <xdr:ext cx="534377" cy="259045"/>
    <xdr:sp macro="" textlink="">
      <xdr:nvSpPr>
        <xdr:cNvPr id="536" name="テキスト ボックス 535"/>
        <xdr:cNvSpPr txBox="1"/>
      </xdr:nvSpPr>
      <xdr:spPr>
        <a:xfrm>
          <a:off x="15214111" y="64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138816</xdr:rowOff>
    </xdr:from>
    <xdr:to>
      <xdr:col>76</xdr:col>
      <xdr:colOff>165100</xdr:colOff>
      <xdr:row>37</xdr:row>
      <xdr:rowOff>68966</xdr:rowOff>
    </xdr:to>
    <xdr:sp macro="" textlink="">
      <xdr:nvSpPr>
        <xdr:cNvPr id="537" name="楕円 536"/>
        <xdr:cNvSpPr/>
      </xdr:nvSpPr>
      <xdr:spPr>
        <a:xfrm>
          <a:off x="14541500" y="63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85493</xdr:rowOff>
    </xdr:from>
    <xdr:ext cx="534377" cy="259045"/>
    <xdr:sp macro="" textlink="">
      <xdr:nvSpPr>
        <xdr:cNvPr id="538" name="テキスト ボックス 537"/>
        <xdr:cNvSpPr txBox="1"/>
      </xdr:nvSpPr>
      <xdr:spPr>
        <a:xfrm>
          <a:off x="14325111" y="60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41449</xdr:rowOff>
    </xdr:from>
    <xdr:to>
      <xdr:col>72</xdr:col>
      <xdr:colOff>38100</xdr:colOff>
      <xdr:row>36</xdr:row>
      <xdr:rowOff>143049</xdr:rowOff>
    </xdr:to>
    <xdr:sp macro="" textlink="">
      <xdr:nvSpPr>
        <xdr:cNvPr id="539" name="楕円 538"/>
        <xdr:cNvSpPr/>
      </xdr:nvSpPr>
      <xdr:spPr>
        <a:xfrm>
          <a:off x="13652500" y="62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159576</xdr:rowOff>
    </xdr:from>
    <xdr:ext cx="534377" cy="259045"/>
    <xdr:sp macro="" textlink="">
      <xdr:nvSpPr>
        <xdr:cNvPr id="540" name="テキスト ボックス 539"/>
        <xdr:cNvSpPr txBox="1"/>
      </xdr:nvSpPr>
      <xdr:spPr>
        <a:xfrm>
          <a:off x="13436111" y="598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13723</xdr:rowOff>
    </xdr:from>
    <xdr:to>
      <xdr:col>67</xdr:col>
      <xdr:colOff>101600</xdr:colOff>
      <xdr:row>37</xdr:row>
      <xdr:rowOff>115323</xdr:rowOff>
    </xdr:to>
    <xdr:sp macro="" textlink="">
      <xdr:nvSpPr>
        <xdr:cNvPr id="541" name="楕円 540"/>
        <xdr:cNvSpPr/>
      </xdr:nvSpPr>
      <xdr:spPr>
        <a:xfrm>
          <a:off x="12763500" y="63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131850</xdr:rowOff>
    </xdr:from>
    <xdr:ext cx="534377" cy="259045"/>
    <xdr:sp macro="" textlink="">
      <xdr:nvSpPr>
        <xdr:cNvPr id="542" name="テキスト ボックス 541"/>
        <xdr:cNvSpPr txBox="1"/>
      </xdr:nvSpPr>
      <xdr:spPr>
        <a:xfrm>
          <a:off x="12547111" y="613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106375</xdr:rowOff>
    </xdr:from>
    <xdr:to>
      <xdr:col>85</xdr:col>
      <xdr:colOff>127000</xdr:colOff>
      <xdr:row>55</xdr:row>
      <xdr:rowOff>155549</xdr:rowOff>
    </xdr:to>
    <xdr:cxnSp macro="">
      <xdr:nvCxnSpPr>
        <xdr:cNvPr id="572" name="直線コネクタ 571"/>
        <xdr:cNvCxnSpPr/>
      </xdr:nvCxnSpPr>
      <xdr:spPr>
        <a:xfrm>
          <a:off x="15481300" y="8850325"/>
          <a:ext cx="838200" cy="7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3"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106375</xdr:rowOff>
    </xdr:from>
    <xdr:to>
      <xdr:col>81</xdr:col>
      <xdr:colOff>50800</xdr:colOff>
      <xdr:row>57</xdr:row>
      <xdr:rowOff>48234</xdr:rowOff>
    </xdr:to>
    <xdr:cxnSp macro="">
      <xdr:nvCxnSpPr>
        <xdr:cNvPr id="575" name="直線コネクタ 574"/>
        <xdr:cNvCxnSpPr/>
      </xdr:nvCxnSpPr>
      <xdr:spPr>
        <a:xfrm flipV="1">
          <a:off x="14592300" y="8850325"/>
          <a:ext cx="889000" cy="97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77" name="テキスト ボックス 576"/>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48234</xdr:rowOff>
    </xdr:from>
    <xdr:to>
      <xdr:col>76</xdr:col>
      <xdr:colOff>114300</xdr:colOff>
      <xdr:row>57</xdr:row>
      <xdr:rowOff>97079</xdr:rowOff>
    </xdr:to>
    <xdr:cxnSp macro="">
      <xdr:nvCxnSpPr>
        <xdr:cNvPr id="578" name="直線コネクタ 577"/>
        <xdr:cNvCxnSpPr/>
      </xdr:nvCxnSpPr>
      <xdr:spPr>
        <a:xfrm flipV="1">
          <a:off x="13703300" y="9820884"/>
          <a:ext cx="889000" cy="4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95034</xdr:rowOff>
    </xdr:from>
    <xdr:to>
      <xdr:col>71</xdr:col>
      <xdr:colOff>177800</xdr:colOff>
      <xdr:row>57</xdr:row>
      <xdr:rowOff>97079</xdr:rowOff>
    </xdr:to>
    <xdr:cxnSp macro="">
      <xdr:nvCxnSpPr>
        <xdr:cNvPr id="581" name="直線コネクタ 580"/>
        <xdr:cNvCxnSpPr/>
      </xdr:nvCxnSpPr>
      <xdr:spPr>
        <a:xfrm>
          <a:off x="12814300" y="9867684"/>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131369</xdr:rowOff>
    </xdr:from>
    <xdr:to>
      <xdr:col>72</xdr:col>
      <xdr:colOff>38100</xdr:colOff>
      <xdr:row>57</xdr:row>
      <xdr:rowOff>61519</xdr:rowOff>
    </xdr:to>
    <xdr:sp macro="" textlink="">
      <xdr:nvSpPr>
        <xdr:cNvPr id="582" name="フローチャート: 判断 581"/>
        <xdr:cNvSpPr/>
      </xdr:nvSpPr>
      <xdr:spPr>
        <a:xfrm>
          <a:off x="13652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78046</xdr:rowOff>
    </xdr:from>
    <xdr:ext cx="534377" cy="259045"/>
    <xdr:sp macro="" textlink="">
      <xdr:nvSpPr>
        <xdr:cNvPr id="583" name="テキスト ボックス 582"/>
        <xdr:cNvSpPr txBox="1"/>
      </xdr:nvSpPr>
      <xdr:spPr>
        <a:xfrm>
          <a:off x="13436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20803</xdr:rowOff>
    </xdr:from>
    <xdr:to>
      <xdr:col>67</xdr:col>
      <xdr:colOff>101600</xdr:colOff>
      <xdr:row>57</xdr:row>
      <xdr:rowOff>122403</xdr:rowOff>
    </xdr:to>
    <xdr:sp macro="" textlink="">
      <xdr:nvSpPr>
        <xdr:cNvPr id="584" name="フローチャート: 判断 583"/>
        <xdr:cNvSpPr/>
      </xdr:nvSpPr>
      <xdr:spPr>
        <a:xfrm>
          <a:off x="12763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138930</xdr:rowOff>
    </xdr:from>
    <xdr:ext cx="534377" cy="259045"/>
    <xdr:sp macro="" textlink="">
      <xdr:nvSpPr>
        <xdr:cNvPr id="585" name="テキスト ボックス 584"/>
        <xdr:cNvSpPr txBox="1"/>
      </xdr:nvSpPr>
      <xdr:spPr>
        <a:xfrm>
          <a:off x="12547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104749</xdr:rowOff>
    </xdr:from>
    <xdr:to>
      <xdr:col>85</xdr:col>
      <xdr:colOff>177800</xdr:colOff>
      <xdr:row>56</xdr:row>
      <xdr:rowOff>34899</xdr:rowOff>
    </xdr:to>
    <xdr:sp macro="" textlink="">
      <xdr:nvSpPr>
        <xdr:cNvPr id="591" name="楕円 590"/>
        <xdr:cNvSpPr/>
      </xdr:nvSpPr>
      <xdr:spPr>
        <a:xfrm>
          <a:off x="16268700" y="95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127626</xdr:rowOff>
    </xdr:from>
    <xdr:ext cx="534377" cy="259045"/>
    <xdr:sp macro="" textlink="">
      <xdr:nvSpPr>
        <xdr:cNvPr id="592" name="教育費該当値テキスト"/>
        <xdr:cNvSpPr txBox="1"/>
      </xdr:nvSpPr>
      <xdr:spPr>
        <a:xfrm>
          <a:off x="16370300" y="93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55575</xdr:rowOff>
    </xdr:from>
    <xdr:to>
      <xdr:col>81</xdr:col>
      <xdr:colOff>101600</xdr:colOff>
      <xdr:row>51</xdr:row>
      <xdr:rowOff>157175</xdr:rowOff>
    </xdr:to>
    <xdr:sp macro="" textlink="">
      <xdr:nvSpPr>
        <xdr:cNvPr id="593" name="楕円 592"/>
        <xdr:cNvSpPr/>
      </xdr:nvSpPr>
      <xdr:spPr>
        <a:xfrm>
          <a:off x="15430500" y="87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2252</xdr:rowOff>
    </xdr:from>
    <xdr:ext cx="599010" cy="259045"/>
    <xdr:sp macro="" textlink="">
      <xdr:nvSpPr>
        <xdr:cNvPr id="594" name="テキスト ボックス 593"/>
        <xdr:cNvSpPr txBox="1"/>
      </xdr:nvSpPr>
      <xdr:spPr>
        <a:xfrm>
          <a:off x="15181795" y="857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168884</xdr:rowOff>
    </xdr:from>
    <xdr:to>
      <xdr:col>76</xdr:col>
      <xdr:colOff>165100</xdr:colOff>
      <xdr:row>57</xdr:row>
      <xdr:rowOff>99034</xdr:rowOff>
    </xdr:to>
    <xdr:sp macro="" textlink="">
      <xdr:nvSpPr>
        <xdr:cNvPr id="595" name="楕円 594"/>
        <xdr:cNvSpPr/>
      </xdr:nvSpPr>
      <xdr:spPr>
        <a:xfrm>
          <a:off x="14541500" y="97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90161</xdr:rowOff>
    </xdr:from>
    <xdr:ext cx="534377" cy="259045"/>
    <xdr:sp macro="" textlink="">
      <xdr:nvSpPr>
        <xdr:cNvPr id="596" name="テキスト ボックス 595"/>
        <xdr:cNvSpPr txBox="1"/>
      </xdr:nvSpPr>
      <xdr:spPr>
        <a:xfrm>
          <a:off x="14325111" y="986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46279</xdr:rowOff>
    </xdr:from>
    <xdr:to>
      <xdr:col>72</xdr:col>
      <xdr:colOff>38100</xdr:colOff>
      <xdr:row>57</xdr:row>
      <xdr:rowOff>147879</xdr:rowOff>
    </xdr:to>
    <xdr:sp macro="" textlink="">
      <xdr:nvSpPr>
        <xdr:cNvPr id="597" name="楕円 596"/>
        <xdr:cNvSpPr/>
      </xdr:nvSpPr>
      <xdr:spPr>
        <a:xfrm>
          <a:off x="13652500" y="981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139006</xdr:rowOff>
    </xdr:from>
    <xdr:ext cx="534377" cy="259045"/>
    <xdr:sp macro="" textlink="">
      <xdr:nvSpPr>
        <xdr:cNvPr id="598" name="テキスト ボックス 597"/>
        <xdr:cNvSpPr txBox="1"/>
      </xdr:nvSpPr>
      <xdr:spPr>
        <a:xfrm>
          <a:off x="13436111" y="99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44234</xdr:rowOff>
    </xdr:from>
    <xdr:to>
      <xdr:col>67</xdr:col>
      <xdr:colOff>101600</xdr:colOff>
      <xdr:row>57</xdr:row>
      <xdr:rowOff>145834</xdr:rowOff>
    </xdr:to>
    <xdr:sp macro="" textlink="">
      <xdr:nvSpPr>
        <xdr:cNvPr id="599" name="楕円 598"/>
        <xdr:cNvSpPr/>
      </xdr:nvSpPr>
      <xdr:spPr>
        <a:xfrm>
          <a:off x="12763500" y="981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136961</xdr:rowOff>
    </xdr:from>
    <xdr:ext cx="534377" cy="259045"/>
    <xdr:sp macro="" textlink="">
      <xdr:nvSpPr>
        <xdr:cNvPr id="600" name="テキスト ボックス 599"/>
        <xdr:cNvSpPr txBox="1"/>
      </xdr:nvSpPr>
      <xdr:spPr>
        <a:xfrm>
          <a:off x="12547111" y="9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26358</xdr:rowOff>
    </xdr:from>
    <xdr:to>
      <xdr:col>85</xdr:col>
      <xdr:colOff>127000</xdr:colOff>
      <xdr:row>79</xdr:row>
      <xdr:rowOff>40891</xdr:rowOff>
    </xdr:to>
    <xdr:cxnSp macro="">
      <xdr:nvCxnSpPr>
        <xdr:cNvPr id="631" name="直線コネクタ 630"/>
        <xdr:cNvCxnSpPr/>
      </xdr:nvCxnSpPr>
      <xdr:spPr>
        <a:xfrm flipV="1">
          <a:off x="15481300" y="13570908"/>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145530</xdr:rowOff>
    </xdr:from>
    <xdr:ext cx="469744" cy="259045"/>
    <xdr:sp macro="" textlink="">
      <xdr:nvSpPr>
        <xdr:cNvPr id="632" name="災害復旧費平均値テキスト"/>
        <xdr:cNvSpPr txBox="1"/>
      </xdr:nvSpPr>
      <xdr:spPr>
        <a:xfrm>
          <a:off x="16370300" y="1351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40891</xdr:rowOff>
    </xdr:from>
    <xdr:to>
      <xdr:col>81</xdr:col>
      <xdr:colOff>50800</xdr:colOff>
      <xdr:row>79</xdr:row>
      <xdr:rowOff>79480</xdr:rowOff>
    </xdr:to>
    <xdr:cxnSp macro="">
      <xdr:nvCxnSpPr>
        <xdr:cNvPr id="634" name="直線コネクタ 633"/>
        <xdr:cNvCxnSpPr/>
      </xdr:nvCxnSpPr>
      <xdr:spPr>
        <a:xfrm flipV="1">
          <a:off x="14592300" y="13585441"/>
          <a:ext cx="889000" cy="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73482</xdr:rowOff>
    </xdr:from>
    <xdr:to>
      <xdr:col>76</xdr:col>
      <xdr:colOff>114300</xdr:colOff>
      <xdr:row>79</xdr:row>
      <xdr:rowOff>79480</xdr:rowOff>
    </xdr:to>
    <xdr:cxnSp macro="">
      <xdr:nvCxnSpPr>
        <xdr:cNvPr id="637" name="直線コネクタ 636"/>
        <xdr:cNvCxnSpPr/>
      </xdr:nvCxnSpPr>
      <xdr:spPr>
        <a:xfrm>
          <a:off x="13703300" y="13618032"/>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125733</xdr:rowOff>
    </xdr:from>
    <xdr:to>
      <xdr:col>71</xdr:col>
      <xdr:colOff>177800</xdr:colOff>
      <xdr:row>79</xdr:row>
      <xdr:rowOff>73482</xdr:rowOff>
    </xdr:to>
    <xdr:cxnSp macro="">
      <xdr:nvCxnSpPr>
        <xdr:cNvPr id="640" name="直線コネクタ 639"/>
        <xdr:cNvCxnSpPr/>
      </xdr:nvCxnSpPr>
      <xdr:spPr>
        <a:xfrm>
          <a:off x="12814300" y="13498833"/>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9652</xdr:rowOff>
    </xdr:from>
    <xdr:to>
      <xdr:col>72</xdr:col>
      <xdr:colOff>38100</xdr:colOff>
      <xdr:row>79</xdr:row>
      <xdr:rowOff>111252</xdr:rowOff>
    </xdr:to>
    <xdr:sp macro="" textlink="">
      <xdr:nvSpPr>
        <xdr:cNvPr id="641" name="フローチャート: 判断 640"/>
        <xdr:cNvSpPr/>
      </xdr:nvSpPr>
      <xdr:spPr>
        <a:xfrm>
          <a:off x="13652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127779</xdr:rowOff>
    </xdr:from>
    <xdr:ext cx="469744" cy="259045"/>
    <xdr:sp macro="" textlink="">
      <xdr:nvSpPr>
        <xdr:cNvPr id="642" name="テキスト ボックス 641"/>
        <xdr:cNvSpPr txBox="1"/>
      </xdr:nvSpPr>
      <xdr:spPr>
        <a:xfrm>
          <a:off x="13468428"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11688</xdr:rowOff>
    </xdr:from>
    <xdr:to>
      <xdr:col>67</xdr:col>
      <xdr:colOff>101600</xdr:colOff>
      <xdr:row>79</xdr:row>
      <xdr:rowOff>113288</xdr:rowOff>
    </xdr:to>
    <xdr:sp macro="" textlink="">
      <xdr:nvSpPr>
        <xdr:cNvPr id="643" name="フローチャート: 判断 642"/>
        <xdr:cNvSpPr/>
      </xdr:nvSpPr>
      <xdr:spPr>
        <a:xfrm>
          <a:off x="12763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104415</xdr:rowOff>
    </xdr:from>
    <xdr:ext cx="469744" cy="259045"/>
    <xdr:sp macro="" textlink="">
      <xdr:nvSpPr>
        <xdr:cNvPr id="644" name="テキスト ボックス 643"/>
        <xdr:cNvSpPr txBox="1"/>
      </xdr:nvSpPr>
      <xdr:spPr>
        <a:xfrm>
          <a:off x="12579428" y="136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147008</xdr:rowOff>
    </xdr:from>
    <xdr:to>
      <xdr:col>85</xdr:col>
      <xdr:colOff>177800</xdr:colOff>
      <xdr:row>79</xdr:row>
      <xdr:rowOff>77158</xdr:rowOff>
    </xdr:to>
    <xdr:sp macro="" textlink="">
      <xdr:nvSpPr>
        <xdr:cNvPr id="650" name="楕円 649"/>
        <xdr:cNvSpPr/>
      </xdr:nvSpPr>
      <xdr:spPr>
        <a:xfrm>
          <a:off x="16268700" y="135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106385</xdr:rowOff>
    </xdr:from>
    <xdr:ext cx="469744" cy="259045"/>
    <xdr:sp macro="" textlink="">
      <xdr:nvSpPr>
        <xdr:cNvPr id="651" name="災害復旧費該当値テキスト"/>
        <xdr:cNvSpPr txBox="1"/>
      </xdr:nvSpPr>
      <xdr:spPr>
        <a:xfrm>
          <a:off x="16370300" y="1330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161541</xdr:rowOff>
    </xdr:from>
    <xdr:to>
      <xdr:col>81</xdr:col>
      <xdr:colOff>101600</xdr:colOff>
      <xdr:row>79</xdr:row>
      <xdr:rowOff>91691</xdr:rowOff>
    </xdr:to>
    <xdr:sp macro="" textlink="">
      <xdr:nvSpPr>
        <xdr:cNvPr id="652" name="楕円 651"/>
        <xdr:cNvSpPr/>
      </xdr:nvSpPr>
      <xdr:spPr>
        <a:xfrm>
          <a:off x="15430500" y="1353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82818</xdr:rowOff>
    </xdr:from>
    <xdr:ext cx="469744" cy="259045"/>
    <xdr:sp macro="" textlink="">
      <xdr:nvSpPr>
        <xdr:cNvPr id="653" name="テキスト ボックス 652"/>
        <xdr:cNvSpPr txBox="1"/>
      </xdr:nvSpPr>
      <xdr:spPr>
        <a:xfrm>
          <a:off x="15246428" y="1362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28680</xdr:rowOff>
    </xdr:from>
    <xdr:to>
      <xdr:col>76</xdr:col>
      <xdr:colOff>165100</xdr:colOff>
      <xdr:row>79</xdr:row>
      <xdr:rowOff>130280</xdr:rowOff>
    </xdr:to>
    <xdr:sp macro="" textlink="">
      <xdr:nvSpPr>
        <xdr:cNvPr id="654" name="楕円 653"/>
        <xdr:cNvSpPr/>
      </xdr:nvSpPr>
      <xdr:spPr>
        <a:xfrm>
          <a:off x="14541500" y="1357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121407</xdr:rowOff>
    </xdr:from>
    <xdr:ext cx="469744" cy="259045"/>
    <xdr:sp macro="" textlink="">
      <xdr:nvSpPr>
        <xdr:cNvPr id="655" name="テキスト ボックス 654"/>
        <xdr:cNvSpPr txBox="1"/>
      </xdr:nvSpPr>
      <xdr:spPr>
        <a:xfrm>
          <a:off x="14357428" y="1366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22682</xdr:rowOff>
    </xdr:from>
    <xdr:to>
      <xdr:col>72</xdr:col>
      <xdr:colOff>38100</xdr:colOff>
      <xdr:row>79</xdr:row>
      <xdr:rowOff>124282</xdr:rowOff>
    </xdr:to>
    <xdr:sp macro="" textlink="">
      <xdr:nvSpPr>
        <xdr:cNvPr id="656" name="楕円 655"/>
        <xdr:cNvSpPr/>
      </xdr:nvSpPr>
      <xdr:spPr>
        <a:xfrm>
          <a:off x="13652500" y="135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115409</xdr:rowOff>
    </xdr:from>
    <xdr:ext cx="469744" cy="259045"/>
    <xdr:sp macro="" textlink="">
      <xdr:nvSpPr>
        <xdr:cNvPr id="657" name="テキスト ボックス 656"/>
        <xdr:cNvSpPr txBox="1"/>
      </xdr:nvSpPr>
      <xdr:spPr>
        <a:xfrm>
          <a:off x="13468428" y="136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74933</xdr:rowOff>
    </xdr:from>
    <xdr:to>
      <xdr:col>67</xdr:col>
      <xdr:colOff>101600</xdr:colOff>
      <xdr:row>79</xdr:row>
      <xdr:rowOff>5083</xdr:rowOff>
    </xdr:to>
    <xdr:sp macro="" textlink="">
      <xdr:nvSpPr>
        <xdr:cNvPr id="658" name="楕円 657"/>
        <xdr:cNvSpPr/>
      </xdr:nvSpPr>
      <xdr:spPr>
        <a:xfrm>
          <a:off x="12763500" y="1344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21610</xdr:rowOff>
    </xdr:from>
    <xdr:ext cx="534377" cy="259045"/>
    <xdr:sp macro="" textlink="">
      <xdr:nvSpPr>
        <xdr:cNvPr id="659" name="テキスト ボックス 658"/>
        <xdr:cNvSpPr txBox="1"/>
      </xdr:nvSpPr>
      <xdr:spPr>
        <a:xfrm>
          <a:off x="12547111" y="132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148791</xdr:rowOff>
    </xdr:from>
    <xdr:to>
      <xdr:col>85</xdr:col>
      <xdr:colOff>127000</xdr:colOff>
      <xdr:row>96</xdr:row>
      <xdr:rowOff>149630</xdr:rowOff>
    </xdr:to>
    <xdr:cxnSp macro="">
      <xdr:nvCxnSpPr>
        <xdr:cNvPr id="688" name="直線コネクタ 687"/>
        <xdr:cNvCxnSpPr/>
      </xdr:nvCxnSpPr>
      <xdr:spPr>
        <a:xfrm flipV="1">
          <a:off x="15481300" y="16607991"/>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149630</xdr:rowOff>
    </xdr:from>
    <xdr:to>
      <xdr:col>81</xdr:col>
      <xdr:colOff>50800</xdr:colOff>
      <xdr:row>96</xdr:row>
      <xdr:rowOff>151792</xdr:rowOff>
    </xdr:to>
    <xdr:cxnSp macro="">
      <xdr:nvCxnSpPr>
        <xdr:cNvPr id="691" name="直線コネクタ 690"/>
        <xdr:cNvCxnSpPr/>
      </xdr:nvCxnSpPr>
      <xdr:spPr>
        <a:xfrm flipV="1">
          <a:off x="14592300" y="16608830"/>
          <a:ext cx="8890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146062</xdr:rowOff>
    </xdr:from>
    <xdr:to>
      <xdr:col>76</xdr:col>
      <xdr:colOff>114300</xdr:colOff>
      <xdr:row>96</xdr:row>
      <xdr:rowOff>151792</xdr:rowOff>
    </xdr:to>
    <xdr:cxnSp macro="">
      <xdr:nvCxnSpPr>
        <xdr:cNvPr id="694" name="直線コネクタ 693"/>
        <xdr:cNvCxnSpPr/>
      </xdr:nvCxnSpPr>
      <xdr:spPr>
        <a:xfrm>
          <a:off x="13703300" y="16605262"/>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132355</xdr:rowOff>
    </xdr:from>
    <xdr:to>
      <xdr:col>71</xdr:col>
      <xdr:colOff>177800</xdr:colOff>
      <xdr:row>96</xdr:row>
      <xdr:rowOff>146062</xdr:rowOff>
    </xdr:to>
    <xdr:cxnSp macro="">
      <xdr:nvCxnSpPr>
        <xdr:cNvPr id="697" name="直線コネクタ 696"/>
        <xdr:cNvCxnSpPr/>
      </xdr:nvCxnSpPr>
      <xdr:spPr>
        <a:xfrm>
          <a:off x="12814300" y="16591555"/>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698" name="フローチャート: 判断 697"/>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37833</xdr:rowOff>
    </xdr:from>
    <xdr:ext cx="534377" cy="259045"/>
    <xdr:sp macro="" textlink="">
      <xdr:nvSpPr>
        <xdr:cNvPr id="699" name="テキスト ボックス 698"/>
        <xdr:cNvSpPr txBox="1"/>
      </xdr:nvSpPr>
      <xdr:spPr>
        <a:xfrm>
          <a:off x="13436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700" name="フローチャート: 判断 699"/>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20900</xdr:rowOff>
    </xdr:from>
    <xdr:ext cx="534377" cy="259045"/>
    <xdr:sp macro="" textlink="">
      <xdr:nvSpPr>
        <xdr:cNvPr id="701" name="テキスト ボックス 700"/>
        <xdr:cNvSpPr txBox="1"/>
      </xdr:nvSpPr>
      <xdr:spPr>
        <a:xfrm>
          <a:off x="12547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97991</xdr:rowOff>
    </xdr:from>
    <xdr:to>
      <xdr:col>85</xdr:col>
      <xdr:colOff>177800</xdr:colOff>
      <xdr:row>97</xdr:row>
      <xdr:rowOff>28141</xdr:rowOff>
    </xdr:to>
    <xdr:sp macro="" textlink="">
      <xdr:nvSpPr>
        <xdr:cNvPr id="707" name="楕円 706"/>
        <xdr:cNvSpPr/>
      </xdr:nvSpPr>
      <xdr:spPr>
        <a:xfrm>
          <a:off x="16268700" y="165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76418</xdr:rowOff>
    </xdr:from>
    <xdr:ext cx="534377" cy="259045"/>
    <xdr:sp macro="" textlink="">
      <xdr:nvSpPr>
        <xdr:cNvPr id="708" name="公債費該当値テキスト"/>
        <xdr:cNvSpPr txBox="1"/>
      </xdr:nvSpPr>
      <xdr:spPr>
        <a:xfrm>
          <a:off x="16370300" y="165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98830</xdr:rowOff>
    </xdr:from>
    <xdr:to>
      <xdr:col>81</xdr:col>
      <xdr:colOff>101600</xdr:colOff>
      <xdr:row>97</xdr:row>
      <xdr:rowOff>28980</xdr:rowOff>
    </xdr:to>
    <xdr:sp macro="" textlink="">
      <xdr:nvSpPr>
        <xdr:cNvPr id="709" name="楕円 708"/>
        <xdr:cNvSpPr/>
      </xdr:nvSpPr>
      <xdr:spPr>
        <a:xfrm>
          <a:off x="15430500" y="165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20107</xdr:rowOff>
    </xdr:from>
    <xdr:ext cx="534377" cy="259045"/>
    <xdr:sp macro="" textlink="">
      <xdr:nvSpPr>
        <xdr:cNvPr id="710" name="テキスト ボックス 709"/>
        <xdr:cNvSpPr txBox="1"/>
      </xdr:nvSpPr>
      <xdr:spPr>
        <a:xfrm>
          <a:off x="15214111" y="166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100992</xdr:rowOff>
    </xdr:from>
    <xdr:to>
      <xdr:col>76</xdr:col>
      <xdr:colOff>165100</xdr:colOff>
      <xdr:row>97</xdr:row>
      <xdr:rowOff>31142</xdr:rowOff>
    </xdr:to>
    <xdr:sp macro="" textlink="">
      <xdr:nvSpPr>
        <xdr:cNvPr id="711" name="楕円 710"/>
        <xdr:cNvSpPr/>
      </xdr:nvSpPr>
      <xdr:spPr>
        <a:xfrm>
          <a:off x="14541500" y="165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22269</xdr:rowOff>
    </xdr:from>
    <xdr:ext cx="534377" cy="259045"/>
    <xdr:sp macro="" textlink="">
      <xdr:nvSpPr>
        <xdr:cNvPr id="712" name="テキスト ボックス 711"/>
        <xdr:cNvSpPr txBox="1"/>
      </xdr:nvSpPr>
      <xdr:spPr>
        <a:xfrm>
          <a:off x="14325111" y="166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95262</xdr:rowOff>
    </xdr:from>
    <xdr:to>
      <xdr:col>72</xdr:col>
      <xdr:colOff>38100</xdr:colOff>
      <xdr:row>97</xdr:row>
      <xdr:rowOff>25412</xdr:rowOff>
    </xdr:to>
    <xdr:sp macro="" textlink="">
      <xdr:nvSpPr>
        <xdr:cNvPr id="713" name="楕円 712"/>
        <xdr:cNvSpPr/>
      </xdr:nvSpPr>
      <xdr:spPr>
        <a:xfrm>
          <a:off x="13652500" y="165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16539</xdr:rowOff>
    </xdr:from>
    <xdr:ext cx="534377" cy="259045"/>
    <xdr:sp macro="" textlink="">
      <xdr:nvSpPr>
        <xdr:cNvPr id="714" name="テキスト ボックス 713"/>
        <xdr:cNvSpPr txBox="1"/>
      </xdr:nvSpPr>
      <xdr:spPr>
        <a:xfrm>
          <a:off x="13436111" y="166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81555</xdr:rowOff>
    </xdr:from>
    <xdr:to>
      <xdr:col>67</xdr:col>
      <xdr:colOff>101600</xdr:colOff>
      <xdr:row>97</xdr:row>
      <xdr:rowOff>11705</xdr:rowOff>
    </xdr:to>
    <xdr:sp macro="" textlink="">
      <xdr:nvSpPr>
        <xdr:cNvPr id="715" name="楕円 714"/>
        <xdr:cNvSpPr/>
      </xdr:nvSpPr>
      <xdr:spPr>
        <a:xfrm>
          <a:off x="12763500" y="165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2832</xdr:rowOff>
    </xdr:from>
    <xdr:ext cx="534377" cy="259045"/>
    <xdr:sp macro="" textlink="">
      <xdr:nvSpPr>
        <xdr:cNvPr id="716" name="テキスト ボックス 715"/>
        <xdr:cNvSpPr txBox="1"/>
      </xdr:nvSpPr>
      <xdr:spPr>
        <a:xfrm>
          <a:off x="12547111" y="166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148336</xdr:rowOff>
    </xdr:from>
    <xdr:to>
      <xdr:col>102</xdr:col>
      <xdr:colOff>165100</xdr:colOff>
      <xdr:row>39</xdr:row>
      <xdr:rowOff>78486</xdr:rowOff>
    </xdr:to>
    <xdr:sp macro="" textlink="">
      <xdr:nvSpPr>
        <xdr:cNvPr id="757" name="フローチャート: 判断 756"/>
        <xdr:cNvSpPr/>
      </xdr:nvSpPr>
      <xdr:spPr>
        <a:xfrm>
          <a:off x="19494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95013</xdr:rowOff>
    </xdr:from>
    <xdr:ext cx="378565" cy="259045"/>
    <xdr:sp macro="" textlink="">
      <xdr:nvSpPr>
        <xdr:cNvPr id="758" name="テキスト ボックス 757"/>
        <xdr:cNvSpPr txBox="1"/>
      </xdr:nvSpPr>
      <xdr:spPr>
        <a:xfrm>
          <a:off x="19356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21299</xdr:rowOff>
    </xdr:from>
    <xdr:to>
      <xdr:col>98</xdr:col>
      <xdr:colOff>38100</xdr:colOff>
      <xdr:row>39</xdr:row>
      <xdr:rowOff>122899</xdr:rowOff>
    </xdr:to>
    <xdr:sp macro="" textlink="">
      <xdr:nvSpPr>
        <xdr:cNvPr id="759" name="フローチャート: 判断 758"/>
        <xdr:cNvSpPr/>
      </xdr:nvSpPr>
      <xdr:spPr>
        <a:xfrm>
          <a:off x="18605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139426</xdr:rowOff>
    </xdr:from>
    <xdr:ext cx="313932" cy="259045"/>
    <xdr:sp macro="" textlink="">
      <xdr:nvSpPr>
        <xdr:cNvPr id="760" name="テキスト ボックス 759"/>
        <xdr:cNvSpPr txBox="1"/>
      </xdr:nvSpPr>
      <xdr:spPr>
        <a:xfrm>
          <a:off x="18499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を目的別で見た場合、昨年度比較で総務費、民生費、衛生費、農林水産費、消防費、災害復旧費、公債費が増額している。それぞれの要因は、総務費については町長選挙実施による選挙費の増、民生費については利用者増加による自立支援医療給付費や補装具支給事業費の増、大きく伸びている衛生費についてはごみ処理施設整備工事によるごみ処理施設建設費の増、農林水産業費については広域農道整備事業による農地費の増、消防費については消防機庫改修工事による消防施設の増、災害復旧費についてはため池等整備事業による農業用施設災害復旧費の増、公債費については人口減少に伴う一人当たりのコスト増による微増である。突出して増額している衛生費については、要因であるゴミ処理施設整備工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完了となるため今後減少していく見込み、その他については、いずれも一時的な要因によるものである。今後、高齢化による社会保障経費や公共施設等の老朽化に伴う維持管理経費にも多額の経費を要することが見込まれるため、歳出の抑制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財源ベースで削減目標を設定するなど予算シーリングに取り組んだが、ごみ処理施設整備事業などの大型合併特例事業等や普通交付税等収入額の減により財源不足となり、合併後初の基金取り崩しとなった。財政調整基金の取崩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百万円、その他特目基金を△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百万円、利子積立を百万円積み立てた。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後期高齢者医療特別会計で赤字が生じているが、これは収納率の向上及びこれまでの繰入金余剰分をかんがみて、一般会計からの繰出し金を抑制したためである。一般会計においては黒字を維持しているが、実質収支が減となっているため、標準財政規模比も昨年度と比べ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0.96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％減少している。公営事業会計は引き続き黒字経営を維持しながら、健全な財政運営に努めていく。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9482713</v>
      </c>
      <c r="BO4" s="410"/>
      <c r="BP4" s="410"/>
      <c r="BQ4" s="410"/>
      <c r="BR4" s="410"/>
      <c r="BS4" s="410"/>
      <c r="BT4" s="410"/>
      <c r="BU4" s="411"/>
      <c r="BV4" s="409">
        <v>9415714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6.5</v>
      </c>
      <c r="CU4" s="416"/>
      <c r="CV4" s="416"/>
      <c r="CW4" s="416"/>
      <c r="CX4" s="416"/>
      <c r="CY4" s="416"/>
      <c r="CZ4" s="416"/>
      <c r="DA4" s="417"/>
      <c r="DB4" s="415">
        <v>7.7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9052433</v>
      </c>
      <c r="BO5" s="447"/>
      <c r="BP5" s="447"/>
      <c r="BQ5" s="447"/>
      <c r="BR5" s="447"/>
      <c r="BS5" s="447"/>
      <c r="BT5" s="447"/>
      <c r="BU5" s="448"/>
      <c r="BV5" s="446">
        <v>8947268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94.2</v>
      </c>
      <c r="CU5" s="444"/>
      <c r="CV5" s="444"/>
      <c r="CW5" s="444"/>
      <c r="CX5" s="444"/>
      <c r="CY5" s="444"/>
      <c r="CZ5" s="444"/>
      <c r="DA5" s="445"/>
      <c r="DB5" s="443">
        <v>94.7</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430280</v>
      </c>
      <c r="BO6" s="447"/>
      <c r="BP6" s="447"/>
      <c r="BQ6" s="447"/>
      <c r="BR6" s="447"/>
      <c r="BS6" s="447"/>
      <c r="BT6" s="447"/>
      <c r="BU6" s="448"/>
      <c r="BV6" s="446">
        <v>468446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98.5</v>
      </c>
      <c r="CU6" s="484"/>
      <c r="CV6" s="484"/>
      <c r="CW6" s="484"/>
      <c r="CX6" s="484"/>
      <c r="CY6" s="484"/>
      <c r="CZ6" s="484"/>
      <c r="DA6" s="485"/>
      <c r="DB6" s="483">
        <v>98.9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70876</v>
      </c>
      <c r="BO7" s="447"/>
      <c r="BP7" s="447"/>
      <c r="BQ7" s="447"/>
      <c r="BR7" s="447"/>
      <c r="BS7" s="447"/>
      <c r="BT7" s="447"/>
      <c r="BU7" s="448"/>
      <c r="BV7" s="446">
        <v>34117</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5571736</v>
      </c>
      <c r="CU7" s="447"/>
      <c r="CV7" s="447"/>
      <c r="CW7" s="447"/>
      <c r="CX7" s="447"/>
      <c r="CY7" s="447"/>
      <c r="CZ7" s="447"/>
      <c r="DA7" s="448"/>
      <c r="DB7" s="446">
        <v>5657730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359404</v>
      </c>
      <c r="BO8" s="447"/>
      <c r="BP8" s="447"/>
      <c r="BQ8" s="447"/>
      <c r="BR8" s="447"/>
      <c r="BS8" s="447"/>
      <c r="BT8" s="447"/>
      <c r="BU8" s="448"/>
      <c r="BV8" s="446">
        <v>434329</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0.31</v>
      </c>
      <c r="CU8" s="487"/>
      <c r="CV8" s="487"/>
      <c r="CW8" s="487"/>
      <c r="CX8" s="487"/>
      <c r="CY8" s="487"/>
      <c r="CZ8" s="487"/>
      <c r="DA8" s="488"/>
      <c r="DB8" s="486">
        <v>0.31</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14412</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96</v>
      </c>
      <c r="AV9" s="479"/>
      <c r="AW9" s="479"/>
      <c r="AX9" s="479"/>
      <c r="AY9" s="480" t="s">
        <v>111</v>
      </c>
      <c r="AZ9" s="481"/>
      <c r="BA9" s="481"/>
      <c r="BB9" s="481"/>
      <c r="BC9" s="481"/>
      <c r="BD9" s="481"/>
      <c r="BE9" s="481"/>
      <c r="BF9" s="481"/>
      <c r="BG9" s="481"/>
      <c r="BH9" s="481"/>
      <c r="BI9" s="481"/>
      <c r="BJ9" s="481"/>
      <c r="BK9" s="481"/>
      <c r="BL9" s="481"/>
      <c r="BM9" s="482"/>
      <c r="BN9" s="446">
        <v>-74925</v>
      </c>
      <c r="BO9" s="447"/>
      <c r="BP9" s="447"/>
      <c r="BQ9" s="447"/>
      <c r="BR9" s="447"/>
      <c r="BS9" s="447"/>
      <c r="BT9" s="447"/>
      <c r="BU9" s="448"/>
      <c r="BV9" s="446">
        <v>-188346</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11.4</v>
      </c>
      <c r="CU9" s="444"/>
      <c r="CV9" s="444"/>
      <c r="CW9" s="444"/>
      <c r="CX9" s="444"/>
      <c r="CY9" s="444"/>
      <c r="CZ9" s="444"/>
      <c r="DA9" s="445"/>
      <c r="DB9" s="443">
        <v>11.3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15362</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1822</v>
      </c>
      <c r="BO10" s="447"/>
      <c r="BP10" s="447"/>
      <c r="BQ10" s="447"/>
      <c r="BR10" s="447"/>
      <c r="BS10" s="447"/>
      <c r="BT10" s="447"/>
      <c r="BU10" s="448"/>
      <c r="BV10" s="446">
        <v>2466</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115</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14452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100</v>
      </c>
      <c r="AV12" s="479"/>
      <c r="AW12" s="479"/>
      <c r="AX12" s="479"/>
      <c r="AY12" s="480" t="s">
        <v>129</v>
      </c>
      <c r="AZ12" s="481"/>
      <c r="BA12" s="481"/>
      <c r="BB12" s="481"/>
      <c r="BC12" s="481"/>
      <c r="BD12" s="481"/>
      <c r="BE12" s="481"/>
      <c r="BF12" s="481"/>
      <c r="BG12" s="481"/>
      <c r="BH12" s="481"/>
      <c r="BI12" s="481"/>
      <c r="BJ12" s="481"/>
      <c r="BK12" s="481"/>
      <c r="BL12" s="481"/>
      <c r="BM12" s="482"/>
      <c r="BN12" s="446">
        <v>100000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14260</v>
      </c>
      <c r="S13" s="528"/>
      <c r="T13" s="528"/>
      <c r="U13" s="528"/>
      <c r="V13" s="529"/>
      <c r="W13" s="462" t="s">
        <v>133</v>
      </c>
      <c r="X13" s="463"/>
      <c r="Y13" s="463"/>
      <c r="Z13" s="463"/>
      <c r="AA13" s="463"/>
      <c r="AB13" s="453"/>
      <c r="AC13" s="497">
        <v>488</v>
      </c>
      <c r="AD13" s="498"/>
      <c r="AE13" s="498"/>
      <c r="AF13" s="498"/>
      <c r="AG13" s="537"/>
      <c r="AH13" s="497">
        <v>461</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-173103</v>
      </c>
      <c r="BO13" s="447"/>
      <c r="BP13" s="447"/>
      <c r="BQ13" s="447"/>
      <c r="BR13" s="447"/>
      <c r="BS13" s="447"/>
      <c r="BT13" s="447"/>
      <c r="BU13" s="448"/>
      <c r="BV13" s="446">
        <v>-185880</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12.9</v>
      </c>
      <c r="CU13" s="444"/>
      <c r="CV13" s="444"/>
      <c r="CW13" s="444"/>
      <c r="CX13" s="444"/>
      <c r="CY13" s="444"/>
      <c r="CZ13" s="444"/>
      <c r="DA13" s="445"/>
      <c r="DB13" s="443">
        <v>12.9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14564</v>
      </c>
      <c r="S14" s="528"/>
      <c r="T14" s="528"/>
      <c r="U14" s="528"/>
      <c r="V14" s="529"/>
      <c r="W14" s="436"/>
      <c r="X14" s="437"/>
      <c r="Y14" s="437"/>
      <c r="Z14" s="437"/>
      <c r="AA14" s="437"/>
      <c r="AB14" s="426"/>
      <c r="AC14" s="530">
        <v>7.6</v>
      </c>
      <c r="AD14" s="531"/>
      <c r="AE14" s="531"/>
      <c r="AF14" s="531"/>
      <c r="AG14" s="532"/>
      <c r="AH14" s="530">
        <v>7.1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77.8</v>
      </c>
      <c r="CU14" s="542"/>
      <c r="CV14" s="542"/>
      <c r="CW14" s="542"/>
      <c r="CX14" s="542"/>
      <c r="CY14" s="542"/>
      <c r="CZ14" s="542"/>
      <c r="DA14" s="543"/>
      <c r="DB14" s="541">
        <v>67.8</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132</v>
      </c>
      <c r="N15" s="535"/>
      <c r="O15" s="535"/>
      <c r="P15" s="535"/>
      <c r="Q15" s="536"/>
      <c r="R15" s="527">
        <v>14413</v>
      </c>
      <c r="S15" s="528"/>
      <c r="T15" s="528"/>
      <c r="U15" s="528"/>
      <c r="V15" s="529"/>
      <c r="W15" s="462" t="s">
        <v>140</v>
      </c>
      <c r="X15" s="463"/>
      <c r="Y15" s="463"/>
      <c r="Z15" s="463"/>
      <c r="AA15" s="463"/>
      <c r="AB15" s="453"/>
      <c r="AC15" s="497">
        <v>2143</v>
      </c>
      <c r="AD15" s="498"/>
      <c r="AE15" s="498"/>
      <c r="AF15" s="498"/>
      <c r="AG15" s="537"/>
      <c r="AH15" s="497">
        <v>2135</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1489315</v>
      </c>
      <c r="BO15" s="410"/>
      <c r="BP15" s="410"/>
      <c r="BQ15" s="410"/>
      <c r="BR15" s="410"/>
      <c r="BS15" s="410"/>
      <c r="BT15" s="410"/>
      <c r="BU15" s="411"/>
      <c r="BV15" s="409">
        <v>1501273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33.4</v>
      </c>
      <c r="AD16" s="531"/>
      <c r="AE16" s="531"/>
      <c r="AF16" s="531"/>
      <c r="AG16" s="532"/>
      <c r="AH16" s="530">
        <v>33</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4737434</v>
      </c>
      <c r="BO16" s="447"/>
      <c r="BP16" s="447"/>
      <c r="BQ16" s="447"/>
      <c r="BR16" s="447"/>
      <c r="BS16" s="447"/>
      <c r="BT16" s="447"/>
      <c r="BU16" s="448"/>
      <c r="BV16" s="446">
        <v>4744438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3790</v>
      </c>
      <c r="AD17" s="498"/>
      <c r="AE17" s="498"/>
      <c r="AF17" s="498"/>
      <c r="AG17" s="537"/>
      <c r="AH17" s="497">
        <v>3869</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1881429</v>
      </c>
      <c r="BO17" s="447"/>
      <c r="BP17" s="447"/>
      <c r="BQ17" s="447"/>
      <c r="BR17" s="447"/>
      <c r="BS17" s="447"/>
      <c r="BT17" s="447"/>
      <c r="BU17" s="448"/>
      <c r="BV17" s="446">
        <v>1886750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144.21</v>
      </c>
      <c r="M18" s="559"/>
      <c r="N18" s="559"/>
      <c r="O18" s="559"/>
      <c r="P18" s="559"/>
      <c r="Q18" s="559"/>
      <c r="R18" s="560"/>
      <c r="S18" s="560"/>
      <c r="T18" s="560"/>
      <c r="U18" s="560"/>
      <c r="V18" s="561"/>
      <c r="W18" s="464"/>
      <c r="X18" s="465"/>
      <c r="Y18" s="465"/>
      <c r="Z18" s="465"/>
      <c r="AA18" s="465"/>
      <c r="AB18" s="456"/>
      <c r="AC18" s="562">
        <v>59</v>
      </c>
      <c r="AD18" s="563"/>
      <c r="AE18" s="563"/>
      <c r="AF18" s="563"/>
      <c r="AG18" s="564"/>
      <c r="AH18" s="562">
        <v>59.8</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5315275</v>
      </c>
      <c r="BO18" s="447"/>
      <c r="BP18" s="447"/>
      <c r="BQ18" s="447"/>
      <c r="BR18" s="447"/>
      <c r="BS18" s="447"/>
      <c r="BT18" s="447"/>
      <c r="BU18" s="448"/>
      <c r="BV18" s="446">
        <v>5371044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100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6591815</v>
      </c>
      <c r="BO19" s="447"/>
      <c r="BP19" s="447"/>
      <c r="BQ19" s="447"/>
      <c r="BR19" s="447"/>
      <c r="BS19" s="447"/>
      <c r="BT19" s="447"/>
      <c r="BU19" s="448"/>
      <c r="BV19" s="446">
        <v>6720038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5236</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6" t="s">
        <v>160</v>
      </c>
      <c r="AI22" s="463"/>
      <c r="AJ22" s="463"/>
      <c r="AK22" s="463"/>
      <c r="AL22" s="453"/>
      <c r="AM22" s="606" t="s">
        <v>161</v>
      </c>
      <c r="AN22" s="607"/>
      <c r="AO22" s="607"/>
      <c r="AP22" s="607"/>
      <c r="AQ22" s="607"/>
      <c r="AR22" s="608"/>
      <c r="AS22" s="589" t="s">
        <v>158</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162</v>
      </c>
      <c r="AZ23" s="407"/>
      <c r="BA23" s="407"/>
      <c r="BB23" s="407"/>
      <c r="BC23" s="407"/>
      <c r="BD23" s="407"/>
      <c r="BE23" s="407"/>
      <c r="BF23" s="407"/>
      <c r="BG23" s="407"/>
      <c r="BH23" s="407"/>
      <c r="BI23" s="407"/>
      <c r="BJ23" s="407"/>
      <c r="BK23" s="407"/>
      <c r="BL23" s="407"/>
      <c r="BM23" s="408"/>
      <c r="BN23" s="446">
        <v>9583483</v>
      </c>
      <c r="BO23" s="447"/>
      <c r="BP23" s="447"/>
      <c r="BQ23" s="447"/>
      <c r="BR23" s="447"/>
      <c r="BS23" s="447"/>
      <c r="BT23" s="447"/>
      <c r="BU23" s="448"/>
      <c r="BV23" s="446">
        <v>8467943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6790</v>
      </c>
      <c r="R24" s="498"/>
      <c r="S24" s="498"/>
      <c r="T24" s="498"/>
      <c r="U24" s="498"/>
      <c r="V24" s="537"/>
      <c r="W24" s="596"/>
      <c r="X24" s="584"/>
      <c r="Y24" s="585"/>
      <c r="Z24" s="496" t="s">
        <v>164</v>
      </c>
      <c r="AA24" s="476"/>
      <c r="AB24" s="476"/>
      <c r="AC24" s="476"/>
      <c r="AD24" s="476"/>
      <c r="AE24" s="476"/>
      <c r="AF24" s="476"/>
      <c r="AG24" s="477"/>
      <c r="AH24" s="497">
        <v>153</v>
      </c>
      <c r="AI24" s="498"/>
      <c r="AJ24" s="498"/>
      <c r="AK24" s="498"/>
      <c r="AL24" s="537"/>
      <c r="AM24" s="497">
        <v>413712</v>
      </c>
      <c r="AN24" s="498"/>
      <c r="AO24" s="498"/>
      <c r="AP24" s="498"/>
      <c r="AQ24" s="498"/>
      <c r="AR24" s="537"/>
      <c r="AS24" s="497">
        <v>2704</v>
      </c>
      <c r="AT24" s="498"/>
      <c r="AU24" s="498"/>
      <c r="AV24" s="498"/>
      <c r="AW24" s="498"/>
      <c r="AX24" s="499"/>
      <c r="AY24" s="614" t="s">
        <v>165</v>
      </c>
      <c r="AZ24" s="615"/>
      <c r="BA24" s="615"/>
      <c r="BB24" s="615"/>
      <c r="BC24" s="615"/>
      <c r="BD24" s="615"/>
      <c r="BE24" s="615"/>
      <c r="BF24" s="615"/>
      <c r="BG24" s="615"/>
      <c r="BH24" s="615"/>
      <c r="BI24" s="615"/>
      <c r="BJ24" s="615"/>
      <c r="BK24" s="615"/>
      <c r="BL24" s="615"/>
      <c r="BM24" s="616"/>
      <c r="BN24" s="446">
        <v>7586454</v>
      </c>
      <c r="BO24" s="447"/>
      <c r="BP24" s="447"/>
      <c r="BQ24" s="447"/>
      <c r="BR24" s="447"/>
      <c r="BS24" s="447"/>
      <c r="BT24" s="447"/>
      <c r="BU24" s="448"/>
      <c r="BV24" s="446">
        <v>7055523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2</v>
      </c>
      <c r="M25" s="498"/>
      <c r="N25" s="498"/>
      <c r="O25" s="498"/>
      <c r="P25" s="537"/>
      <c r="Q25" s="497">
        <v>5720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131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2827909</v>
      </c>
      <c r="BO25" s="410"/>
      <c r="BP25" s="410"/>
      <c r="BQ25" s="410"/>
      <c r="BR25" s="410"/>
      <c r="BS25" s="410"/>
      <c r="BT25" s="410"/>
      <c r="BU25" s="411"/>
      <c r="BV25" s="409">
        <v>2812893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5200</v>
      </c>
      <c r="R26" s="498"/>
      <c r="S26" s="498"/>
      <c r="T26" s="498"/>
      <c r="U26" s="498"/>
      <c r="V26" s="537"/>
      <c r="W26" s="596"/>
      <c r="X26" s="584"/>
      <c r="Y26" s="585"/>
      <c r="Z26" s="496" t="s">
        <v>171</v>
      </c>
      <c r="AA26" s="620"/>
      <c r="AB26" s="620"/>
      <c r="AC26" s="620"/>
      <c r="AD26" s="620"/>
      <c r="AE26" s="620"/>
      <c r="AF26" s="620"/>
      <c r="AG26" s="621"/>
      <c r="AH26" s="497">
        <v>20</v>
      </c>
      <c r="AI26" s="498"/>
      <c r="AJ26" s="498"/>
      <c r="AK26" s="498"/>
      <c r="AL26" s="537"/>
      <c r="AM26" s="497">
        <v>46560</v>
      </c>
      <c r="AN26" s="498"/>
      <c r="AO26" s="498"/>
      <c r="AP26" s="498"/>
      <c r="AQ26" s="498"/>
      <c r="AR26" s="537"/>
      <c r="AS26" s="497">
        <v>2328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3120</v>
      </c>
      <c r="R27" s="498"/>
      <c r="S27" s="498"/>
      <c r="T27" s="498"/>
      <c r="U27" s="498"/>
      <c r="V27" s="537"/>
      <c r="W27" s="596"/>
      <c r="X27" s="584"/>
      <c r="Y27" s="585"/>
      <c r="Z27" s="496" t="s">
        <v>174</v>
      </c>
      <c r="AA27" s="476"/>
      <c r="AB27" s="476"/>
      <c r="AC27" s="476"/>
      <c r="AD27" s="476"/>
      <c r="AE27" s="476"/>
      <c r="AF27" s="476"/>
      <c r="AG27" s="477"/>
      <c r="AH27" s="497">
        <v>15</v>
      </c>
      <c r="AI27" s="498"/>
      <c r="AJ27" s="498"/>
      <c r="AK27" s="498"/>
      <c r="AL27" s="537"/>
      <c r="AM27" s="497">
        <v>49596</v>
      </c>
      <c r="AN27" s="498"/>
      <c r="AO27" s="498"/>
      <c r="AP27" s="498"/>
      <c r="AQ27" s="498"/>
      <c r="AR27" s="537"/>
      <c r="AS27" s="497">
        <v>3306</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7">
        <v>235338</v>
      </c>
      <c r="BO27" s="618"/>
      <c r="BP27" s="618"/>
      <c r="BQ27" s="618"/>
      <c r="BR27" s="618"/>
      <c r="BS27" s="618"/>
      <c r="BT27" s="618"/>
      <c r="BU27" s="619"/>
      <c r="BV27" s="617">
        <v>235338</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2570</v>
      </c>
      <c r="R28" s="498"/>
      <c r="S28" s="498"/>
      <c r="T28" s="498"/>
      <c r="U28" s="498"/>
      <c r="V28" s="537"/>
      <c r="W28" s="596"/>
      <c r="X28" s="584"/>
      <c r="Y28" s="585"/>
      <c r="Z28" s="496" t="s">
        <v>177</v>
      </c>
      <c r="AA28" s="476"/>
      <c r="AB28" s="476"/>
      <c r="AC28" s="476"/>
      <c r="AD28" s="476"/>
      <c r="AE28" s="476"/>
      <c r="AF28" s="476"/>
      <c r="AG28" s="477"/>
      <c r="AH28" s="497" t="s">
        <v>131</v>
      </c>
      <c r="AI28" s="498"/>
      <c r="AJ28" s="498"/>
      <c r="AK28" s="498"/>
      <c r="AL28" s="537"/>
      <c r="AM28" s="497" t="s">
        <v>168</v>
      </c>
      <c r="AN28" s="498"/>
      <c r="AO28" s="498"/>
      <c r="AP28" s="498"/>
      <c r="AQ28" s="498"/>
      <c r="AR28" s="537"/>
      <c r="AS28" s="497" t="s">
        <v>168</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2300034</v>
      </c>
      <c r="BO28" s="410"/>
      <c r="BP28" s="410"/>
      <c r="BQ28" s="410"/>
      <c r="BR28" s="410"/>
      <c r="BS28" s="410"/>
      <c r="BT28" s="410"/>
      <c r="BU28" s="411"/>
      <c r="BV28" s="409">
        <v>2314212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10</v>
      </c>
      <c r="M29" s="498"/>
      <c r="N29" s="498"/>
      <c r="O29" s="498"/>
      <c r="P29" s="537"/>
      <c r="Q29" s="497">
        <v>2340</v>
      </c>
      <c r="R29" s="498"/>
      <c r="S29" s="498"/>
      <c r="T29" s="498"/>
      <c r="U29" s="498"/>
      <c r="V29" s="537"/>
      <c r="W29" s="597"/>
      <c r="X29" s="598"/>
      <c r="Y29" s="599"/>
      <c r="Z29" s="496" t="s">
        <v>180</v>
      </c>
      <c r="AA29" s="476"/>
      <c r="AB29" s="476"/>
      <c r="AC29" s="476"/>
      <c r="AD29" s="476"/>
      <c r="AE29" s="476"/>
      <c r="AF29" s="476"/>
      <c r="AG29" s="477"/>
      <c r="AH29" s="497">
        <v>168</v>
      </c>
      <c r="AI29" s="498"/>
      <c r="AJ29" s="498"/>
      <c r="AK29" s="498"/>
      <c r="AL29" s="537"/>
      <c r="AM29" s="497">
        <v>463308</v>
      </c>
      <c r="AN29" s="498"/>
      <c r="AO29" s="498"/>
      <c r="AP29" s="498"/>
      <c r="AQ29" s="498"/>
      <c r="AR29" s="537"/>
      <c r="AS29" s="497">
        <v>2758</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419573</v>
      </c>
      <c r="BO29" s="447"/>
      <c r="BP29" s="447"/>
      <c r="BQ29" s="447"/>
      <c r="BR29" s="447"/>
      <c r="BS29" s="447"/>
      <c r="BT29" s="447"/>
      <c r="BU29" s="448"/>
      <c r="BV29" s="446">
        <v>419447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94.9</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43</v>
      </c>
      <c r="BD30" s="615"/>
      <c r="BE30" s="615"/>
      <c r="BF30" s="615"/>
      <c r="BG30" s="615"/>
      <c r="BH30" s="615"/>
      <c r="BI30" s="615"/>
      <c r="BJ30" s="615"/>
      <c r="BK30" s="615"/>
      <c r="BL30" s="615"/>
      <c r="BM30" s="616"/>
      <c r="BN30" s="617">
        <v>1408350</v>
      </c>
      <c r="BO30" s="618"/>
      <c r="BP30" s="618"/>
      <c r="BQ30" s="618"/>
      <c r="BR30" s="618"/>
      <c r="BS30" s="618"/>
      <c r="BT30" s="618"/>
      <c r="BU30" s="619"/>
      <c r="BV30" s="617">
        <v>1416708</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191</v>
      </c>
      <c r="AN33" s="470"/>
      <c r="AO33" s="435" t="s">
        <v>190</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189</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和気町国民健康保険特別会計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IF('各会計、関係団体の財政状況及び健全化判断比率'!B33="","",'各会計、関係団体の財政状況及び健全化判断比率'!B33)</f>
        <v>和気町上水道事業会計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IF('各会計、関係団体の財政状況及び健全化判断比率'!B35="","",'各会計、関係団体の財政状況及び健全化判断比率'!B35)</f>
        <v>和気町合併処理浄化槽設置整備事業特別会計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和気町住宅新築資金等貸付事業特別会計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和気町国民健康保険診療所特別会計</v>
      </c>
      <c r="X35" s="633"/>
      <c r="Y35" s="633"/>
      <c r="Z35" s="633"/>
      <c r="AA35" s="633"/>
      <c r="AB35" s="633"/>
      <c r="AC35" s="633"/>
      <c r="AD35" s="633"/>
      <c r="AE35" s="633"/>
      <c r="AF35" s="633"/>
      <c r="AG35" s="633"/>
      <c r="AH35" s="633"/>
      <c r="AI35" s="633"/>
      <c r="AJ35" s="633"/>
      <c r="AK35" s="633"/>
      <c r="AL35" s="193"/>
      <c r="AM35" s="632">
        <f t="shared" ref="AM35:AM43" si="0">IF(AO35="","",AM34+1)</f>
        <v>10</v>
      </c>
      <c r="AN35" s="632"/>
      <c r="AO35" s="633" t="str">
        <f>IF('各会計、関係団体の財政状況及び健全化判断比率'!B34="","",'各会計、関係団体の財政状況及び健全化判断比率'!B34)</f>
        <v>和気町簡易水道事業会計</v>
      </c>
      <c r="AP35" s="633"/>
      <c r="AQ35" s="633"/>
      <c r="AR35" s="633"/>
      <c r="AS35" s="633"/>
      <c r="AT35" s="633"/>
      <c r="AU35" s="633"/>
      <c r="AV35" s="633"/>
      <c r="AW35" s="633"/>
      <c r="AX35" s="633"/>
      <c r="AY35" s="633"/>
      <c r="AZ35" s="633"/>
      <c r="BA35" s="633"/>
      <c r="BB35" s="633"/>
      <c r="BC35" s="633"/>
      <c r="BD35" s="193"/>
      <c r="BE35" s="632">
        <f t="shared" ref="BE35:BE43" si="1">IF(BG35="","",BE34+1)</f>
        <v>12</v>
      </c>
      <c r="BF35" s="632"/>
      <c r="BG35" s="633" t="str">
        <f>IF('各会計、関係団体の財政状況及び健全化判断比率'!B36="","",'各会計、関係団体の財政状況及び健全化判断比率'!B36)</f>
        <v>和気町農業集落排水事業特別会計</v>
      </c>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和気町ごみ焼却施設解体事業特別会計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和気町介護保険事業特別会計（保険事業勘定）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13</v>
      </c>
      <c r="BF36" s="632"/>
      <c r="BG36" s="633" t="str">
        <f>IF('各会計、関係団体の財政状況及び健全化判断比率'!B37="","",'各会計、関係団体の財政状況及び健全化判断比率'!B37)</f>
        <v>和気町公共下水道事業特別会計</v>
      </c>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和気町介護保険事業特別会計（サービス事業勘定）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14</v>
      </c>
      <c r="BF37" s="632"/>
      <c r="BG37" s="633" t="str">
        <f>IF('各会計、関係団体の財政状況及び健全化判断比率'!B38="","",'各会計、関係団体の財政状況及び健全化判断比率'!B38)</f>
        <v>和気町特定環境保全公共下水道事業特別会計</v>
      </c>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8</v>
      </c>
      <c r="V38" s="632"/>
      <c r="W38" s="633" t="str">
        <f>IF('各会計、関係団体の財政状況及び健全化判断比率'!B32="","",'各会計、関係団体の財政状況及び健全化判断比率'!B32)</f>
        <v>和気町後期高齢者医療特別会計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15</v>
      </c>
      <c r="BF38" s="632"/>
      <c r="BG38" s="633" t="str">
        <f>IF('各会計、関係団体の財政状況及び健全化判断比率'!B39="","",'各会計、関係団体の財政状況及び健全化判断比率'!B39)</f>
        <v>和気町駐車場事業特別会計</v>
      </c>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16</v>
      </c>
      <c r="BF39" s="632"/>
      <c r="BG39" s="633" t="str">
        <f>IF('各会計、関係団体の財政状況及び健全化判断比率'!B40="","",'各会計、関係団体の財政状況及び健全化判断比率'!B40)</f>
        <v>和気町和気鵜飼谷温泉事業特別会計</v>
      </c>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f t="shared" si="1"/>
        <v>17</v>
      </c>
      <c r="BF40" s="632"/>
      <c r="BG40" s="633" t="str">
        <f>IF('各会計、関係団体の財政状況及び健全化判断比率'!B41="","",'各会計、関係団体の財政状況及び健全化判断比率'!B41)</f>
        <v>和気町地域開発事業特別会計</v>
      </c>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OC+iafwmnRzXPMBUTo0m2L0ZZqf1MPOqRAA9HuCYT7IjeQ8ADaXGFO42wJSRmwJdSn7UOrlPpLOaJC2z+wuuQ==" saltValue="tD17Kw8JCcfkyUu6hE/H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24" t="s">
        <v>562</v>
      </c>
      <c r="D34" s="1224"/>
      <c r="E34" s="1225"/>
      <c r="F34" s="32">
        <v>0.05</v>
      </c>
      <c r="G34" s="33">
        <v>0.06</v>
      </c>
      <c r="H34" s="33">
        <v>7.0000000000000007E-2</v>
      </c>
      <c r="I34" s="33">
        <v>0</v>
      </c>
      <c r="J34" s="34" t="s">
        <v>563</v>
      </c>
      <c r="K34" s="22"/>
      <c r="L34" s="22"/>
      <c r="M34" s="22"/>
      <c r="N34" s="22"/>
      <c r="O34" s="22"/>
      <c r="P34" s="22"/>
    </row>
    <row r="35" spans="1:16" ht="39" customHeight="1" x14ac:dyDescent="0.15">
      <c r="A35" s="22"/>
      <c r="B35" s="35"/>
      <c r="C35" s="1218" t="s">
        <v>564</v>
      </c>
      <c r="D35" s="1219"/>
      <c r="E35" s="1220"/>
      <c r="F35" s="36">
        <v>5.38</v>
      </c>
      <c r="G35" s="37">
        <v>5.86</v>
      </c>
      <c r="H35" s="37">
        <v>6.04</v>
      </c>
      <c r="I35" s="37">
        <v>6.71</v>
      </c>
      <c r="J35" s="38">
        <v>7.26</v>
      </c>
      <c r="K35" s="22"/>
      <c r="L35" s="22"/>
      <c r="M35" s="22"/>
      <c r="N35" s="22"/>
      <c r="O35" s="22"/>
      <c r="P35" s="22"/>
    </row>
    <row r="36" spans="1:16" ht="39" customHeight="1" x14ac:dyDescent="0.15">
      <c r="A36" s="22"/>
      <c r="B36" s="35"/>
      <c r="C36" s="1218" t="s">
        <v>565</v>
      </c>
      <c r="D36" s="1219"/>
      <c r="E36" s="1220"/>
      <c r="F36" s="36" t="s">
        <v>511</v>
      </c>
      <c r="G36" s="37" t="s">
        <v>511</v>
      </c>
      <c r="H36" s="37" t="s">
        <v>511</v>
      </c>
      <c r="I36" s="37">
        <v>0</v>
      </c>
      <c r="J36" s="38">
        <v>6.71</v>
      </c>
      <c r="K36" s="22"/>
      <c r="L36" s="22"/>
      <c r="M36" s="22"/>
      <c r="N36" s="22"/>
      <c r="O36" s="22"/>
      <c r="P36" s="22"/>
    </row>
    <row r="37" spans="1:16" ht="39" customHeight="1" x14ac:dyDescent="0.15">
      <c r="A37" s="22"/>
      <c r="B37" s="35"/>
      <c r="C37" s="1218" t="s">
        <v>566</v>
      </c>
      <c r="D37" s="1219"/>
      <c r="E37" s="1220"/>
      <c r="F37" s="36" t="s">
        <v>511</v>
      </c>
      <c r="G37" s="37">
        <v>5.12</v>
      </c>
      <c r="H37" s="37">
        <v>4.7699999999999996</v>
      </c>
      <c r="I37" s="37">
        <v>4.6900000000000004</v>
      </c>
      <c r="J37" s="38">
        <v>4.43</v>
      </c>
      <c r="K37" s="22"/>
      <c r="L37" s="22"/>
      <c r="M37" s="22"/>
      <c r="N37" s="22"/>
      <c r="O37" s="22"/>
      <c r="P37" s="22"/>
    </row>
    <row r="38" spans="1:16" ht="39" customHeight="1" x14ac:dyDescent="0.15">
      <c r="A38" s="22"/>
      <c r="B38" s="35"/>
      <c r="C38" s="1218" t="s">
        <v>567</v>
      </c>
      <c r="D38" s="1219"/>
      <c r="E38" s="1220"/>
      <c r="F38" s="36">
        <v>3.36</v>
      </c>
      <c r="G38" s="37">
        <v>3.68</v>
      </c>
      <c r="H38" s="37">
        <v>3.79</v>
      </c>
      <c r="I38" s="37">
        <v>4.13</v>
      </c>
      <c r="J38" s="38">
        <v>4.3</v>
      </c>
      <c r="K38" s="22"/>
      <c r="L38" s="22"/>
      <c r="M38" s="22"/>
      <c r="N38" s="22"/>
      <c r="O38" s="22"/>
      <c r="P38" s="22"/>
    </row>
    <row r="39" spans="1:16" ht="39" customHeight="1" x14ac:dyDescent="0.15">
      <c r="A39" s="22"/>
      <c r="B39" s="35"/>
      <c r="C39" s="1218" t="s">
        <v>568</v>
      </c>
      <c r="D39" s="1219"/>
      <c r="E39" s="1220"/>
      <c r="F39" s="36">
        <v>2.83</v>
      </c>
      <c r="G39" s="37">
        <v>2.23</v>
      </c>
      <c r="H39" s="37">
        <v>2.72</v>
      </c>
      <c r="I39" s="37">
        <v>3.01</v>
      </c>
      <c r="J39" s="38">
        <v>2.5499999999999998</v>
      </c>
      <c r="K39" s="22"/>
      <c r="L39" s="22"/>
      <c r="M39" s="22"/>
      <c r="N39" s="22"/>
      <c r="O39" s="22"/>
      <c r="P39" s="22"/>
    </row>
    <row r="40" spans="1:16" ht="39" customHeight="1" x14ac:dyDescent="0.15">
      <c r="A40" s="22"/>
      <c r="B40" s="35"/>
      <c r="C40" s="1218" t="s">
        <v>569</v>
      </c>
      <c r="D40" s="1219"/>
      <c r="E40" s="1220"/>
      <c r="F40" s="36">
        <v>3.66</v>
      </c>
      <c r="G40" s="37">
        <v>0.74</v>
      </c>
      <c r="H40" s="37">
        <v>5.05</v>
      </c>
      <c r="I40" s="37">
        <v>2.96</v>
      </c>
      <c r="J40" s="38">
        <v>2</v>
      </c>
      <c r="K40" s="22"/>
      <c r="L40" s="22"/>
      <c r="M40" s="22"/>
      <c r="N40" s="22"/>
      <c r="O40" s="22"/>
      <c r="P40" s="22"/>
    </row>
    <row r="41" spans="1:16" ht="39" customHeight="1" x14ac:dyDescent="0.15">
      <c r="A41" s="22"/>
      <c r="B41" s="35"/>
      <c r="C41" s="1218" t="s">
        <v>570</v>
      </c>
      <c r="D41" s="1219"/>
      <c r="E41" s="1220"/>
      <c r="F41" s="36">
        <v>0.77</v>
      </c>
      <c r="G41" s="37">
        <v>0.79</v>
      </c>
      <c r="H41" s="37">
        <v>0.67</v>
      </c>
      <c r="I41" s="37">
        <v>1.17</v>
      </c>
      <c r="J41" s="38">
        <v>0.64</v>
      </c>
      <c r="K41" s="22"/>
      <c r="L41" s="22"/>
      <c r="M41" s="22"/>
      <c r="N41" s="22"/>
      <c r="O41" s="22"/>
      <c r="P41" s="22"/>
    </row>
    <row r="42" spans="1:16" ht="39" customHeight="1" x14ac:dyDescent="0.15">
      <c r="A42" s="22"/>
      <c r="B42" s="39"/>
      <c r="C42" s="1218" t="s">
        <v>571</v>
      </c>
      <c r="D42" s="1219"/>
      <c r="E42" s="1220"/>
      <c r="F42" s="36" t="s">
        <v>511</v>
      </c>
      <c r="G42" s="37" t="s">
        <v>511</v>
      </c>
      <c r="H42" s="37" t="s">
        <v>511</v>
      </c>
      <c r="I42" s="37" t="s">
        <v>511</v>
      </c>
      <c r="J42" s="38" t="s">
        <v>511</v>
      </c>
      <c r="K42" s="22"/>
      <c r="L42" s="22"/>
      <c r="M42" s="22"/>
      <c r="N42" s="22"/>
      <c r="O42" s="22"/>
      <c r="P42" s="22"/>
    </row>
    <row r="43" spans="1:16" ht="39" customHeight="1" thickBot="1" x14ac:dyDescent="0.2">
      <c r="A43" s="22"/>
      <c r="B43" s="40"/>
      <c r="C43" s="1221" t="s">
        <v>572</v>
      </c>
      <c r="D43" s="1222"/>
      <c r="E43" s="1223"/>
      <c r="F43" s="41">
        <v>1.23</v>
      </c>
      <c r="G43" s="42">
        <v>0.96</v>
      </c>
      <c r="H43" s="42">
        <v>1.61</v>
      </c>
      <c r="I43" s="42">
        <v>1.03</v>
      </c>
      <c r="J43" s="43">
        <v>0.93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BRJSxm+UbsH9qyGZX8b7VhqYWMX7IAp3ARv2xamybHS7gJaGio/v4n+2QuP9jwozloTK7jqPVf/mWnnCEYeXg==" saltValue="j5EG6+ki9Lcmyf7XKsy2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856</v>
      </c>
      <c r="L45" s="60">
        <v>817</v>
      </c>
      <c r="M45" s="60">
        <v>791</v>
      </c>
      <c r="N45" s="60">
        <v>782</v>
      </c>
      <c r="O45" s="61">
        <v>778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28" t="s">
        <v>14</v>
      </c>
      <c r="F48" s="1228"/>
      <c r="G48" s="1228"/>
      <c r="H48" s="1228"/>
      <c r="I48" s="1228"/>
      <c r="J48" s="1229"/>
      <c r="K48" s="63">
        <v>994</v>
      </c>
      <c r="L48" s="64">
        <v>976</v>
      </c>
      <c r="M48" s="64">
        <v>993</v>
      </c>
      <c r="N48" s="64">
        <v>942</v>
      </c>
      <c r="O48" s="65">
        <v>949</v>
      </c>
      <c r="P48" s="48"/>
      <c r="Q48" s="48"/>
      <c r="R48" s="48"/>
      <c r="S48" s="48"/>
      <c r="T48" s="48"/>
      <c r="U48" s="48"/>
    </row>
    <row r="49" spans="1:21" ht="30.75" customHeight="1" x14ac:dyDescent="0.15">
      <c r="A49" s="48"/>
      <c r="B49" s="1236"/>
      <c r="C49" s="1237"/>
      <c r="D49" s="62"/>
      <c r="E49" s="1228" t="s">
        <v>15</v>
      </c>
      <c r="F49" s="1228"/>
      <c r="G49" s="1228"/>
      <c r="H49" s="1228"/>
      <c r="I49" s="1228"/>
      <c r="J49" s="1229"/>
      <c r="K49" s="63">
        <v>89</v>
      </c>
      <c r="L49" s="64">
        <v>77</v>
      </c>
      <c r="M49" s="64">
        <v>57</v>
      </c>
      <c r="N49" s="64">
        <v>53</v>
      </c>
      <c r="O49" s="65">
        <v>46</v>
      </c>
      <c r="P49" s="48"/>
      <c r="Q49" s="48"/>
      <c r="R49" s="48"/>
      <c r="S49" s="48"/>
      <c r="T49" s="48"/>
      <c r="U49" s="48"/>
    </row>
    <row r="50" spans="1:21" ht="30.75" customHeight="1" x14ac:dyDescent="0.15">
      <c r="A50" s="48"/>
      <c r="B50" s="1236"/>
      <c r="C50" s="1237"/>
      <c r="D50" s="62"/>
      <c r="E50" s="1228" t="s">
        <v>16</v>
      </c>
      <c r="F50" s="1228"/>
      <c r="G50" s="1228"/>
      <c r="H50" s="1228"/>
      <c r="I50" s="1228"/>
      <c r="J50" s="1229"/>
      <c r="K50" s="63">
        <v>33</v>
      </c>
      <c r="L50" s="64">
        <v>33</v>
      </c>
      <c r="M50" s="64">
        <v>30</v>
      </c>
      <c r="N50" s="64">
        <v>30</v>
      </c>
      <c r="O50" s="65">
        <v>31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511</v>
      </c>
      <c r="L51" s="64" t="s">
        <v>511</v>
      </c>
      <c r="M51" s="64" t="s">
        <v>511</v>
      </c>
      <c r="N51" s="64" t="s">
        <v>511</v>
      </c>
      <c r="O51" s="65" t="s">
        <v>511</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1257</v>
      </c>
      <c r="L52" s="64">
        <v>1288</v>
      </c>
      <c r="M52" s="64">
        <v>1280</v>
      </c>
      <c r="N52" s="64">
        <v>1268</v>
      </c>
      <c r="O52" s="65">
        <v>1197</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715</v>
      </c>
      <c r="L53" s="69">
        <v>615</v>
      </c>
      <c r="M53" s="69">
        <v>591</v>
      </c>
      <c r="N53" s="69">
        <v>539</v>
      </c>
      <c r="O53" s="70">
        <v>607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c4xWQ53cJYxAA8+TfNe6L9POIf7wlJSLL0tVjHKRro+/BEOhKUFMr5IgXVK/154X3nbNxKbu9SzNyBWPkavzg==" saltValue="Tkb9q4aZE1m7xgDRWU7gP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554</v>
      </c>
      <c r="J40" s="79" t="s">
        <v>555</v>
      </c>
      <c r="K40" s="79" t="s">
        <v>556</v>
      </c>
      <c r="L40" s="79" t="s">
        <v>557</v>
      </c>
      <c r="M40" s="80" t="s">
        <v>558</v>
      </c>
    </row>
    <row r="41" spans="2:13" ht="27.75" customHeight="1" x14ac:dyDescent="0.15">
      <c r="B41" s="1242" t="s">
        <v>23</v>
      </c>
      <c r="C41" s="1243"/>
      <c r="D41" s="81"/>
      <c r="E41" s="1248" t="s">
        <v>24</v>
      </c>
      <c r="F41" s="1248"/>
      <c r="G41" s="1248"/>
      <c r="H41" s="1249"/>
      <c r="I41" s="82">
        <v>7656</v>
      </c>
      <c r="J41" s="83">
        <v>7487</v>
      </c>
      <c r="K41" s="83">
        <v>7660</v>
      </c>
      <c r="L41" s="83">
        <v>8468</v>
      </c>
      <c r="M41" s="84">
        <v>9583</v>
      </c>
    </row>
    <row r="42" spans="2:13" ht="27.75" customHeight="1" x14ac:dyDescent="0.15">
      <c r="B42" s="1244"/>
      <c r="C42" s="1245"/>
      <c r="D42" s="85"/>
      <c r="E42" s="1250" t="s">
        <v>25</v>
      </c>
      <c r="F42" s="1250"/>
      <c r="G42" s="1250"/>
      <c r="H42" s="1251"/>
      <c r="I42" s="86">
        <v>633</v>
      </c>
      <c r="J42" s="87">
        <v>1086</v>
      </c>
      <c r="K42" s="87">
        <v>866</v>
      </c>
      <c r="L42" s="87">
        <v>2813</v>
      </c>
      <c r="M42" s="88">
        <v>2762</v>
      </c>
    </row>
    <row r="43" spans="2:13" ht="27.75" customHeight="1" x14ac:dyDescent="0.15">
      <c r="B43" s="1244"/>
      <c r="C43" s="1245"/>
      <c r="D43" s="85"/>
      <c r="E43" s="1250" t="s">
        <v>26</v>
      </c>
      <c r="F43" s="1250"/>
      <c r="G43" s="1250"/>
      <c r="H43" s="1251"/>
      <c r="I43" s="86">
        <v>9424</v>
      </c>
      <c r="J43" s="87">
        <v>8273</v>
      </c>
      <c r="K43" s="87">
        <v>7457</v>
      </c>
      <c r="L43" s="87">
        <v>6377</v>
      </c>
      <c r="M43" s="88">
        <v>6091</v>
      </c>
    </row>
    <row r="44" spans="2:13" ht="27.75" customHeight="1" x14ac:dyDescent="0.15">
      <c r="B44" s="1244"/>
      <c r="C44" s="1245"/>
      <c r="D44" s="85"/>
      <c r="E44" s="1250" t="s">
        <v>27</v>
      </c>
      <c r="F44" s="1250"/>
      <c r="G44" s="1250"/>
      <c r="H44" s="1251"/>
      <c r="I44" s="86">
        <v>433</v>
      </c>
      <c r="J44" s="87">
        <v>377</v>
      </c>
      <c r="K44" s="87">
        <v>248</v>
      </c>
      <c r="L44" s="87">
        <v>222</v>
      </c>
      <c r="M44" s="88">
        <v>175</v>
      </c>
    </row>
    <row r="45" spans="2:13" ht="27.75" customHeight="1" x14ac:dyDescent="0.15">
      <c r="B45" s="1244"/>
      <c r="C45" s="1245"/>
      <c r="D45" s="85"/>
      <c r="E45" s="1250" t="s">
        <v>28</v>
      </c>
      <c r="F45" s="1250"/>
      <c r="G45" s="1250"/>
      <c r="H45" s="1251"/>
      <c r="I45" s="86">
        <v>1238</v>
      </c>
      <c r="J45" s="87">
        <v>1369</v>
      </c>
      <c r="K45" s="87">
        <v>1100</v>
      </c>
      <c r="L45" s="87">
        <v>1120</v>
      </c>
      <c r="M45" s="88">
        <v>1005</v>
      </c>
    </row>
    <row r="46" spans="2:13" ht="27.75" customHeight="1" x14ac:dyDescent="0.15">
      <c r="B46" s="1244"/>
      <c r="C46" s="1245"/>
      <c r="D46" s="89"/>
      <c r="E46" s="1250" t="s">
        <v>29</v>
      </c>
      <c r="F46" s="1250"/>
      <c r="G46" s="1250"/>
      <c r="H46" s="1251"/>
      <c r="I46" s="86" t="s">
        <v>511</v>
      </c>
      <c r="J46" s="87" t="s">
        <v>511</v>
      </c>
      <c r="K46" s="87" t="s">
        <v>511</v>
      </c>
      <c r="L46" s="87" t="s">
        <v>511</v>
      </c>
      <c r="M46" s="88" t="s">
        <v>511</v>
      </c>
    </row>
    <row r="47" spans="2:13" ht="27.75" customHeight="1" x14ac:dyDescent="0.15">
      <c r="B47" s="1244"/>
      <c r="C47" s="1245"/>
      <c r="D47" s="90"/>
      <c r="E47" s="1252" t="s">
        <v>30</v>
      </c>
      <c r="F47" s="1253"/>
      <c r="G47" s="1253"/>
      <c r="H47" s="1254"/>
      <c r="I47" s="86" t="s">
        <v>511</v>
      </c>
      <c r="J47" s="87" t="s">
        <v>511</v>
      </c>
      <c r="K47" s="87" t="s">
        <v>511</v>
      </c>
      <c r="L47" s="87" t="s">
        <v>511</v>
      </c>
      <c r="M47" s="88" t="s">
        <v>511</v>
      </c>
    </row>
    <row r="48" spans="2:13" ht="27.75" customHeight="1" x14ac:dyDescent="0.15">
      <c r="B48" s="1244"/>
      <c r="C48" s="1245"/>
      <c r="D48" s="85"/>
      <c r="E48" s="1250" t="s">
        <v>31</v>
      </c>
      <c r="F48" s="1250"/>
      <c r="G48" s="1250"/>
      <c r="H48" s="1251"/>
      <c r="I48" s="86" t="s">
        <v>511</v>
      </c>
      <c r="J48" s="87" t="s">
        <v>511</v>
      </c>
      <c r="K48" s="87" t="s">
        <v>511</v>
      </c>
      <c r="L48" s="87" t="s">
        <v>511</v>
      </c>
      <c r="M48" s="88" t="s">
        <v>511</v>
      </c>
    </row>
    <row r="49" spans="2:13" ht="27.75" customHeight="1" x14ac:dyDescent="0.15">
      <c r="B49" s="1246"/>
      <c r="C49" s="1247"/>
      <c r="D49" s="85"/>
      <c r="E49" s="1250" t="s">
        <v>32</v>
      </c>
      <c r="F49" s="1250"/>
      <c r="G49" s="1250"/>
      <c r="H49" s="1251"/>
      <c r="I49" s="86" t="s">
        <v>511</v>
      </c>
      <c r="J49" s="87" t="s">
        <v>511</v>
      </c>
      <c r="K49" s="87" t="s">
        <v>511</v>
      </c>
      <c r="L49" s="87" t="s">
        <v>511</v>
      </c>
      <c r="M49" s="88" t="s">
        <v>511</v>
      </c>
    </row>
    <row r="50" spans="2:13" ht="27.75" customHeight="1" x14ac:dyDescent="0.15">
      <c r="B50" s="1255" t="s">
        <v>33</v>
      </c>
      <c r="C50" s="1256"/>
      <c r="D50" s="91"/>
      <c r="E50" s="1250" t="s">
        <v>34</v>
      </c>
      <c r="F50" s="1250"/>
      <c r="G50" s="1250"/>
      <c r="H50" s="1251"/>
      <c r="I50" s="86">
        <v>3264</v>
      </c>
      <c r="J50" s="87">
        <v>3344</v>
      </c>
      <c r="K50" s="87">
        <v>3309</v>
      </c>
      <c r="L50" s="87">
        <v>3402</v>
      </c>
      <c r="M50" s="88">
        <v>3379</v>
      </c>
    </row>
    <row r="51" spans="2:13" ht="27.75" customHeight="1" x14ac:dyDescent="0.15">
      <c r="B51" s="1244"/>
      <c r="C51" s="1245"/>
      <c r="D51" s="85"/>
      <c r="E51" s="1250" t="s">
        <v>35</v>
      </c>
      <c r="F51" s="1250"/>
      <c r="G51" s="1250"/>
      <c r="H51" s="1251"/>
      <c r="I51" s="86">
        <v>851</v>
      </c>
      <c r="J51" s="87">
        <v>787</v>
      </c>
      <c r="K51" s="87">
        <v>675</v>
      </c>
      <c r="L51" s="87">
        <v>608</v>
      </c>
      <c r="M51" s="88">
        <v>527</v>
      </c>
    </row>
    <row r="52" spans="2:13" ht="27.75" customHeight="1" x14ac:dyDescent="0.15">
      <c r="B52" s="1246"/>
      <c r="C52" s="1247"/>
      <c r="D52" s="85"/>
      <c r="E52" s="1250" t="s">
        <v>36</v>
      </c>
      <c r="F52" s="1250"/>
      <c r="G52" s="1250"/>
      <c r="H52" s="1251"/>
      <c r="I52" s="86">
        <v>12378</v>
      </c>
      <c r="J52" s="87">
        <v>11958</v>
      </c>
      <c r="K52" s="87">
        <v>11804</v>
      </c>
      <c r="L52" s="87">
        <v>11975</v>
      </c>
      <c r="M52" s="88">
        <v>12264</v>
      </c>
    </row>
    <row r="53" spans="2:13" ht="27.75" customHeight="1" thickBot="1" x14ac:dyDescent="0.2">
      <c r="B53" s="1257" t="s">
        <v>37</v>
      </c>
      <c r="C53" s="1258"/>
      <c r="D53" s="92"/>
      <c r="E53" s="1259" t="s">
        <v>38</v>
      </c>
      <c r="F53" s="1259"/>
      <c r="G53" s="1259"/>
      <c r="H53" s="1260"/>
      <c r="I53" s="93">
        <v>2892</v>
      </c>
      <c r="J53" s="94">
        <v>2503</v>
      </c>
      <c r="K53" s="94">
        <v>1543</v>
      </c>
      <c r="L53" s="94">
        <v>3015</v>
      </c>
      <c r="M53" s="95">
        <v>3447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j+yKLRSTB8lWwNgXH26DEjWkxUfJ5JIKvUipCXjb4kkvfXcIkQmng5tftwyv8x4Bpi0zR5eH+s1HL85hxAalA==" saltValue="924KtLfeDmNIczThDU15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556</v>
      </c>
      <c r="G54" s="104" t="s">
        <v>557</v>
      </c>
      <c r="H54" s="105" t="s">
        <v>558</v>
      </c>
    </row>
    <row r="55" spans="2:8" ht="52.5" customHeight="1" x14ac:dyDescent="0.15">
      <c r="B55" s="106"/>
      <c r="C55" s="1269" t="s">
        <v>41</v>
      </c>
      <c r="D55" s="1269"/>
      <c r="E55" s="1270"/>
      <c r="F55" s="107">
        <v>2162</v>
      </c>
      <c r="G55" s="107">
        <v>2314</v>
      </c>
      <c r="H55" s="108">
        <v>2300</v>
      </c>
    </row>
    <row r="56" spans="2:8" ht="52.5" customHeight="1" x14ac:dyDescent="0.15">
      <c r="B56" s="109"/>
      <c r="C56" s="1271" t="s">
        <v>42</v>
      </c>
      <c r="D56" s="1271"/>
      <c r="E56" s="1272"/>
      <c r="F56" s="110">
        <v>419</v>
      </c>
      <c r="G56" s="110">
        <v>419</v>
      </c>
      <c r="H56" s="111">
        <v>420</v>
      </c>
    </row>
    <row r="57" spans="2:8" ht="53.25" customHeight="1" x14ac:dyDescent="0.15">
      <c r="B57" s="109"/>
      <c r="C57" s="1273" t="s">
        <v>43</v>
      </c>
      <c r="D57" s="1273"/>
      <c r="E57" s="1274"/>
      <c r="F57" s="112">
        <v>1422</v>
      </c>
      <c r="G57" s="112">
        <v>1417</v>
      </c>
      <c r="H57" s="113">
        <v>1408</v>
      </c>
    </row>
    <row r="58" spans="2:8" ht="45.75" customHeight="1" x14ac:dyDescent="0.15">
      <c r="B58" s="114"/>
      <c r="C58" s="1261" t="s">
        <v>44</v>
      </c>
      <c r="D58" s="1262"/>
      <c r="E58" s="1263"/>
      <c r="F58" s="115"/>
      <c r="G58" s="115"/>
      <c r="H58" s="116"/>
    </row>
    <row r="59" spans="2:8" ht="45.75" customHeight="1" x14ac:dyDescent="0.15">
      <c r="B59" s="114"/>
      <c r="C59" s="1261" t="s">
        <v>44</v>
      </c>
      <c r="D59" s="1262"/>
      <c r="E59" s="1263"/>
      <c r="F59" s="115"/>
      <c r="G59" s="115"/>
      <c r="H59" s="116"/>
    </row>
    <row r="60" spans="2:8" ht="45.75" customHeight="1" x14ac:dyDescent="0.15">
      <c r="B60" s="114"/>
      <c r="C60" s="1261" t="s">
        <v>44</v>
      </c>
      <c r="D60" s="1262"/>
      <c r="E60" s="1263"/>
      <c r="F60" s="115"/>
      <c r="G60" s="115"/>
      <c r="H60" s="116"/>
    </row>
    <row r="61" spans="2:8" ht="45.75" customHeight="1" x14ac:dyDescent="0.15">
      <c r="B61" s="114"/>
      <c r="C61" s="1261" t="s">
        <v>44</v>
      </c>
      <c r="D61" s="1262"/>
      <c r="E61" s="1263"/>
      <c r="F61" s="115"/>
      <c r="G61" s="115"/>
      <c r="H61" s="116"/>
    </row>
    <row r="62" spans="2:8" ht="45.75" customHeight="1" thickBot="1" x14ac:dyDescent="0.2">
      <c r="B62" s="117"/>
      <c r="C62" s="1264" t="s">
        <v>44</v>
      </c>
      <c r="D62" s="1265"/>
      <c r="E62" s="1266"/>
      <c r="F62" s="118"/>
      <c r="G62" s="118"/>
      <c r="H62" s="119"/>
    </row>
    <row r="63" spans="2:8" ht="52.5" customHeight="1" thickBot="1" x14ac:dyDescent="0.2">
      <c r="B63" s="120"/>
      <c r="C63" s="1267" t="s">
        <v>45</v>
      </c>
      <c r="D63" s="1267"/>
      <c r="E63" s="1268"/>
      <c r="F63" s="121">
        <v>4003</v>
      </c>
      <c r="G63" s="121">
        <v>4150</v>
      </c>
      <c r="H63" s="122">
        <v>4128</v>
      </c>
    </row>
    <row r="64" spans="2:8" ht="15" customHeight="1" x14ac:dyDescent="0.15"/>
    <row r="65" ht="0" hidden="1" customHeight="1" x14ac:dyDescent="0.15"/>
    <row r="66" ht="0" hidden="1" customHeight="1" x14ac:dyDescent="0.15"/>
  </sheetData>
  <sheetProtection algorithmName="SHA-512" hashValue="tiXXx1395BSCbfPFA9Ty6OuvVvB4avOGoa7KLllalYpAUzK0ucG5IGTu0AyQ9cZ7UUb7fKzdZCsdHa6nB/eb+w==" saltValue="3lOjj4HqHzcKoFfRHbg7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580</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8" t="s">
        <v>587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579</v>
      </c>
    </row>
    <row r="50" spans="1:109" ht="13.5" x14ac:dyDescent="0.15">
      <c r="B50" s="366"/>
      <c r="G50" s="1275"/>
      <c r="H50" s="1275"/>
      <c r="I50" s="1275"/>
      <c r="J50" s="1275"/>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554</v>
      </c>
      <c r="BQ50" s="1278"/>
      <c r="BR50" s="1278"/>
      <c r="BS50" s="1278"/>
      <c r="BT50" s="1278"/>
      <c r="BU50" s="1278"/>
      <c r="BV50" s="1278"/>
      <c r="BW50" s="1278"/>
      <c r="BX50" s="1278" t="s">
        <v>555</v>
      </c>
      <c r="BY50" s="1278"/>
      <c r="BZ50" s="1278"/>
      <c r="CA50" s="1278"/>
      <c r="CB50" s="1278"/>
      <c r="CC50" s="1278"/>
      <c r="CD50" s="1278"/>
      <c r="CE50" s="1278"/>
      <c r="CF50" s="1278" t="s">
        <v>556</v>
      </c>
      <c r="CG50" s="1278"/>
      <c r="CH50" s="1278"/>
      <c r="CI50" s="1278"/>
      <c r="CJ50" s="1278"/>
      <c r="CK50" s="1278"/>
      <c r="CL50" s="1278"/>
      <c r="CM50" s="1278"/>
      <c r="CN50" s="1278" t="s">
        <v>557</v>
      </c>
      <c r="CO50" s="1278"/>
      <c r="CP50" s="1278"/>
      <c r="CQ50" s="1278"/>
      <c r="CR50" s="1278"/>
      <c r="CS50" s="1278"/>
      <c r="CT50" s="1278"/>
      <c r="CU50" s="1278"/>
      <c r="CV50" s="1278" t="s">
        <v>558</v>
      </c>
      <c r="CW50" s="1278"/>
      <c r="CX50" s="1278"/>
      <c r="CY50" s="1278"/>
      <c r="CZ50" s="1278"/>
      <c r="DA50" s="1278"/>
      <c r="DB50" s="1278"/>
      <c r="DC50" s="1278"/>
    </row>
    <row r="51" spans="1:109" ht="13.5" customHeight="1" x14ac:dyDescent="0.15">
      <c r="B51" s="366"/>
      <c r="G51" s="1287"/>
      <c r="H51" s="1287"/>
      <c r="I51" s="1297"/>
      <c r="J51" s="1297"/>
      <c r="K51" s="1280"/>
      <c r="L51" s="1280"/>
      <c r="M51" s="1280"/>
      <c r="N51" s="1280"/>
      <c r="AM51" s="373"/>
      <c r="AN51" s="1279" t="s">
        <v>578</v>
      </c>
      <c r="AO51" s="1279"/>
      <c r="AP51" s="1279"/>
      <c r="AQ51" s="1279"/>
      <c r="AR51" s="1279"/>
      <c r="AS51" s="1279"/>
      <c r="AT51" s="1279"/>
      <c r="AU51" s="1279"/>
      <c r="AV51" s="1279"/>
      <c r="AW51" s="1279"/>
      <c r="AX51" s="1279"/>
      <c r="AY51" s="1279"/>
      <c r="AZ51" s="1279"/>
      <c r="BA51" s="1279"/>
      <c r="BB51" s="1279" t="s">
        <v>574</v>
      </c>
      <c r="BC51" s="1279"/>
      <c r="BD51" s="1279"/>
      <c r="BE51" s="1279"/>
      <c r="BF51" s="1279"/>
      <c r="BG51" s="1279"/>
      <c r="BH51" s="1279"/>
      <c r="BI51" s="1279"/>
      <c r="BJ51" s="1279"/>
      <c r="BK51" s="1279"/>
      <c r="BL51" s="1279"/>
      <c r="BM51" s="1279"/>
      <c r="BN51" s="1279"/>
      <c r="BO51" s="1279"/>
      <c r="BP51" s="1283"/>
      <c r="BQ51" s="1277"/>
      <c r="BR51" s="1277"/>
      <c r="BS51" s="1277"/>
      <c r="BT51" s="1277"/>
      <c r="BU51" s="1277"/>
      <c r="BV51" s="1277"/>
      <c r="BW51" s="1277"/>
      <c r="BX51" s="1283"/>
      <c r="BY51" s="1277"/>
      <c r="BZ51" s="1277"/>
      <c r="CA51" s="1277"/>
      <c r="CB51" s="1277"/>
      <c r="CC51" s="1277"/>
      <c r="CD51" s="1277"/>
      <c r="CE51" s="1277"/>
      <c r="CF51" s="1283"/>
      <c r="CG51" s="1277"/>
      <c r="CH51" s="1277"/>
      <c r="CI51" s="1277"/>
      <c r="CJ51" s="1277"/>
      <c r="CK51" s="1277"/>
      <c r="CL51" s="1277"/>
      <c r="CM51" s="1277"/>
      <c r="CN51" s="1277">
        <v>67.8</v>
      </c>
      <c r="CO51" s="1277"/>
      <c r="CP51" s="1277"/>
      <c r="CQ51" s="1277"/>
      <c r="CR51" s="1277"/>
      <c r="CS51" s="1277"/>
      <c r="CT51" s="1277"/>
      <c r="CU51" s="1277"/>
      <c r="CV51" s="1283"/>
      <c r="CW51" s="1277"/>
      <c r="CX51" s="1277"/>
      <c r="CY51" s="1277"/>
      <c r="CZ51" s="1277"/>
      <c r="DA51" s="1277"/>
      <c r="DB51" s="1277"/>
      <c r="DC51" s="1277"/>
    </row>
    <row r="52" spans="1:109" ht="13.5" x14ac:dyDescent="0.15">
      <c r="B52" s="366"/>
      <c r="G52" s="1287"/>
      <c r="H52" s="1287"/>
      <c r="I52" s="1297"/>
      <c r="J52" s="1297"/>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1"/>
      <c r="B53" s="366"/>
      <c r="G53" s="1287"/>
      <c r="H53" s="1287"/>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582</v>
      </c>
      <c r="BC53" s="1279"/>
      <c r="BD53" s="1279"/>
      <c r="BE53" s="1279"/>
      <c r="BF53" s="1279"/>
      <c r="BG53" s="1279"/>
      <c r="BH53" s="1279"/>
      <c r="BI53" s="1279"/>
      <c r="BJ53" s="1279"/>
      <c r="BK53" s="1279"/>
      <c r="BL53" s="1279"/>
      <c r="BM53" s="1279"/>
      <c r="BN53" s="1279"/>
      <c r="BO53" s="1279"/>
      <c r="BP53" s="1283"/>
      <c r="BQ53" s="1277"/>
      <c r="BR53" s="1277"/>
      <c r="BS53" s="1277"/>
      <c r="BT53" s="1277"/>
      <c r="BU53" s="1277"/>
      <c r="BV53" s="1277"/>
      <c r="BW53" s="1277"/>
      <c r="BX53" s="1283"/>
      <c r="BY53" s="1277"/>
      <c r="BZ53" s="1277"/>
      <c r="CA53" s="1277"/>
      <c r="CB53" s="1277"/>
      <c r="CC53" s="1277"/>
      <c r="CD53" s="1277"/>
      <c r="CE53" s="1277"/>
      <c r="CF53" s="1283"/>
      <c r="CG53" s="1277"/>
      <c r="CH53" s="1277"/>
      <c r="CI53" s="1277"/>
      <c r="CJ53" s="1277"/>
      <c r="CK53" s="1277"/>
      <c r="CL53" s="1277"/>
      <c r="CM53" s="1277"/>
      <c r="CN53" s="1277">
        <v>58.2</v>
      </c>
      <c r="CO53" s="1277"/>
      <c r="CP53" s="1277"/>
      <c r="CQ53" s="1277"/>
      <c r="CR53" s="1277"/>
      <c r="CS53" s="1277"/>
      <c r="CT53" s="1277"/>
      <c r="CU53" s="1277"/>
      <c r="CV53" s="1283"/>
      <c r="CW53" s="1277"/>
      <c r="CX53" s="1277"/>
      <c r="CY53" s="1277"/>
      <c r="CZ53" s="1277"/>
      <c r="DA53" s="1277"/>
      <c r="DB53" s="1277"/>
      <c r="DC53" s="1277"/>
    </row>
    <row r="54" spans="1:109" ht="13.5" x14ac:dyDescent="0.15">
      <c r="A54" s="381"/>
      <c r="B54" s="366"/>
      <c r="G54" s="1287"/>
      <c r="H54" s="1287"/>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1"/>
      <c r="B55" s="366"/>
      <c r="G55" s="1275"/>
      <c r="H55" s="1275"/>
      <c r="I55" s="1275"/>
      <c r="J55" s="1275"/>
      <c r="K55" s="1280"/>
      <c r="L55" s="1280"/>
      <c r="M55" s="1280"/>
      <c r="N55" s="1280"/>
      <c r="AN55" s="1278" t="s">
        <v>576</v>
      </c>
      <c r="AO55" s="1278"/>
      <c r="AP55" s="1278"/>
      <c r="AQ55" s="1278"/>
      <c r="AR55" s="1278"/>
      <c r="AS55" s="1278"/>
      <c r="AT55" s="1278"/>
      <c r="AU55" s="1278"/>
      <c r="AV55" s="1278"/>
      <c r="AW55" s="1278"/>
      <c r="AX55" s="1278"/>
      <c r="AY55" s="1278"/>
      <c r="AZ55" s="1278"/>
      <c r="BA55" s="1278"/>
      <c r="BB55" s="1279" t="s">
        <v>574</v>
      </c>
      <c r="BC55" s="1279"/>
      <c r="BD55" s="1279"/>
      <c r="BE55" s="1279"/>
      <c r="BF55" s="1279"/>
      <c r="BG55" s="1279"/>
      <c r="BH55" s="1279"/>
      <c r="BI55" s="1279"/>
      <c r="BJ55" s="1279"/>
      <c r="BK55" s="1279"/>
      <c r="BL55" s="1279"/>
      <c r="BM55" s="1279"/>
      <c r="BN55" s="1279"/>
      <c r="BO55" s="1279"/>
      <c r="BP55" s="1283"/>
      <c r="BQ55" s="1277"/>
      <c r="BR55" s="1277"/>
      <c r="BS55" s="1277"/>
      <c r="BT55" s="1277"/>
      <c r="BU55" s="1277"/>
      <c r="BV55" s="1277"/>
      <c r="BW55" s="1277"/>
      <c r="BX55" s="1283"/>
      <c r="BY55" s="1277"/>
      <c r="BZ55" s="1277"/>
      <c r="CA55" s="1277"/>
      <c r="CB55" s="1277"/>
      <c r="CC55" s="1277"/>
      <c r="CD55" s="1277"/>
      <c r="CE55" s="1277"/>
      <c r="CF55" s="1283"/>
      <c r="CG55" s="1277"/>
      <c r="CH55" s="1277"/>
      <c r="CI55" s="1277"/>
      <c r="CJ55" s="1277"/>
      <c r="CK55" s="1277"/>
      <c r="CL55" s="1277"/>
      <c r="CM55" s="1277"/>
      <c r="CN55" s="1277">
        <v>38.5</v>
      </c>
      <c r="CO55" s="1277"/>
      <c r="CP55" s="1277"/>
      <c r="CQ55" s="1277"/>
      <c r="CR55" s="1277"/>
      <c r="CS55" s="1277"/>
      <c r="CT55" s="1277"/>
      <c r="CU55" s="1277"/>
      <c r="CV55" s="1283"/>
      <c r="CW55" s="1277"/>
      <c r="CX55" s="1277"/>
      <c r="CY55" s="1277"/>
      <c r="CZ55" s="1277"/>
      <c r="DA55" s="1277"/>
      <c r="DB55" s="1277"/>
      <c r="DC55" s="1277"/>
    </row>
    <row r="56" spans="1:109" ht="13.5" x14ac:dyDescent="0.15">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x14ac:dyDescent="0.15">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582</v>
      </c>
      <c r="BC57" s="1279"/>
      <c r="BD57" s="1279"/>
      <c r="BE57" s="1279"/>
      <c r="BF57" s="1279"/>
      <c r="BG57" s="1279"/>
      <c r="BH57" s="1279"/>
      <c r="BI57" s="1279"/>
      <c r="BJ57" s="1279"/>
      <c r="BK57" s="1279"/>
      <c r="BL57" s="1279"/>
      <c r="BM57" s="1279"/>
      <c r="BN57" s="1279"/>
      <c r="BO57" s="1279"/>
      <c r="BP57" s="1283"/>
      <c r="BQ57" s="1277"/>
      <c r="BR57" s="1277"/>
      <c r="BS57" s="1277"/>
      <c r="BT57" s="1277"/>
      <c r="BU57" s="1277"/>
      <c r="BV57" s="1277"/>
      <c r="BW57" s="1277"/>
      <c r="BX57" s="1283"/>
      <c r="BY57" s="1277"/>
      <c r="BZ57" s="1277"/>
      <c r="CA57" s="1277"/>
      <c r="CB57" s="1277"/>
      <c r="CC57" s="1277"/>
      <c r="CD57" s="1277"/>
      <c r="CE57" s="1277"/>
      <c r="CF57" s="1283"/>
      <c r="CG57" s="1277"/>
      <c r="CH57" s="1277"/>
      <c r="CI57" s="1277"/>
      <c r="CJ57" s="1277"/>
      <c r="CK57" s="1277"/>
      <c r="CL57" s="1277"/>
      <c r="CM57" s="1277"/>
      <c r="CN57" s="1277">
        <v>57.6</v>
      </c>
      <c r="CO57" s="1277"/>
      <c r="CP57" s="1277"/>
      <c r="CQ57" s="1277"/>
      <c r="CR57" s="1277"/>
      <c r="CS57" s="1277"/>
      <c r="CT57" s="1277"/>
      <c r="CU57" s="1277"/>
      <c r="CV57" s="1283"/>
      <c r="CW57" s="1277"/>
      <c r="CX57" s="1277"/>
      <c r="CY57" s="1277"/>
      <c r="CZ57" s="1277"/>
      <c r="DA57" s="1277"/>
      <c r="DB57" s="1277"/>
      <c r="DC57" s="1277"/>
      <c r="DD57" s="392"/>
      <c r="DE57" s="387"/>
    </row>
    <row r="58" spans="1:109" s="381" customFormat="1" ht="13.5" x14ac:dyDescent="0.15">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581</v>
      </c>
    </row>
    <row r="64" spans="1:109" ht="13.5" x14ac:dyDescent="0.15">
      <c r="B64" s="366"/>
      <c r="G64" s="382"/>
      <c r="I64" s="384"/>
      <c r="J64" s="384"/>
      <c r="K64" s="384"/>
      <c r="L64" s="384"/>
      <c r="M64" s="384"/>
      <c r="N64" s="383"/>
      <c r="AM64" s="382"/>
      <c r="AN64" s="382" t="s">
        <v>580</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8" t="s">
        <v>588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579</v>
      </c>
    </row>
    <row r="72" spans="2:107" ht="13.5" x14ac:dyDescent="0.15">
      <c r="B72" s="366"/>
      <c r="G72" s="1275"/>
      <c r="H72" s="1275"/>
      <c r="I72" s="1275"/>
      <c r="J72" s="1275"/>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554</v>
      </c>
      <c r="BQ72" s="1278"/>
      <c r="BR72" s="1278"/>
      <c r="BS72" s="1278"/>
      <c r="BT72" s="1278"/>
      <c r="BU72" s="1278"/>
      <c r="BV72" s="1278"/>
      <c r="BW72" s="1278"/>
      <c r="BX72" s="1278" t="s">
        <v>555</v>
      </c>
      <c r="BY72" s="1278"/>
      <c r="BZ72" s="1278"/>
      <c r="CA72" s="1278"/>
      <c r="CB72" s="1278"/>
      <c r="CC72" s="1278"/>
      <c r="CD72" s="1278"/>
      <c r="CE72" s="1278"/>
      <c r="CF72" s="1278" t="s">
        <v>556</v>
      </c>
      <c r="CG72" s="1278"/>
      <c r="CH72" s="1278"/>
      <c r="CI72" s="1278"/>
      <c r="CJ72" s="1278"/>
      <c r="CK72" s="1278"/>
      <c r="CL72" s="1278"/>
      <c r="CM72" s="1278"/>
      <c r="CN72" s="1278" t="s">
        <v>557</v>
      </c>
      <c r="CO72" s="1278"/>
      <c r="CP72" s="1278"/>
      <c r="CQ72" s="1278"/>
      <c r="CR72" s="1278"/>
      <c r="CS72" s="1278"/>
      <c r="CT72" s="1278"/>
      <c r="CU72" s="1278"/>
      <c r="CV72" s="1278" t="s">
        <v>558</v>
      </c>
      <c r="CW72" s="1278"/>
      <c r="CX72" s="1278"/>
      <c r="CY72" s="1278"/>
      <c r="CZ72" s="1278"/>
      <c r="DA72" s="1278"/>
      <c r="DB72" s="1278"/>
      <c r="DC72" s="1278"/>
    </row>
    <row r="73" spans="2:107" ht="13.5" x14ac:dyDescent="0.15">
      <c r="B73" s="366"/>
      <c r="G73" s="1287"/>
      <c r="H73" s="1287"/>
      <c r="I73" s="1287"/>
      <c r="J73" s="1287"/>
      <c r="K73" s="1276"/>
      <c r="L73" s="1276"/>
      <c r="M73" s="1276"/>
      <c r="N73" s="1276"/>
      <c r="AM73" s="373"/>
      <c r="AN73" s="1279" t="s">
        <v>578</v>
      </c>
      <c r="AO73" s="1279"/>
      <c r="AP73" s="1279"/>
      <c r="AQ73" s="1279"/>
      <c r="AR73" s="1279"/>
      <c r="AS73" s="1279"/>
      <c r="AT73" s="1279"/>
      <c r="AU73" s="1279"/>
      <c r="AV73" s="1279"/>
      <c r="AW73" s="1279"/>
      <c r="AX73" s="1279"/>
      <c r="AY73" s="1279"/>
      <c r="AZ73" s="1279"/>
      <c r="BA73" s="1279"/>
      <c r="BB73" s="1279" t="s">
        <v>575</v>
      </c>
      <c r="BC73" s="1279"/>
      <c r="BD73" s="1279"/>
      <c r="BE73" s="1279"/>
      <c r="BF73" s="1279"/>
      <c r="BG73" s="1279"/>
      <c r="BH73" s="1279"/>
      <c r="BI73" s="1279"/>
      <c r="BJ73" s="1279"/>
      <c r="BK73" s="1279"/>
      <c r="BL73" s="1279"/>
      <c r="BM73" s="1279"/>
      <c r="BN73" s="1279"/>
      <c r="BO73" s="1279"/>
      <c r="BP73" s="1277">
        <v>64.099999999999994</v>
      </c>
      <c r="BQ73" s="1277"/>
      <c r="BR73" s="1277"/>
      <c r="BS73" s="1277"/>
      <c r="BT73" s="1277"/>
      <c r="BU73" s="1277"/>
      <c r="BV73" s="1277"/>
      <c r="BW73" s="1277"/>
      <c r="BX73" s="1277">
        <v>56.2</v>
      </c>
      <c r="BY73" s="1277"/>
      <c r="BZ73" s="1277"/>
      <c r="CA73" s="1277"/>
      <c r="CB73" s="1277"/>
      <c r="CC73" s="1277"/>
      <c r="CD73" s="1277"/>
      <c r="CE73" s="1277"/>
      <c r="CF73" s="1277">
        <v>33.700000000000003</v>
      </c>
      <c r="CG73" s="1277"/>
      <c r="CH73" s="1277"/>
      <c r="CI73" s="1277"/>
      <c r="CJ73" s="1277"/>
      <c r="CK73" s="1277"/>
      <c r="CL73" s="1277"/>
      <c r="CM73" s="1277"/>
      <c r="CN73" s="1277">
        <v>67.8</v>
      </c>
      <c r="CO73" s="1277"/>
      <c r="CP73" s="1277"/>
      <c r="CQ73" s="1277"/>
      <c r="CR73" s="1277"/>
      <c r="CS73" s="1277"/>
      <c r="CT73" s="1277"/>
      <c r="CU73" s="1277"/>
      <c r="CV73" s="1277">
        <v>77.8</v>
      </c>
      <c r="CW73" s="1277"/>
      <c r="CX73" s="1277"/>
      <c r="CY73" s="1277"/>
      <c r="CZ73" s="1277"/>
      <c r="DA73" s="1277"/>
      <c r="DB73" s="1277"/>
      <c r="DC73" s="1277"/>
    </row>
    <row r="74" spans="2:107" ht="13.5" x14ac:dyDescent="0.15">
      <c r="B74" s="366"/>
      <c r="G74" s="1287"/>
      <c r="H74" s="1287"/>
      <c r="I74" s="1287"/>
      <c r="J74" s="1287"/>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6"/>
      <c r="G75" s="1287"/>
      <c r="H75" s="1287"/>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573</v>
      </c>
      <c r="BC75" s="1279"/>
      <c r="BD75" s="1279"/>
      <c r="BE75" s="1279"/>
      <c r="BF75" s="1279"/>
      <c r="BG75" s="1279"/>
      <c r="BH75" s="1279"/>
      <c r="BI75" s="1279"/>
      <c r="BJ75" s="1279"/>
      <c r="BK75" s="1279"/>
      <c r="BL75" s="1279"/>
      <c r="BM75" s="1279"/>
      <c r="BN75" s="1279"/>
      <c r="BO75" s="1279"/>
      <c r="BP75" s="1277">
        <v>17.7</v>
      </c>
      <c r="BQ75" s="1277"/>
      <c r="BR75" s="1277"/>
      <c r="BS75" s="1277"/>
      <c r="BT75" s="1277"/>
      <c r="BU75" s="1277"/>
      <c r="BV75" s="1277"/>
      <c r="BW75" s="1277"/>
      <c r="BX75" s="1277">
        <v>15.7</v>
      </c>
      <c r="BY75" s="1277"/>
      <c r="BZ75" s="1277"/>
      <c r="CA75" s="1277"/>
      <c r="CB75" s="1277"/>
      <c r="CC75" s="1277"/>
      <c r="CD75" s="1277"/>
      <c r="CE75" s="1277"/>
      <c r="CF75" s="1277">
        <v>14.1</v>
      </c>
      <c r="CG75" s="1277"/>
      <c r="CH75" s="1277"/>
      <c r="CI75" s="1277"/>
      <c r="CJ75" s="1277"/>
      <c r="CK75" s="1277"/>
      <c r="CL75" s="1277"/>
      <c r="CM75" s="1277"/>
      <c r="CN75" s="1277">
        <v>12.9</v>
      </c>
      <c r="CO75" s="1277"/>
      <c r="CP75" s="1277"/>
      <c r="CQ75" s="1277"/>
      <c r="CR75" s="1277"/>
      <c r="CS75" s="1277"/>
      <c r="CT75" s="1277"/>
      <c r="CU75" s="1277"/>
      <c r="CV75" s="1277">
        <v>12.9</v>
      </c>
      <c r="CW75" s="1277"/>
      <c r="CX75" s="1277"/>
      <c r="CY75" s="1277"/>
      <c r="CZ75" s="1277"/>
      <c r="DA75" s="1277"/>
      <c r="DB75" s="1277"/>
      <c r="DC75" s="1277"/>
    </row>
    <row r="76" spans="2:107" ht="13.5" x14ac:dyDescent="0.15">
      <c r="B76" s="366"/>
      <c r="G76" s="1287"/>
      <c r="H76" s="1287"/>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6"/>
      <c r="G77" s="1275"/>
      <c r="H77" s="1275"/>
      <c r="I77" s="1275"/>
      <c r="J77" s="1275"/>
      <c r="K77" s="1276"/>
      <c r="L77" s="1276"/>
      <c r="M77" s="1276"/>
      <c r="N77" s="1276"/>
      <c r="AN77" s="1278" t="s">
        <v>577</v>
      </c>
      <c r="AO77" s="1278"/>
      <c r="AP77" s="1278"/>
      <c r="AQ77" s="1278"/>
      <c r="AR77" s="1278"/>
      <c r="AS77" s="1278"/>
      <c r="AT77" s="1278"/>
      <c r="AU77" s="1278"/>
      <c r="AV77" s="1278"/>
      <c r="AW77" s="1278"/>
      <c r="AX77" s="1278"/>
      <c r="AY77" s="1278"/>
      <c r="AZ77" s="1278"/>
      <c r="BA77" s="1278"/>
      <c r="BB77" s="1279" t="s">
        <v>575</v>
      </c>
      <c r="BC77" s="1279"/>
      <c r="BD77" s="1279"/>
      <c r="BE77" s="1279"/>
      <c r="BF77" s="1279"/>
      <c r="BG77" s="1279"/>
      <c r="BH77" s="1279"/>
      <c r="BI77" s="1279"/>
      <c r="BJ77" s="1279"/>
      <c r="BK77" s="1279"/>
      <c r="BL77" s="1279"/>
      <c r="BM77" s="1279"/>
      <c r="BN77" s="1279"/>
      <c r="BO77" s="1279"/>
      <c r="BP77" s="1277">
        <v>54.6</v>
      </c>
      <c r="BQ77" s="1277"/>
      <c r="BR77" s="1277"/>
      <c r="BS77" s="1277"/>
      <c r="BT77" s="1277"/>
      <c r="BU77" s="1277"/>
      <c r="BV77" s="1277"/>
      <c r="BW77" s="1277"/>
      <c r="BX77" s="1277">
        <v>48.7</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ht="13.5" x14ac:dyDescent="0.1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573</v>
      </c>
      <c r="BC79" s="1279"/>
      <c r="BD79" s="1279"/>
      <c r="BE79" s="1279"/>
      <c r="BF79" s="1279"/>
      <c r="BG79" s="1279"/>
      <c r="BH79" s="1279"/>
      <c r="BI79" s="1279"/>
      <c r="BJ79" s="1279"/>
      <c r="BK79" s="1279"/>
      <c r="BL79" s="1279"/>
      <c r="BM79" s="1279"/>
      <c r="BN79" s="1279"/>
      <c r="BO79" s="1279"/>
      <c r="BP79" s="1277">
        <v>11.2</v>
      </c>
      <c r="BQ79" s="1277"/>
      <c r="BR79" s="1277"/>
      <c r="BS79" s="1277"/>
      <c r="BT79" s="1277"/>
      <c r="BU79" s="1277"/>
      <c r="BV79" s="1277"/>
      <c r="BW79" s="1277"/>
      <c r="BX79" s="1277">
        <v>10.4</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ht="13.5" x14ac:dyDescent="0.15">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UU7VJHXzu/Dj5Zf/+n3/Ja2BQR14ZcOmlGqz1TlSl607ntmTAj/8U8IOB4hYJ3mp4nYN6qxURT4itleVARaog==" saltValue="UeTssqxA56RTKE8cmHC1e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fHTvSFo0/xuHmtf4LZPLklEsv7+68a2invKkPMI3T71p/J3aROFXGkQ0QdbJRNlVhPsIWyGY7aIPCLhdgqFKg==" saltValue="oRTSIkH0V8pm34H4vEwcS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AUJhOwYa35dO6sjRG+zfTzjAQGZM6b0fe6tXIV8JNDmBJu/DvmVOg91zacujIwDmjDs4gDawjQhpFj/T1HqRQ==" saltValue="WWTU1Xb4hBe9zZgDr0Ae5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551</v>
      </c>
      <c r="G2" s="136"/>
      <c r="H2" s="137"/>
    </row>
    <row r="3" spans="1:8" x14ac:dyDescent="0.15">
      <c r="A3" s="133" t="s">
        <v>544</v>
      </c>
      <c r="B3" s="138"/>
      <c r="C3" s="139"/>
      <c r="D3" s="140">
        <v>65700</v>
      </c>
      <c r="E3" s="141"/>
      <c r="F3" s="142">
        <v>74444</v>
      </c>
      <c r="G3" s="143"/>
      <c r="H3" s="144"/>
    </row>
    <row r="4" spans="1:8" x14ac:dyDescent="0.15">
      <c r="A4" s="145"/>
      <c r="B4" s="146"/>
      <c r="C4" s="147"/>
      <c r="D4" s="148">
        <v>51578</v>
      </c>
      <c r="E4" s="149"/>
      <c r="F4" s="150">
        <v>34175</v>
      </c>
      <c r="G4" s="151"/>
      <c r="H4" s="152"/>
    </row>
    <row r="5" spans="1:8" x14ac:dyDescent="0.15">
      <c r="A5" s="133" t="s">
        <v>546</v>
      </c>
      <c r="B5" s="138"/>
      <c r="C5" s="139"/>
      <c r="D5" s="140">
        <v>41347</v>
      </c>
      <c r="E5" s="141"/>
      <c r="F5" s="142">
        <v>85205</v>
      </c>
      <c r="G5" s="143"/>
      <c r="H5" s="144"/>
    </row>
    <row r="6" spans="1:8" x14ac:dyDescent="0.15">
      <c r="A6" s="145"/>
      <c r="B6" s="146"/>
      <c r="C6" s="147"/>
      <c r="D6" s="148">
        <v>30365</v>
      </c>
      <c r="E6" s="149"/>
      <c r="F6" s="150">
        <v>38847</v>
      </c>
      <c r="G6" s="151"/>
      <c r="H6" s="152"/>
    </row>
    <row r="7" spans="1:8" x14ac:dyDescent="0.15">
      <c r="A7" s="133" t="s">
        <v>547</v>
      </c>
      <c r="B7" s="138"/>
      <c r="C7" s="139"/>
      <c r="D7" s="140">
        <v>92114</v>
      </c>
      <c r="E7" s="141"/>
      <c r="F7" s="142">
        <v>106092</v>
      </c>
      <c r="G7" s="143"/>
      <c r="H7" s="144"/>
    </row>
    <row r="8" spans="1:8" x14ac:dyDescent="0.15">
      <c r="A8" s="145"/>
      <c r="B8" s="146"/>
      <c r="C8" s="147"/>
      <c r="D8" s="148">
        <v>49610</v>
      </c>
      <c r="E8" s="149"/>
      <c r="F8" s="150">
        <v>44299</v>
      </c>
      <c r="G8" s="151"/>
      <c r="H8" s="152"/>
    </row>
    <row r="9" spans="1:8" x14ac:dyDescent="0.15">
      <c r="A9" s="133" t="s">
        <v>548</v>
      </c>
      <c r="B9" s="138"/>
      <c r="C9" s="139"/>
      <c r="D9" s="140">
        <v>120836</v>
      </c>
      <c r="E9" s="141"/>
      <c r="F9" s="142">
        <v>78903</v>
      </c>
      <c r="G9" s="143"/>
      <c r="H9" s="144"/>
    </row>
    <row r="10" spans="1:8" x14ac:dyDescent="0.15">
      <c r="A10" s="145"/>
      <c r="B10" s="146"/>
      <c r="C10" s="147"/>
      <c r="D10" s="148">
        <v>84525</v>
      </c>
      <c r="E10" s="149"/>
      <c r="F10" s="150">
        <v>49201</v>
      </c>
      <c r="G10" s="151"/>
      <c r="H10" s="152"/>
    </row>
    <row r="11" spans="1:8" x14ac:dyDescent="0.15">
      <c r="A11" s="133" t="s">
        <v>549</v>
      </c>
      <c r="B11" s="138"/>
      <c r="C11" s="139"/>
      <c r="D11" s="140">
        <v>138726</v>
      </c>
      <c r="E11" s="141"/>
      <c r="F11" s="142">
        <v>82993</v>
      </c>
      <c r="G11" s="143"/>
      <c r="H11" s="144"/>
    </row>
    <row r="12" spans="1:8" x14ac:dyDescent="0.15">
      <c r="A12" s="145"/>
      <c r="B12" s="146"/>
      <c r="C12" s="153"/>
      <c r="D12" s="148">
        <v>116284</v>
      </c>
      <c r="E12" s="149"/>
      <c r="F12" s="150">
        <v>46787</v>
      </c>
      <c r="G12" s="151"/>
      <c r="H12" s="152"/>
    </row>
    <row r="13" spans="1:8" x14ac:dyDescent="0.15">
      <c r="A13" s="133"/>
      <c r="B13" s="138"/>
      <c r="C13" s="154"/>
      <c r="D13" s="155">
        <v>91745</v>
      </c>
      <c r="E13" s="156"/>
      <c r="F13" s="157">
        <v>85527</v>
      </c>
      <c r="G13" s="158"/>
      <c r="H13" s="144"/>
    </row>
    <row r="14" spans="1:8" x14ac:dyDescent="0.15">
      <c r="A14" s="145"/>
      <c r="B14" s="146"/>
      <c r="C14" s="147"/>
      <c r="D14" s="148">
        <v>66472</v>
      </c>
      <c r="E14" s="149"/>
      <c r="F14" s="150">
        <v>42662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4.59</v>
      </c>
      <c r="C19" s="159">
        <f>ROUND(VALUE(SUBSTITUTE(実質収支比率等に係る経年分析!G$48,"▲","-")),2)</f>
        <v>6</v>
      </c>
      <c r="D19" s="159">
        <f>ROUND(VALUE(SUBSTITUTE(実質収支比率等に係る経年分析!H$48,"▲","-")),2)</f>
        <v>10.76</v>
      </c>
      <c r="E19" s="159">
        <f>ROUND(VALUE(SUBSTITUTE(実質収支比率等に係る経年分析!I$48,"▲","-")),2)</f>
        <v>7.68</v>
      </c>
      <c r="F19" s="159">
        <f>ROUND(VALUE(SUBSTITUTE(実質収支比率等に係る経年分析!J$48,"▲","-")),2)</f>
        <v>6.45</v>
      </c>
    </row>
    <row r="20" spans="1:11" x14ac:dyDescent="0.15">
      <c r="A20" s="159" t="s">
        <v>49</v>
      </c>
      <c r="B20" s="159">
        <f>ROUND(VALUE(SUBSTITUTE(実質収支比率等に係る経年分析!F$47,"▲","-")),2)</f>
        <v>35.619999999999997</v>
      </c>
      <c r="C20" s="159">
        <f>ROUND(VALUE(SUBSTITUTE(実質収支比率等に係る経年分析!G$47,"▲","-")),2)</f>
        <v>37.700000000000003</v>
      </c>
      <c r="D20" s="159">
        <f>ROUND(VALUE(SUBSTITUTE(実質収支比率等に係る経年分析!H$47,"▲","-")),2)</f>
        <v>37.35</v>
      </c>
      <c r="E20" s="159">
        <f>ROUND(VALUE(SUBSTITUTE(実質収支比率等に係る経年分析!I$47,"▲","-")),2)</f>
        <v>40.9</v>
      </c>
      <c r="F20" s="159">
        <f>ROUND(VALUE(SUBSTITUTE(実質収支比率等に係る経年分析!J$47,"▲","-")),2)</f>
        <v>41.28</v>
      </c>
    </row>
    <row r="21" spans="1:11" x14ac:dyDescent="0.15">
      <c r="A21" s="159" t="s">
        <v>50</v>
      </c>
      <c r="B21" s="159">
        <f>IF(ISNUMBER(VALUE(SUBSTITUTE(実質収支比率等に係る経年分析!F$49,"▲","-"))),ROUND(VALUE(SUBSTITUTE(実質収支比率等に係る経年分析!F$49,"▲","-")),2),NA())</f>
        <v>-1.01</v>
      </c>
      <c r="C21" s="159">
        <f>IF(ISNUMBER(VALUE(SUBSTITUTE(実質収支比率等に係る経年分析!G$49,"▲","-"))),ROUND(VALUE(SUBSTITUTE(実質収支比率等に係る経年分析!G$49,"▲","-")),2),NA())</f>
        <v>1.4</v>
      </c>
      <c r="D21" s="159">
        <f>IF(ISNUMBER(VALUE(SUBSTITUTE(実質収支比率等に係る経年分析!H$49,"▲","-"))),ROUND(VALUE(SUBSTITUTE(実質収支比率等に係る経年分析!H$49,"▲","-")),2),NA())</f>
        <v>4.92</v>
      </c>
      <c r="E21" s="159">
        <f>IF(ISNUMBER(VALUE(SUBSTITUTE(実質収支比率等に係る経年分析!I$49,"▲","-"))),ROUND(VALUE(SUBSTITUTE(実質収支比率等に係る経年分析!I$49,"▲","-")),2),NA())</f>
        <v>-3.29</v>
      </c>
      <c r="F21" s="159">
        <f>IF(ISNUMBER(VALUE(SUBSTITUTE(実質収支比率等に係る経年分析!J$49,"▲","-"))),ROUND(VALUE(SUBSTITUTE(実質収支比率等に係る経年分析!J$49,"▲","-")),2),NA())</f>
        <v>-3.11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1.23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0.96</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1.61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1.03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0.93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和気町和気鵜飼谷温泉事業特別会計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0.77</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0.79</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0.67</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1.17</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0.64</v>
      </c>
    </row>
    <row r="30" spans="1:11" x14ac:dyDescent="0.15">
      <c r="A30" s="160" t="str">
        <f>IF(連結実質赤字比率に係る赤字・黒字の構成分析!C$40="",NA(),連結実質赤字比率に係る赤字・黒字の構成分析!C$40)</f>
        <v>一般会計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3.66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0.74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5.05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2.96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2</v>
      </c>
    </row>
    <row r="31" spans="1:11" x14ac:dyDescent="0.15">
      <c r="A31" s="160" t="str">
        <f>IF(連結実質赤字比率に係る赤字・黒字の構成分析!C$39="",NA(),連結実質赤字比率に係る赤字・黒字の構成分析!C$39)</f>
        <v>和気町国民健康保険特別会計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2.83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2.23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2.72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3.01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2.5499999999999998</v>
      </c>
    </row>
    <row r="32" spans="1:11" x14ac:dyDescent="0.15">
      <c r="A32" s="160" t="str">
        <f>IF(連結実質赤字比率に係る赤字・黒字の構成分析!C$38="",NA(),連結実質赤字比率に係る赤字・黒字の構成分析!C$38)</f>
        <v>和気町簡易水道事業会計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3.36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3.68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3.79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4.13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4.3</v>
      </c>
    </row>
    <row r="33" spans="1:16" x14ac:dyDescent="0.15">
      <c r="A33" s="160" t="str">
        <f>IF(連結実質赤字比率に係る赤字・黒字の構成分析!C$37="",NA(),連結実質赤字比率に係る赤字・黒字の構成分析!C$37)</f>
        <v>和気町ごみ焼却施設解体事業特別会計</v>
      </c>
      <c r="B33" s="160" t="e">
        <f>IF(ROUND(VALUE(SUBSTITUTE(連結実質赤字比率に係る赤字・黒字の構成分析!F$37,"▲", "-")), 2) &lt; 0, ABS(ROUND(VALUE(SUBSTITUTE(連結実質赤字比率に係る赤字・黒字の構成分析!F$37,"▲", "-")), 2)), NA())</f>
        <v>#VALUE!</v>
      </c>
      <c r="C33" s="160" t="e">
        <f>IF(ROUND(VALUE(SUBSTITUTE(連結実質赤字比率に係る赤字・黒字の構成分析!F$37,"▲", "-")), 2) &gt;= 0, ABS(ROUND(VALUE(SUBSTITUTE(連結実質赤字比率に係る赤字・黒字の構成分析!F$37,"▲", "-")), 2)), NA())</f>
        <v>#VALUE!</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5.12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4.7699999999999996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4.6900000000000004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4.43</v>
      </c>
    </row>
    <row r="34" spans="1:16" x14ac:dyDescent="0.15">
      <c r="A34" s="160" t="str">
        <f>IF(連結実質赤字比率に係る赤字・黒字の構成分析!C$36="",NA(),連結実質赤字比率に係る赤字・黒字の構成分析!C$36)</f>
        <v>和気町地域開発事業特別会計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#VALUE!</v>
      </c>
      <c r="G34" s="160" t="e">
        <f>IF(ROUND(VALUE(SUBSTITUTE(連結実質赤字比率に係る赤字・黒字の構成分析!H$36,"▲", "-")), 2) &gt;= 0, ABS(ROUND(VALUE(SUBSTITUTE(連結実質赤字比率に係る赤字・黒字の構成分析!H$36,"▲", "-")), 2)), NA())</f>
        <v>#VALUE!</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6.71</v>
      </c>
    </row>
    <row r="35" spans="1:16" x14ac:dyDescent="0.15">
      <c r="A35" s="160" t="str">
        <f>IF(連結実質赤字比率に係る赤字・黒字の構成分析!C$35="",NA(),連結実質赤字比率に係る赤字・黒字の構成分析!C$35)</f>
        <v>和気町上水道事業会計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7.26</v>
      </c>
    </row>
    <row r="36" spans="1:16" x14ac:dyDescent="0.15">
      <c r="A36" s="160" t="str">
        <f>IF(連結実質赤字比率に係る赤字・黒字の構成分析!C$34="",NA(),連結実質赤字比率に係る赤字・黒字の構成分析!C$34)</f>
        <v>和気町後期高齢者医療特別会計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7.0000000000000007E-2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0</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1257</v>
      </c>
      <c r="E42" s="161"/>
      <c r="F42" s="161"/>
      <c r="G42" s="161">
        <f>'実質公債費比率（分子）の構造'!L$52</f>
        <v>1288</v>
      </c>
      <c r="H42" s="161"/>
      <c r="I42" s="161"/>
      <c r="J42" s="161">
        <f>'実質公債費比率（分子）の構造'!M$52</f>
        <v>1280</v>
      </c>
      <c r="K42" s="161"/>
      <c r="L42" s="161"/>
      <c r="M42" s="161">
        <f>'実質公債費比率（分子）の構造'!N$52</f>
        <v>1268</v>
      </c>
      <c r="N42" s="161"/>
      <c r="O42" s="161"/>
      <c r="P42" s="161">
        <f>'実質公債費比率（分子）の構造'!O$52</f>
        <v>1197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33</v>
      </c>
      <c r="C44" s="161"/>
      <c r="D44" s="161"/>
      <c r="E44" s="161">
        <f>'実質公債費比率（分子）の構造'!L$50</f>
        <v>33</v>
      </c>
      <c r="F44" s="161"/>
      <c r="G44" s="161"/>
      <c r="H44" s="161">
        <f>'実質公債費比率（分子）の構造'!M$50</f>
        <v>30</v>
      </c>
      <c r="I44" s="161"/>
      <c r="J44" s="161"/>
      <c r="K44" s="161">
        <f>'実質公債費比率（分子）の構造'!N$50</f>
        <v>30</v>
      </c>
      <c r="L44" s="161"/>
      <c r="M44" s="161"/>
      <c r="N44" s="161">
        <f>'実質公債費比率（分子）の構造'!O$50</f>
        <v>31</v>
      </c>
      <c r="O44" s="161"/>
      <c r="P44" s="161"/>
    </row>
    <row r="45" spans="1:16" x14ac:dyDescent="0.15">
      <c r="A45" s="161" t="s">
        <v>60</v>
      </c>
      <c r="B45" s="161">
        <f>'実質公債費比率（分子）の構造'!K$49</f>
        <v>89</v>
      </c>
      <c r="C45" s="161"/>
      <c r="D45" s="161"/>
      <c r="E45" s="161">
        <f>'実質公債費比率（分子）の構造'!L$49</f>
        <v>77</v>
      </c>
      <c r="F45" s="161"/>
      <c r="G45" s="161"/>
      <c r="H45" s="161">
        <f>'実質公債費比率（分子）の構造'!M$49</f>
        <v>57</v>
      </c>
      <c r="I45" s="161"/>
      <c r="J45" s="161"/>
      <c r="K45" s="161">
        <f>'実質公債費比率（分子）の構造'!N$49</f>
        <v>53</v>
      </c>
      <c r="L45" s="161"/>
      <c r="M45" s="161"/>
      <c r="N45" s="161">
        <f>'実質公債費比率（分子）の構造'!O$49</f>
        <v>46</v>
      </c>
      <c r="O45" s="161"/>
      <c r="P45" s="161"/>
    </row>
    <row r="46" spans="1:16" x14ac:dyDescent="0.15">
      <c r="A46" s="161" t="s">
        <v>61</v>
      </c>
      <c r="B46" s="161">
        <f>'実質公債費比率（分子）の構造'!K$48</f>
        <v>994</v>
      </c>
      <c r="C46" s="161"/>
      <c r="D46" s="161"/>
      <c r="E46" s="161">
        <f>'実質公債費比率（分子）の構造'!L$48</f>
        <v>976</v>
      </c>
      <c r="F46" s="161"/>
      <c r="G46" s="161"/>
      <c r="H46" s="161">
        <f>'実質公債費比率（分子）の構造'!M$48</f>
        <v>993</v>
      </c>
      <c r="I46" s="161"/>
      <c r="J46" s="161"/>
      <c r="K46" s="161">
        <f>'実質公債費比率（分子）の構造'!N$48</f>
        <v>942</v>
      </c>
      <c r="L46" s="161"/>
      <c r="M46" s="161"/>
      <c r="N46" s="161">
        <f>'実質公債費比率（分子）の構造'!O$48</f>
        <v>949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856</v>
      </c>
      <c r="C49" s="161"/>
      <c r="D49" s="161"/>
      <c r="E49" s="161">
        <f>'実質公債費比率（分子）の構造'!L$45</f>
        <v>817</v>
      </c>
      <c r="F49" s="161"/>
      <c r="G49" s="161"/>
      <c r="H49" s="161">
        <f>'実質公債費比率（分子）の構造'!M$45</f>
        <v>791</v>
      </c>
      <c r="I49" s="161"/>
      <c r="J49" s="161"/>
      <c r="K49" s="161">
        <f>'実質公債費比率（分子）の構造'!N$45</f>
        <v>782</v>
      </c>
      <c r="L49" s="161"/>
      <c r="M49" s="161"/>
      <c r="N49" s="161">
        <f>'実質公債費比率（分子）の構造'!O$45</f>
        <v>778</v>
      </c>
      <c r="O49" s="161"/>
      <c r="P49" s="161"/>
    </row>
    <row r="50" spans="1:16" x14ac:dyDescent="0.15">
      <c r="A50" s="161" t="s">
        <v>65</v>
      </c>
      <c r="B50" s="161" t="e">
        <f>NA()</f>
        <v>#N/A</v>
      </c>
      <c r="C50" s="161">
        <f>IF(ISNUMBER('実質公債費比率（分子）の構造'!K$53),'実質公債費比率（分子）の構造'!K$53,NA())</f>
        <v>715</v>
      </c>
      <c r="D50" s="161" t="e">
        <f>NA()</f>
        <v>#N/A</v>
      </c>
      <c r="E50" s="161" t="e">
        <f>NA()</f>
        <v>#N/A</v>
      </c>
      <c r="F50" s="161">
        <f>IF(ISNUMBER('実質公債費比率（分子）の構造'!L$53),'実質公債費比率（分子）の構造'!L$53,NA())</f>
        <v>615</v>
      </c>
      <c r="G50" s="161" t="e">
        <f>NA()</f>
        <v>#N/A</v>
      </c>
      <c r="H50" s="161" t="e">
        <f>NA()</f>
        <v>#N/A</v>
      </c>
      <c r="I50" s="161">
        <f>IF(ISNUMBER('実質公債費比率（分子）の構造'!M$53),'実質公債費比率（分子）の構造'!M$53,NA())</f>
        <v>591</v>
      </c>
      <c r="J50" s="161" t="e">
        <f>NA()</f>
        <v>#N/A</v>
      </c>
      <c r="K50" s="161" t="e">
        <f>NA()</f>
        <v>#N/A</v>
      </c>
      <c r="L50" s="161">
        <f>IF(ISNUMBER('実質公債費比率（分子）の構造'!N$53),'実質公債費比率（分子）の構造'!N$53,NA())</f>
        <v>539</v>
      </c>
      <c r="M50" s="161" t="e">
        <f>NA()</f>
        <v>#N/A</v>
      </c>
      <c r="N50" s="161" t="e">
        <f>NA()</f>
        <v>#N/A</v>
      </c>
      <c r="O50" s="161">
        <f>IF(ISNUMBER('実質公債費比率（分子）の構造'!O$53),'実質公債費比率（分子）の構造'!O$53,NA())</f>
        <v>607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36</v>
      </c>
      <c r="B56" s="160"/>
      <c r="C56" s="160"/>
      <c r="D56" s="160">
        <f>'将来負担比率（分子）の構造'!I$52</f>
        <v>12378</v>
      </c>
      <c r="E56" s="160"/>
      <c r="F56" s="160"/>
      <c r="G56" s="160">
        <f>'将来負担比率（分子）の構造'!J$52</f>
        <v>11958</v>
      </c>
      <c r="H56" s="160"/>
      <c r="I56" s="160"/>
      <c r="J56" s="160">
        <f>'将来負担比率（分子）の構造'!K$52</f>
        <v>11804</v>
      </c>
      <c r="K56" s="160"/>
      <c r="L56" s="160"/>
      <c r="M56" s="160">
        <f>'将来負担比率（分子）の構造'!L$52</f>
        <v>11975</v>
      </c>
      <c r="N56" s="160"/>
      <c r="O56" s="160"/>
      <c r="P56" s="160">
        <f>'将来負担比率（分子）の構造'!M$52</f>
        <v>12264</v>
      </c>
    </row>
    <row r="57" spans="1:16" x14ac:dyDescent="0.15">
      <c r="A57" s="160" t="s">
        <v>35</v>
      </c>
      <c r="B57" s="160"/>
      <c r="C57" s="160"/>
      <c r="D57" s="160">
        <f>'将来負担比率（分子）の構造'!I$51</f>
        <v>851</v>
      </c>
      <c r="E57" s="160"/>
      <c r="F57" s="160"/>
      <c r="G57" s="160">
        <f>'将来負担比率（分子）の構造'!J$51</f>
        <v>787</v>
      </c>
      <c r="H57" s="160"/>
      <c r="I57" s="160"/>
      <c r="J57" s="160">
        <f>'将来負担比率（分子）の構造'!K$51</f>
        <v>675</v>
      </c>
      <c r="K57" s="160"/>
      <c r="L57" s="160"/>
      <c r="M57" s="160">
        <f>'将来負担比率（分子）の構造'!L$51</f>
        <v>608</v>
      </c>
      <c r="N57" s="160"/>
      <c r="O57" s="160"/>
      <c r="P57" s="160">
        <f>'将来負担比率（分子）の構造'!M$51</f>
        <v>527</v>
      </c>
    </row>
    <row r="58" spans="1:16" x14ac:dyDescent="0.15">
      <c r="A58" s="160" t="s">
        <v>34</v>
      </c>
      <c r="B58" s="160"/>
      <c r="C58" s="160"/>
      <c r="D58" s="160">
        <f>'将来負担比率（分子）の構造'!I$50</f>
        <v>3264</v>
      </c>
      <c r="E58" s="160"/>
      <c r="F58" s="160"/>
      <c r="G58" s="160">
        <f>'将来負担比率（分子）の構造'!J$50</f>
        <v>3344</v>
      </c>
      <c r="H58" s="160"/>
      <c r="I58" s="160"/>
      <c r="J58" s="160">
        <f>'将来負担比率（分子）の構造'!K$50</f>
        <v>3309</v>
      </c>
      <c r="K58" s="160"/>
      <c r="L58" s="160"/>
      <c r="M58" s="160">
        <f>'将来負担比率（分子）の構造'!L$50</f>
        <v>3402</v>
      </c>
      <c r="N58" s="160"/>
      <c r="O58" s="160"/>
      <c r="P58" s="160">
        <f>'将来負担比率（分子）の構造'!M$50</f>
        <v>3379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1238</v>
      </c>
      <c r="C62" s="160"/>
      <c r="D62" s="160"/>
      <c r="E62" s="160">
        <f>'将来負担比率（分子）の構造'!J$45</f>
        <v>1369</v>
      </c>
      <c r="F62" s="160"/>
      <c r="G62" s="160"/>
      <c r="H62" s="160">
        <f>'将来負担比率（分子）の構造'!K$45</f>
        <v>1100</v>
      </c>
      <c r="I62" s="160"/>
      <c r="J62" s="160"/>
      <c r="K62" s="160">
        <f>'将来負担比率（分子）の構造'!L$45</f>
        <v>1120</v>
      </c>
      <c r="L62" s="160"/>
      <c r="M62" s="160"/>
      <c r="N62" s="160">
        <f>'将来負担比率（分子）の構造'!M$45</f>
        <v>1005</v>
      </c>
      <c r="O62" s="160"/>
      <c r="P62" s="160"/>
    </row>
    <row r="63" spans="1:16" x14ac:dyDescent="0.15">
      <c r="A63" s="160" t="s">
        <v>27</v>
      </c>
      <c r="B63" s="160">
        <f>'将来負担比率（分子）の構造'!I$44</f>
        <v>433</v>
      </c>
      <c r="C63" s="160"/>
      <c r="D63" s="160"/>
      <c r="E63" s="160">
        <f>'将来負担比率（分子）の構造'!J$44</f>
        <v>377</v>
      </c>
      <c r="F63" s="160"/>
      <c r="G63" s="160"/>
      <c r="H63" s="160">
        <f>'将来負担比率（分子）の構造'!K$44</f>
        <v>248</v>
      </c>
      <c r="I63" s="160"/>
      <c r="J63" s="160"/>
      <c r="K63" s="160">
        <f>'将来負担比率（分子）の構造'!L$44</f>
        <v>222</v>
      </c>
      <c r="L63" s="160"/>
      <c r="M63" s="160"/>
      <c r="N63" s="160">
        <f>'将来負担比率（分子）の構造'!M$44</f>
        <v>175</v>
      </c>
      <c r="O63" s="160"/>
      <c r="P63" s="160"/>
    </row>
    <row r="64" spans="1:16" x14ac:dyDescent="0.15">
      <c r="A64" s="160" t="s">
        <v>26</v>
      </c>
      <c r="B64" s="160">
        <f>'将来負担比率（分子）の構造'!I$43</f>
        <v>9424</v>
      </c>
      <c r="C64" s="160"/>
      <c r="D64" s="160"/>
      <c r="E64" s="160">
        <f>'将来負担比率（分子）の構造'!J$43</f>
        <v>8273</v>
      </c>
      <c r="F64" s="160"/>
      <c r="G64" s="160"/>
      <c r="H64" s="160">
        <f>'将来負担比率（分子）の構造'!K$43</f>
        <v>7457</v>
      </c>
      <c r="I64" s="160"/>
      <c r="J64" s="160"/>
      <c r="K64" s="160">
        <f>'将来負担比率（分子）の構造'!L$43</f>
        <v>6377</v>
      </c>
      <c r="L64" s="160"/>
      <c r="M64" s="160"/>
      <c r="N64" s="160">
        <f>'将来負担比率（分子）の構造'!M$43</f>
        <v>6091</v>
      </c>
      <c r="O64" s="160"/>
      <c r="P64" s="160"/>
    </row>
    <row r="65" spans="1:16" x14ac:dyDescent="0.15">
      <c r="A65" s="160" t="s">
        <v>25</v>
      </c>
      <c r="B65" s="160">
        <f>'将来負担比率（分子）の構造'!I$42</f>
        <v>633</v>
      </c>
      <c r="C65" s="160"/>
      <c r="D65" s="160"/>
      <c r="E65" s="160">
        <f>'将来負担比率（分子）の構造'!J$42</f>
        <v>1086</v>
      </c>
      <c r="F65" s="160"/>
      <c r="G65" s="160"/>
      <c r="H65" s="160">
        <f>'将来負担比率（分子）の構造'!K$42</f>
        <v>866</v>
      </c>
      <c r="I65" s="160"/>
      <c r="J65" s="160"/>
      <c r="K65" s="160">
        <f>'将来負担比率（分子）の構造'!L$42</f>
        <v>2813</v>
      </c>
      <c r="L65" s="160"/>
      <c r="M65" s="160"/>
      <c r="N65" s="160">
        <f>'将来負担比率（分子）の構造'!M$42</f>
        <v>2762</v>
      </c>
      <c r="O65" s="160"/>
      <c r="P65" s="160"/>
    </row>
    <row r="66" spans="1:16" x14ac:dyDescent="0.15">
      <c r="A66" s="160" t="s">
        <v>24</v>
      </c>
      <c r="B66" s="160">
        <f>'将来負担比率（分子）の構造'!I$41</f>
        <v>7656</v>
      </c>
      <c r="C66" s="160"/>
      <c r="D66" s="160"/>
      <c r="E66" s="160">
        <f>'将来負担比率（分子）の構造'!J$41</f>
        <v>7487</v>
      </c>
      <c r="F66" s="160"/>
      <c r="G66" s="160"/>
      <c r="H66" s="160">
        <f>'将来負担比率（分子）の構造'!K$41</f>
        <v>7660</v>
      </c>
      <c r="I66" s="160"/>
      <c r="J66" s="160"/>
      <c r="K66" s="160">
        <f>'将来負担比率（分子）の構造'!L$41</f>
        <v>8468</v>
      </c>
      <c r="L66" s="160"/>
      <c r="M66" s="160"/>
      <c r="N66" s="160">
        <f>'将来負担比率（分子）の構造'!M$41</f>
        <v>9583</v>
      </c>
      <c r="O66" s="160"/>
      <c r="P66" s="160"/>
    </row>
    <row r="67" spans="1:16" x14ac:dyDescent="0.15">
      <c r="A67" s="160" t="s">
        <v>69</v>
      </c>
      <c r="B67" s="160" t="e">
        <f>NA()</f>
        <v>#N/A</v>
      </c>
      <c r="C67" s="160">
        <f>IF(ISNUMBER('将来負担比率（分子）の構造'!I$53), IF('将来負担比率（分子）の構造'!I$53 &lt; 0, 0, '将来負担比率（分子）の構造'!I$53), NA())</f>
        <v>2892</v>
      </c>
      <c r="D67" s="160" t="e">
        <f>NA()</f>
        <v>#N/A</v>
      </c>
      <c r="E67" s="160" t="e">
        <f>NA()</f>
        <v>#N/A</v>
      </c>
      <c r="F67" s="160">
        <f>IF(ISNUMBER('将来負担比率（分子）の構造'!J$53), IF('将来負担比率（分子）の構造'!J$53 &lt; 0, 0, '将来負担比率（分子）の構造'!J$53), NA())</f>
        <v>2503</v>
      </c>
      <c r="G67" s="160" t="e">
        <f>NA()</f>
        <v>#N/A</v>
      </c>
      <c r="H67" s="160" t="e">
        <f>NA()</f>
        <v>#N/A</v>
      </c>
      <c r="I67" s="160">
        <f>IF(ISNUMBER('将来負担比率（分子）の構造'!K$53), IF('将来負担比率（分子）の構造'!K$53 &lt; 0, 0, '将来負担比率（分子）の構造'!K$53), NA())</f>
        <v>1543</v>
      </c>
      <c r="J67" s="160" t="e">
        <f>NA()</f>
        <v>#N/A</v>
      </c>
      <c r="K67" s="160" t="e">
        <f>NA()</f>
        <v>#N/A</v>
      </c>
      <c r="L67" s="160">
        <f>IF(ISNUMBER('将来負担比率（分子）の構造'!L$53), IF('将来負担比率（分子）の構造'!L$53 &lt; 0, 0, '将来負担比率（分子）の構造'!L$53), NA())</f>
        <v>3015</v>
      </c>
      <c r="M67" s="160" t="e">
        <f>NA()</f>
        <v>#N/A</v>
      </c>
      <c r="N67" s="160" t="e">
        <f>NA()</f>
        <v>#N/A</v>
      </c>
      <c r="O67" s="160">
        <f>IF(ISNUMBER('将来負担比率（分子）の構造'!M$53), IF('将来負担比率（分子）の構造'!M$53 &lt; 0, 0, '将来負担比率（分子）の構造'!M$53), NA())</f>
        <v>3447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2162</v>
      </c>
      <c r="C72" s="164">
        <f>基金残高に係る経年分析!G55</f>
        <v>2314</v>
      </c>
      <c r="D72" s="164">
        <f>基金残高に係る経年分析!H55</f>
        <v>2300</v>
      </c>
    </row>
    <row r="73" spans="1:16" x14ac:dyDescent="0.15">
      <c r="A73" s="163" t="s">
        <v>72</v>
      </c>
      <c r="B73" s="164">
        <f>基金残高に係る経年分析!F56</f>
        <v>419</v>
      </c>
      <c r="C73" s="164">
        <f>基金残高に係る経年分析!G56</f>
        <v>419</v>
      </c>
      <c r="D73" s="164">
        <f>基金残高に係る経年分析!H56</f>
        <v>420</v>
      </c>
    </row>
    <row r="74" spans="1:16" x14ac:dyDescent="0.15">
      <c r="A74" s="163" t="s">
        <v>73</v>
      </c>
      <c r="B74" s="164">
        <f>基金残高に係る経年分析!F57</f>
        <v>1422</v>
      </c>
      <c r="C74" s="164">
        <f>基金残高に係る経年分析!G57</f>
        <v>1417</v>
      </c>
      <c r="D74" s="164">
        <f>基金残高に係る経年分析!H57</f>
        <v>1408</v>
      </c>
    </row>
  </sheetData>
  <sheetProtection algorithmName="SHA-512" hashValue="k90XBS+Eb6PDs2K5gklD7hgcoBK7oYPAMSmAyM/qOonxBJKHCWcWyaqYVJDPoD6lb03SM6wxnCF7c0ttV+QRnw==" saltValue="cdg63I88grqMlc9/HGhKV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1587769</v>
      </c>
      <c r="S5" s="649"/>
      <c r="T5" s="649"/>
      <c r="U5" s="649"/>
      <c r="V5" s="649"/>
      <c r="W5" s="649"/>
      <c r="X5" s="649"/>
      <c r="Y5" s="650"/>
      <c r="Z5" s="651">
        <v>16.7</v>
      </c>
      <c r="AA5" s="651"/>
      <c r="AB5" s="651"/>
      <c r="AC5" s="651"/>
      <c r="AD5" s="652">
        <v>1557676</v>
      </c>
      <c r="AE5" s="652"/>
      <c r="AF5" s="652"/>
      <c r="AG5" s="652"/>
      <c r="AH5" s="652"/>
      <c r="AI5" s="652"/>
      <c r="AJ5" s="652"/>
      <c r="AK5" s="652"/>
      <c r="AL5" s="653">
        <v>28.9</v>
      </c>
      <c r="AM5" s="654"/>
      <c r="AN5" s="654"/>
      <c r="AO5" s="655"/>
      <c r="AP5" s="645" t="s">
        <v>220</v>
      </c>
      <c r="AQ5" s="646"/>
      <c r="AR5" s="646"/>
      <c r="AS5" s="646"/>
      <c r="AT5" s="646"/>
      <c r="AU5" s="646"/>
      <c r="AV5" s="646"/>
      <c r="AW5" s="646"/>
      <c r="AX5" s="646"/>
      <c r="AY5" s="646"/>
      <c r="AZ5" s="646"/>
      <c r="BA5" s="646"/>
      <c r="BB5" s="646"/>
      <c r="BC5" s="646"/>
      <c r="BD5" s="646"/>
      <c r="BE5" s="646"/>
      <c r="BF5" s="647"/>
      <c r="BG5" s="659">
        <v>1551232</v>
      </c>
      <c r="BH5" s="660"/>
      <c r="BI5" s="660"/>
      <c r="BJ5" s="660"/>
      <c r="BK5" s="660"/>
      <c r="BL5" s="660"/>
      <c r="BM5" s="660"/>
      <c r="BN5" s="661"/>
      <c r="BO5" s="662">
        <v>97.7</v>
      </c>
      <c r="BP5" s="662"/>
      <c r="BQ5" s="662"/>
      <c r="BR5" s="662"/>
      <c r="BS5" s="663">
        <v>18706</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15">
      <c r="B6" s="656" t="s">
        <v>224</v>
      </c>
      <c r="C6" s="657"/>
      <c r="D6" s="657"/>
      <c r="E6" s="657"/>
      <c r="F6" s="657"/>
      <c r="G6" s="657"/>
      <c r="H6" s="657"/>
      <c r="I6" s="657"/>
      <c r="J6" s="657"/>
      <c r="K6" s="657"/>
      <c r="L6" s="657"/>
      <c r="M6" s="657"/>
      <c r="N6" s="657"/>
      <c r="O6" s="657"/>
      <c r="P6" s="657"/>
      <c r="Q6" s="658"/>
      <c r="R6" s="659">
        <v>76813</v>
      </c>
      <c r="S6" s="660"/>
      <c r="T6" s="660"/>
      <c r="U6" s="660"/>
      <c r="V6" s="660"/>
      <c r="W6" s="660"/>
      <c r="X6" s="660"/>
      <c r="Y6" s="661"/>
      <c r="Z6" s="662">
        <v>0.8</v>
      </c>
      <c r="AA6" s="662"/>
      <c r="AB6" s="662"/>
      <c r="AC6" s="662"/>
      <c r="AD6" s="663">
        <v>76813</v>
      </c>
      <c r="AE6" s="663"/>
      <c r="AF6" s="663"/>
      <c r="AG6" s="663"/>
      <c r="AH6" s="663"/>
      <c r="AI6" s="663"/>
      <c r="AJ6" s="663"/>
      <c r="AK6" s="663"/>
      <c r="AL6" s="664">
        <v>1.4</v>
      </c>
      <c r="AM6" s="665"/>
      <c r="AN6" s="665"/>
      <c r="AO6" s="666"/>
      <c r="AP6" s="656" t="s">
        <v>225</v>
      </c>
      <c r="AQ6" s="657"/>
      <c r="AR6" s="657"/>
      <c r="AS6" s="657"/>
      <c r="AT6" s="657"/>
      <c r="AU6" s="657"/>
      <c r="AV6" s="657"/>
      <c r="AW6" s="657"/>
      <c r="AX6" s="657"/>
      <c r="AY6" s="657"/>
      <c r="AZ6" s="657"/>
      <c r="BA6" s="657"/>
      <c r="BB6" s="657"/>
      <c r="BC6" s="657"/>
      <c r="BD6" s="657"/>
      <c r="BE6" s="657"/>
      <c r="BF6" s="658"/>
      <c r="BG6" s="659">
        <v>1551232</v>
      </c>
      <c r="BH6" s="660"/>
      <c r="BI6" s="660"/>
      <c r="BJ6" s="660"/>
      <c r="BK6" s="660"/>
      <c r="BL6" s="660"/>
      <c r="BM6" s="660"/>
      <c r="BN6" s="661"/>
      <c r="BO6" s="662">
        <v>97.7</v>
      </c>
      <c r="BP6" s="662"/>
      <c r="BQ6" s="662"/>
      <c r="BR6" s="662"/>
      <c r="BS6" s="663">
        <v>18706</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78799</v>
      </c>
      <c r="CS6" s="660"/>
      <c r="CT6" s="660"/>
      <c r="CU6" s="660"/>
      <c r="CV6" s="660"/>
      <c r="CW6" s="660"/>
      <c r="CX6" s="660"/>
      <c r="CY6" s="661"/>
      <c r="CZ6" s="653">
        <v>0.9</v>
      </c>
      <c r="DA6" s="654"/>
      <c r="DB6" s="654"/>
      <c r="DC6" s="673"/>
      <c r="DD6" s="668" t="s">
        <v>131</v>
      </c>
      <c r="DE6" s="660"/>
      <c r="DF6" s="660"/>
      <c r="DG6" s="660"/>
      <c r="DH6" s="660"/>
      <c r="DI6" s="660"/>
      <c r="DJ6" s="660"/>
      <c r="DK6" s="660"/>
      <c r="DL6" s="660"/>
      <c r="DM6" s="660"/>
      <c r="DN6" s="660"/>
      <c r="DO6" s="660"/>
      <c r="DP6" s="661"/>
      <c r="DQ6" s="668">
        <v>77789</v>
      </c>
      <c r="DR6" s="660"/>
      <c r="DS6" s="660"/>
      <c r="DT6" s="660"/>
      <c r="DU6" s="660"/>
      <c r="DV6" s="660"/>
      <c r="DW6" s="660"/>
      <c r="DX6" s="660"/>
      <c r="DY6" s="660"/>
      <c r="DZ6" s="660"/>
      <c r="EA6" s="660"/>
      <c r="EB6" s="660"/>
      <c r="EC6" s="669"/>
    </row>
    <row r="7" spans="2:143" ht="11.25" customHeight="1" x14ac:dyDescent="0.15">
      <c r="B7" s="656" t="s">
        <v>227</v>
      </c>
      <c r="C7" s="657"/>
      <c r="D7" s="657"/>
      <c r="E7" s="657"/>
      <c r="F7" s="657"/>
      <c r="G7" s="657"/>
      <c r="H7" s="657"/>
      <c r="I7" s="657"/>
      <c r="J7" s="657"/>
      <c r="K7" s="657"/>
      <c r="L7" s="657"/>
      <c r="M7" s="657"/>
      <c r="N7" s="657"/>
      <c r="O7" s="657"/>
      <c r="P7" s="657"/>
      <c r="Q7" s="658"/>
      <c r="R7" s="659">
        <v>3149</v>
      </c>
      <c r="S7" s="660"/>
      <c r="T7" s="660"/>
      <c r="U7" s="660"/>
      <c r="V7" s="660"/>
      <c r="W7" s="660"/>
      <c r="X7" s="660"/>
      <c r="Y7" s="661"/>
      <c r="Z7" s="662">
        <v>0</v>
      </c>
      <c r="AA7" s="662"/>
      <c r="AB7" s="662"/>
      <c r="AC7" s="662"/>
      <c r="AD7" s="663">
        <v>3149</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618392</v>
      </c>
      <c r="BH7" s="660"/>
      <c r="BI7" s="660"/>
      <c r="BJ7" s="660"/>
      <c r="BK7" s="660"/>
      <c r="BL7" s="660"/>
      <c r="BM7" s="660"/>
      <c r="BN7" s="661"/>
      <c r="BO7" s="662">
        <v>38.9</v>
      </c>
      <c r="BP7" s="662"/>
      <c r="BQ7" s="662"/>
      <c r="BR7" s="662"/>
      <c r="BS7" s="663">
        <v>18706</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1020261</v>
      </c>
      <c r="CS7" s="660"/>
      <c r="CT7" s="660"/>
      <c r="CU7" s="660"/>
      <c r="CV7" s="660"/>
      <c r="CW7" s="660"/>
      <c r="CX7" s="660"/>
      <c r="CY7" s="661"/>
      <c r="CZ7" s="662">
        <v>11.3</v>
      </c>
      <c r="DA7" s="662"/>
      <c r="DB7" s="662"/>
      <c r="DC7" s="662"/>
      <c r="DD7" s="668">
        <v>76503</v>
      </c>
      <c r="DE7" s="660"/>
      <c r="DF7" s="660"/>
      <c r="DG7" s="660"/>
      <c r="DH7" s="660"/>
      <c r="DI7" s="660"/>
      <c r="DJ7" s="660"/>
      <c r="DK7" s="660"/>
      <c r="DL7" s="660"/>
      <c r="DM7" s="660"/>
      <c r="DN7" s="660"/>
      <c r="DO7" s="660"/>
      <c r="DP7" s="661"/>
      <c r="DQ7" s="668">
        <v>862506</v>
      </c>
      <c r="DR7" s="660"/>
      <c r="DS7" s="660"/>
      <c r="DT7" s="660"/>
      <c r="DU7" s="660"/>
      <c r="DV7" s="660"/>
      <c r="DW7" s="660"/>
      <c r="DX7" s="660"/>
      <c r="DY7" s="660"/>
      <c r="DZ7" s="660"/>
      <c r="EA7" s="660"/>
      <c r="EB7" s="660"/>
      <c r="EC7" s="669"/>
    </row>
    <row r="8" spans="2:143" ht="11.25" customHeight="1" x14ac:dyDescent="0.15">
      <c r="B8" s="656" t="s">
        <v>230</v>
      </c>
      <c r="C8" s="657"/>
      <c r="D8" s="657"/>
      <c r="E8" s="657"/>
      <c r="F8" s="657"/>
      <c r="G8" s="657"/>
      <c r="H8" s="657"/>
      <c r="I8" s="657"/>
      <c r="J8" s="657"/>
      <c r="K8" s="657"/>
      <c r="L8" s="657"/>
      <c r="M8" s="657"/>
      <c r="N8" s="657"/>
      <c r="O8" s="657"/>
      <c r="P8" s="657"/>
      <c r="Q8" s="658"/>
      <c r="R8" s="659">
        <v>8144</v>
      </c>
      <c r="S8" s="660"/>
      <c r="T8" s="660"/>
      <c r="U8" s="660"/>
      <c r="V8" s="660"/>
      <c r="W8" s="660"/>
      <c r="X8" s="660"/>
      <c r="Y8" s="661"/>
      <c r="Z8" s="662">
        <v>0.1</v>
      </c>
      <c r="AA8" s="662"/>
      <c r="AB8" s="662"/>
      <c r="AC8" s="662"/>
      <c r="AD8" s="663">
        <v>8144</v>
      </c>
      <c r="AE8" s="663"/>
      <c r="AF8" s="663"/>
      <c r="AG8" s="663"/>
      <c r="AH8" s="663"/>
      <c r="AI8" s="663"/>
      <c r="AJ8" s="663"/>
      <c r="AK8" s="663"/>
      <c r="AL8" s="664">
        <v>0.2</v>
      </c>
      <c r="AM8" s="665"/>
      <c r="AN8" s="665"/>
      <c r="AO8" s="666"/>
      <c r="AP8" s="656" t="s">
        <v>231</v>
      </c>
      <c r="AQ8" s="657"/>
      <c r="AR8" s="657"/>
      <c r="AS8" s="657"/>
      <c r="AT8" s="657"/>
      <c r="AU8" s="657"/>
      <c r="AV8" s="657"/>
      <c r="AW8" s="657"/>
      <c r="AX8" s="657"/>
      <c r="AY8" s="657"/>
      <c r="AZ8" s="657"/>
      <c r="BA8" s="657"/>
      <c r="BB8" s="657"/>
      <c r="BC8" s="657"/>
      <c r="BD8" s="657"/>
      <c r="BE8" s="657"/>
      <c r="BF8" s="658"/>
      <c r="BG8" s="659">
        <v>23710</v>
      </c>
      <c r="BH8" s="660"/>
      <c r="BI8" s="660"/>
      <c r="BJ8" s="660"/>
      <c r="BK8" s="660"/>
      <c r="BL8" s="660"/>
      <c r="BM8" s="660"/>
      <c r="BN8" s="661"/>
      <c r="BO8" s="662">
        <v>1.5</v>
      </c>
      <c r="BP8" s="662"/>
      <c r="BQ8" s="662"/>
      <c r="BR8" s="662"/>
      <c r="BS8" s="668" t="s">
        <v>131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1960422</v>
      </c>
      <c r="CS8" s="660"/>
      <c r="CT8" s="660"/>
      <c r="CU8" s="660"/>
      <c r="CV8" s="660"/>
      <c r="CW8" s="660"/>
      <c r="CX8" s="660"/>
      <c r="CY8" s="661"/>
      <c r="CZ8" s="662">
        <v>21.7</v>
      </c>
      <c r="DA8" s="662"/>
      <c r="DB8" s="662"/>
      <c r="DC8" s="662"/>
      <c r="DD8" s="668">
        <v>12795</v>
      </c>
      <c r="DE8" s="660"/>
      <c r="DF8" s="660"/>
      <c r="DG8" s="660"/>
      <c r="DH8" s="660"/>
      <c r="DI8" s="660"/>
      <c r="DJ8" s="660"/>
      <c r="DK8" s="660"/>
      <c r="DL8" s="660"/>
      <c r="DM8" s="660"/>
      <c r="DN8" s="660"/>
      <c r="DO8" s="660"/>
      <c r="DP8" s="661"/>
      <c r="DQ8" s="668">
        <v>1232623</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7786</v>
      </c>
      <c r="S9" s="660"/>
      <c r="T9" s="660"/>
      <c r="U9" s="660"/>
      <c r="V9" s="660"/>
      <c r="W9" s="660"/>
      <c r="X9" s="660"/>
      <c r="Y9" s="661"/>
      <c r="Z9" s="662">
        <v>0.1</v>
      </c>
      <c r="AA9" s="662"/>
      <c r="AB9" s="662"/>
      <c r="AC9" s="662"/>
      <c r="AD9" s="663">
        <v>7786</v>
      </c>
      <c r="AE9" s="663"/>
      <c r="AF9" s="663"/>
      <c r="AG9" s="663"/>
      <c r="AH9" s="663"/>
      <c r="AI9" s="663"/>
      <c r="AJ9" s="663"/>
      <c r="AK9" s="663"/>
      <c r="AL9" s="664">
        <v>0.1</v>
      </c>
      <c r="AM9" s="665"/>
      <c r="AN9" s="665"/>
      <c r="AO9" s="666"/>
      <c r="AP9" s="656" t="s">
        <v>234</v>
      </c>
      <c r="AQ9" s="657"/>
      <c r="AR9" s="657"/>
      <c r="AS9" s="657"/>
      <c r="AT9" s="657"/>
      <c r="AU9" s="657"/>
      <c r="AV9" s="657"/>
      <c r="AW9" s="657"/>
      <c r="AX9" s="657"/>
      <c r="AY9" s="657"/>
      <c r="AZ9" s="657"/>
      <c r="BA9" s="657"/>
      <c r="BB9" s="657"/>
      <c r="BC9" s="657"/>
      <c r="BD9" s="657"/>
      <c r="BE9" s="657"/>
      <c r="BF9" s="658"/>
      <c r="BG9" s="659">
        <v>462562</v>
      </c>
      <c r="BH9" s="660"/>
      <c r="BI9" s="660"/>
      <c r="BJ9" s="660"/>
      <c r="BK9" s="660"/>
      <c r="BL9" s="660"/>
      <c r="BM9" s="660"/>
      <c r="BN9" s="661"/>
      <c r="BO9" s="662">
        <v>29.1</v>
      </c>
      <c r="BP9" s="662"/>
      <c r="BQ9" s="662"/>
      <c r="BR9" s="662"/>
      <c r="BS9" s="668" t="s">
        <v>235</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1802988</v>
      </c>
      <c r="CS9" s="660"/>
      <c r="CT9" s="660"/>
      <c r="CU9" s="660"/>
      <c r="CV9" s="660"/>
      <c r="CW9" s="660"/>
      <c r="CX9" s="660"/>
      <c r="CY9" s="661"/>
      <c r="CZ9" s="662">
        <v>19.899999999999999</v>
      </c>
      <c r="DA9" s="662"/>
      <c r="DB9" s="662"/>
      <c r="DC9" s="662"/>
      <c r="DD9" s="668">
        <v>1288635</v>
      </c>
      <c r="DE9" s="660"/>
      <c r="DF9" s="660"/>
      <c r="DG9" s="660"/>
      <c r="DH9" s="660"/>
      <c r="DI9" s="660"/>
      <c r="DJ9" s="660"/>
      <c r="DK9" s="660"/>
      <c r="DL9" s="660"/>
      <c r="DM9" s="660"/>
      <c r="DN9" s="660"/>
      <c r="DO9" s="660"/>
      <c r="DP9" s="661"/>
      <c r="DQ9" s="668">
        <v>516546</v>
      </c>
      <c r="DR9" s="660"/>
      <c r="DS9" s="660"/>
      <c r="DT9" s="660"/>
      <c r="DU9" s="660"/>
      <c r="DV9" s="660"/>
      <c r="DW9" s="660"/>
      <c r="DX9" s="660"/>
      <c r="DY9" s="660"/>
      <c r="DZ9" s="660"/>
      <c r="EA9" s="660"/>
      <c r="EB9" s="660"/>
      <c r="EC9" s="669"/>
    </row>
    <row r="10" spans="2:143" ht="11.25" customHeight="1" x14ac:dyDescent="0.15">
      <c r="B10" s="656" t="s">
        <v>237</v>
      </c>
      <c r="C10" s="657"/>
      <c r="D10" s="657"/>
      <c r="E10" s="657"/>
      <c r="F10" s="657"/>
      <c r="G10" s="657"/>
      <c r="H10" s="657"/>
      <c r="I10" s="657"/>
      <c r="J10" s="657"/>
      <c r="K10" s="657"/>
      <c r="L10" s="657"/>
      <c r="M10" s="657"/>
      <c r="N10" s="657"/>
      <c r="O10" s="657"/>
      <c r="P10" s="657"/>
      <c r="Q10" s="658"/>
      <c r="R10" s="659" t="s">
        <v>235</v>
      </c>
      <c r="S10" s="660"/>
      <c r="T10" s="660"/>
      <c r="U10" s="660"/>
      <c r="V10" s="660"/>
      <c r="W10" s="660"/>
      <c r="X10" s="660"/>
      <c r="Y10" s="661"/>
      <c r="Z10" s="662" t="s">
        <v>235</v>
      </c>
      <c r="AA10" s="662"/>
      <c r="AB10" s="662"/>
      <c r="AC10" s="662"/>
      <c r="AD10" s="663" t="s">
        <v>235</v>
      </c>
      <c r="AE10" s="663"/>
      <c r="AF10" s="663"/>
      <c r="AG10" s="663"/>
      <c r="AH10" s="663"/>
      <c r="AI10" s="663"/>
      <c r="AJ10" s="663"/>
      <c r="AK10" s="663"/>
      <c r="AL10" s="664" t="s">
        <v>235</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35682</v>
      </c>
      <c r="BH10" s="660"/>
      <c r="BI10" s="660"/>
      <c r="BJ10" s="660"/>
      <c r="BK10" s="660"/>
      <c r="BL10" s="660"/>
      <c r="BM10" s="660"/>
      <c r="BN10" s="661"/>
      <c r="BO10" s="662">
        <v>2.2000000000000002</v>
      </c>
      <c r="BP10" s="662"/>
      <c r="BQ10" s="662"/>
      <c r="BR10" s="662"/>
      <c r="BS10" s="668" t="s">
        <v>235</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235</v>
      </c>
      <c r="CS10" s="660"/>
      <c r="CT10" s="660"/>
      <c r="CU10" s="660"/>
      <c r="CV10" s="660"/>
      <c r="CW10" s="660"/>
      <c r="CX10" s="660"/>
      <c r="CY10" s="661"/>
      <c r="CZ10" s="662" t="s">
        <v>235</v>
      </c>
      <c r="DA10" s="662"/>
      <c r="DB10" s="662"/>
      <c r="DC10" s="662"/>
      <c r="DD10" s="668" t="s">
        <v>235</v>
      </c>
      <c r="DE10" s="660"/>
      <c r="DF10" s="660"/>
      <c r="DG10" s="660"/>
      <c r="DH10" s="660"/>
      <c r="DI10" s="660"/>
      <c r="DJ10" s="660"/>
      <c r="DK10" s="660"/>
      <c r="DL10" s="660"/>
      <c r="DM10" s="660"/>
      <c r="DN10" s="660"/>
      <c r="DO10" s="660"/>
      <c r="DP10" s="661"/>
      <c r="DQ10" s="668" t="s">
        <v>235</v>
      </c>
      <c r="DR10" s="660"/>
      <c r="DS10" s="660"/>
      <c r="DT10" s="660"/>
      <c r="DU10" s="660"/>
      <c r="DV10" s="660"/>
      <c r="DW10" s="660"/>
      <c r="DX10" s="660"/>
      <c r="DY10" s="660"/>
      <c r="DZ10" s="660"/>
      <c r="EA10" s="660"/>
      <c r="EB10" s="660"/>
      <c r="EC10" s="669"/>
    </row>
    <row r="11" spans="2:143" ht="11.25" customHeight="1" x14ac:dyDescent="0.15">
      <c r="B11" s="656" t="s">
        <v>240</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235</v>
      </c>
      <c r="AE11" s="663"/>
      <c r="AF11" s="663"/>
      <c r="AG11" s="663"/>
      <c r="AH11" s="663"/>
      <c r="AI11" s="663"/>
      <c r="AJ11" s="663"/>
      <c r="AK11" s="663"/>
      <c r="AL11" s="664" t="s">
        <v>131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96438</v>
      </c>
      <c r="BH11" s="660"/>
      <c r="BI11" s="660"/>
      <c r="BJ11" s="660"/>
      <c r="BK11" s="660"/>
      <c r="BL11" s="660"/>
      <c r="BM11" s="660"/>
      <c r="BN11" s="661"/>
      <c r="BO11" s="662">
        <v>6.1</v>
      </c>
      <c r="BP11" s="662"/>
      <c r="BQ11" s="662"/>
      <c r="BR11" s="662"/>
      <c r="BS11" s="668">
        <v>18706</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466544</v>
      </c>
      <c r="CS11" s="660"/>
      <c r="CT11" s="660"/>
      <c r="CU11" s="660"/>
      <c r="CV11" s="660"/>
      <c r="CW11" s="660"/>
      <c r="CX11" s="660"/>
      <c r="CY11" s="661"/>
      <c r="CZ11" s="662">
        <v>5.2</v>
      </c>
      <c r="DA11" s="662"/>
      <c r="DB11" s="662"/>
      <c r="DC11" s="662"/>
      <c r="DD11" s="668">
        <v>115712</v>
      </c>
      <c r="DE11" s="660"/>
      <c r="DF11" s="660"/>
      <c r="DG11" s="660"/>
      <c r="DH11" s="660"/>
      <c r="DI11" s="660"/>
      <c r="DJ11" s="660"/>
      <c r="DK11" s="660"/>
      <c r="DL11" s="660"/>
      <c r="DM11" s="660"/>
      <c r="DN11" s="660"/>
      <c r="DO11" s="660"/>
      <c r="DP11" s="661"/>
      <c r="DQ11" s="668">
        <v>301558</v>
      </c>
      <c r="DR11" s="660"/>
      <c r="DS11" s="660"/>
      <c r="DT11" s="660"/>
      <c r="DU11" s="660"/>
      <c r="DV11" s="660"/>
      <c r="DW11" s="660"/>
      <c r="DX11" s="660"/>
      <c r="DY11" s="660"/>
      <c r="DZ11" s="660"/>
      <c r="EA11" s="660"/>
      <c r="EB11" s="660"/>
      <c r="EC11" s="669"/>
    </row>
    <row r="12" spans="2:143" ht="11.25" customHeight="1" x14ac:dyDescent="0.15">
      <c r="B12" s="656" t="s">
        <v>243</v>
      </c>
      <c r="C12" s="657"/>
      <c r="D12" s="657"/>
      <c r="E12" s="657"/>
      <c r="F12" s="657"/>
      <c r="G12" s="657"/>
      <c r="H12" s="657"/>
      <c r="I12" s="657"/>
      <c r="J12" s="657"/>
      <c r="K12" s="657"/>
      <c r="L12" s="657"/>
      <c r="M12" s="657"/>
      <c r="N12" s="657"/>
      <c r="O12" s="657"/>
      <c r="P12" s="657"/>
      <c r="Q12" s="658"/>
      <c r="R12" s="659">
        <v>245822</v>
      </c>
      <c r="S12" s="660"/>
      <c r="T12" s="660"/>
      <c r="U12" s="660"/>
      <c r="V12" s="660"/>
      <c r="W12" s="660"/>
      <c r="X12" s="660"/>
      <c r="Y12" s="661"/>
      <c r="Z12" s="662">
        <v>2.6</v>
      </c>
      <c r="AA12" s="662"/>
      <c r="AB12" s="662"/>
      <c r="AC12" s="662"/>
      <c r="AD12" s="663">
        <v>245822</v>
      </c>
      <c r="AE12" s="663"/>
      <c r="AF12" s="663"/>
      <c r="AG12" s="663"/>
      <c r="AH12" s="663"/>
      <c r="AI12" s="663"/>
      <c r="AJ12" s="663"/>
      <c r="AK12" s="663"/>
      <c r="AL12" s="664">
        <v>4.5999999999999996</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792645</v>
      </c>
      <c r="BH12" s="660"/>
      <c r="BI12" s="660"/>
      <c r="BJ12" s="660"/>
      <c r="BK12" s="660"/>
      <c r="BL12" s="660"/>
      <c r="BM12" s="660"/>
      <c r="BN12" s="661"/>
      <c r="BO12" s="662">
        <v>49.9</v>
      </c>
      <c r="BP12" s="662"/>
      <c r="BQ12" s="662"/>
      <c r="BR12" s="662"/>
      <c r="BS12" s="668" t="s">
        <v>131</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100355</v>
      </c>
      <c r="CS12" s="660"/>
      <c r="CT12" s="660"/>
      <c r="CU12" s="660"/>
      <c r="CV12" s="660"/>
      <c r="CW12" s="660"/>
      <c r="CX12" s="660"/>
      <c r="CY12" s="661"/>
      <c r="CZ12" s="662">
        <v>1.1000000000000001</v>
      </c>
      <c r="DA12" s="662"/>
      <c r="DB12" s="662"/>
      <c r="DC12" s="662"/>
      <c r="DD12" s="668">
        <v>14155</v>
      </c>
      <c r="DE12" s="660"/>
      <c r="DF12" s="660"/>
      <c r="DG12" s="660"/>
      <c r="DH12" s="660"/>
      <c r="DI12" s="660"/>
      <c r="DJ12" s="660"/>
      <c r="DK12" s="660"/>
      <c r="DL12" s="660"/>
      <c r="DM12" s="660"/>
      <c r="DN12" s="660"/>
      <c r="DO12" s="660"/>
      <c r="DP12" s="661"/>
      <c r="DQ12" s="668">
        <v>60794</v>
      </c>
      <c r="DR12" s="660"/>
      <c r="DS12" s="660"/>
      <c r="DT12" s="660"/>
      <c r="DU12" s="660"/>
      <c r="DV12" s="660"/>
      <c r="DW12" s="660"/>
      <c r="DX12" s="660"/>
      <c r="DY12" s="660"/>
      <c r="DZ12" s="660"/>
      <c r="EA12" s="660"/>
      <c r="EB12" s="660"/>
      <c r="EC12" s="669"/>
    </row>
    <row r="13" spans="2:143" ht="11.25" customHeight="1" x14ac:dyDescent="0.15">
      <c r="B13" s="656" t="s">
        <v>246</v>
      </c>
      <c r="C13" s="657"/>
      <c r="D13" s="657"/>
      <c r="E13" s="657"/>
      <c r="F13" s="657"/>
      <c r="G13" s="657"/>
      <c r="H13" s="657"/>
      <c r="I13" s="657"/>
      <c r="J13" s="657"/>
      <c r="K13" s="657"/>
      <c r="L13" s="657"/>
      <c r="M13" s="657"/>
      <c r="N13" s="657"/>
      <c r="O13" s="657"/>
      <c r="P13" s="657"/>
      <c r="Q13" s="658"/>
      <c r="R13" s="659">
        <v>9757</v>
      </c>
      <c r="S13" s="660"/>
      <c r="T13" s="660"/>
      <c r="U13" s="660"/>
      <c r="V13" s="660"/>
      <c r="W13" s="660"/>
      <c r="X13" s="660"/>
      <c r="Y13" s="661"/>
      <c r="Z13" s="662">
        <v>0.1</v>
      </c>
      <c r="AA13" s="662"/>
      <c r="AB13" s="662"/>
      <c r="AC13" s="662"/>
      <c r="AD13" s="663">
        <v>9757</v>
      </c>
      <c r="AE13" s="663"/>
      <c r="AF13" s="663"/>
      <c r="AG13" s="663"/>
      <c r="AH13" s="663"/>
      <c r="AI13" s="663"/>
      <c r="AJ13" s="663"/>
      <c r="AK13" s="663"/>
      <c r="AL13" s="664">
        <v>0.2</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788059</v>
      </c>
      <c r="BH13" s="660"/>
      <c r="BI13" s="660"/>
      <c r="BJ13" s="660"/>
      <c r="BK13" s="660"/>
      <c r="BL13" s="660"/>
      <c r="BM13" s="660"/>
      <c r="BN13" s="661"/>
      <c r="BO13" s="662">
        <v>49.6</v>
      </c>
      <c r="BP13" s="662"/>
      <c r="BQ13" s="662"/>
      <c r="BR13" s="662"/>
      <c r="BS13" s="668" t="s">
        <v>235</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1284707</v>
      </c>
      <c r="CS13" s="660"/>
      <c r="CT13" s="660"/>
      <c r="CU13" s="660"/>
      <c r="CV13" s="660"/>
      <c r="CW13" s="660"/>
      <c r="CX13" s="660"/>
      <c r="CY13" s="661"/>
      <c r="CZ13" s="662">
        <v>14.2</v>
      </c>
      <c r="DA13" s="662"/>
      <c r="DB13" s="662"/>
      <c r="DC13" s="662"/>
      <c r="DD13" s="668">
        <v>210614</v>
      </c>
      <c r="DE13" s="660"/>
      <c r="DF13" s="660"/>
      <c r="DG13" s="660"/>
      <c r="DH13" s="660"/>
      <c r="DI13" s="660"/>
      <c r="DJ13" s="660"/>
      <c r="DK13" s="660"/>
      <c r="DL13" s="660"/>
      <c r="DM13" s="660"/>
      <c r="DN13" s="660"/>
      <c r="DO13" s="660"/>
      <c r="DP13" s="661"/>
      <c r="DQ13" s="668">
        <v>1157547</v>
      </c>
      <c r="DR13" s="660"/>
      <c r="DS13" s="660"/>
      <c r="DT13" s="660"/>
      <c r="DU13" s="660"/>
      <c r="DV13" s="660"/>
      <c r="DW13" s="660"/>
      <c r="DX13" s="660"/>
      <c r="DY13" s="660"/>
      <c r="DZ13" s="660"/>
      <c r="EA13" s="660"/>
      <c r="EB13" s="660"/>
      <c r="EC13" s="669"/>
    </row>
    <row r="14" spans="2:143" ht="11.25" customHeight="1" x14ac:dyDescent="0.15">
      <c r="B14" s="656" t="s">
        <v>249</v>
      </c>
      <c r="C14" s="657"/>
      <c r="D14" s="657"/>
      <c r="E14" s="657"/>
      <c r="F14" s="657"/>
      <c r="G14" s="657"/>
      <c r="H14" s="657"/>
      <c r="I14" s="657"/>
      <c r="J14" s="657"/>
      <c r="K14" s="657"/>
      <c r="L14" s="657"/>
      <c r="M14" s="657"/>
      <c r="N14" s="657"/>
      <c r="O14" s="657"/>
      <c r="P14" s="657"/>
      <c r="Q14" s="658"/>
      <c r="R14" s="659" t="s">
        <v>235</v>
      </c>
      <c r="S14" s="660"/>
      <c r="T14" s="660"/>
      <c r="U14" s="660"/>
      <c r="V14" s="660"/>
      <c r="W14" s="660"/>
      <c r="X14" s="660"/>
      <c r="Y14" s="661"/>
      <c r="Z14" s="662" t="s">
        <v>235</v>
      </c>
      <c r="AA14" s="662"/>
      <c r="AB14" s="662"/>
      <c r="AC14" s="662"/>
      <c r="AD14" s="663" t="s">
        <v>131</v>
      </c>
      <c r="AE14" s="663"/>
      <c r="AF14" s="663"/>
      <c r="AG14" s="663"/>
      <c r="AH14" s="663"/>
      <c r="AI14" s="663"/>
      <c r="AJ14" s="663"/>
      <c r="AK14" s="663"/>
      <c r="AL14" s="664" t="s">
        <v>235</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54458</v>
      </c>
      <c r="BH14" s="660"/>
      <c r="BI14" s="660"/>
      <c r="BJ14" s="660"/>
      <c r="BK14" s="660"/>
      <c r="BL14" s="660"/>
      <c r="BM14" s="660"/>
      <c r="BN14" s="661"/>
      <c r="BO14" s="662">
        <v>3.4</v>
      </c>
      <c r="BP14" s="662"/>
      <c r="BQ14" s="662"/>
      <c r="BR14" s="662"/>
      <c r="BS14" s="668" t="s">
        <v>235</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376920</v>
      </c>
      <c r="CS14" s="660"/>
      <c r="CT14" s="660"/>
      <c r="CU14" s="660"/>
      <c r="CV14" s="660"/>
      <c r="CW14" s="660"/>
      <c r="CX14" s="660"/>
      <c r="CY14" s="661"/>
      <c r="CZ14" s="662">
        <v>4.2</v>
      </c>
      <c r="DA14" s="662"/>
      <c r="DB14" s="662"/>
      <c r="DC14" s="662"/>
      <c r="DD14" s="668">
        <v>20901</v>
      </c>
      <c r="DE14" s="660"/>
      <c r="DF14" s="660"/>
      <c r="DG14" s="660"/>
      <c r="DH14" s="660"/>
      <c r="DI14" s="660"/>
      <c r="DJ14" s="660"/>
      <c r="DK14" s="660"/>
      <c r="DL14" s="660"/>
      <c r="DM14" s="660"/>
      <c r="DN14" s="660"/>
      <c r="DO14" s="660"/>
      <c r="DP14" s="661"/>
      <c r="DQ14" s="668">
        <v>360170</v>
      </c>
      <c r="DR14" s="660"/>
      <c r="DS14" s="660"/>
      <c r="DT14" s="660"/>
      <c r="DU14" s="660"/>
      <c r="DV14" s="660"/>
      <c r="DW14" s="660"/>
      <c r="DX14" s="660"/>
      <c r="DY14" s="660"/>
      <c r="DZ14" s="660"/>
      <c r="EA14" s="660"/>
      <c r="EB14" s="660"/>
      <c r="EC14" s="669"/>
    </row>
    <row r="15" spans="2:143" ht="11.25" customHeight="1" x14ac:dyDescent="0.15">
      <c r="B15" s="656" t="s">
        <v>252</v>
      </c>
      <c r="C15" s="657"/>
      <c r="D15" s="657"/>
      <c r="E15" s="657"/>
      <c r="F15" s="657"/>
      <c r="G15" s="657"/>
      <c r="H15" s="657"/>
      <c r="I15" s="657"/>
      <c r="J15" s="657"/>
      <c r="K15" s="657"/>
      <c r="L15" s="657"/>
      <c r="M15" s="657"/>
      <c r="N15" s="657"/>
      <c r="O15" s="657"/>
      <c r="P15" s="657"/>
      <c r="Q15" s="658"/>
      <c r="R15" s="659">
        <v>19947</v>
      </c>
      <c r="S15" s="660"/>
      <c r="T15" s="660"/>
      <c r="U15" s="660"/>
      <c r="V15" s="660"/>
      <c r="W15" s="660"/>
      <c r="X15" s="660"/>
      <c r="Y15" s="661"/>
      <c r="Z15" s="662">
        <v>0.2</v>
      </c>
      <c r="AA15" s="662"/>
      <c r="AB15" s="662"/>
      <c r="AC15" s="662"/>
      <c r="AD15" s="663">
        <v>19947</v>
      </c>
      <c r="AE15" s="663"/>
      <c r="AF15" s="663"/>
      <c r="AG15" s="663"/>
      <c r="AH15" s="663"/>
      <c r="AI15" s="663"/>
      <c r="AJ15" s="663"/>
      <c r="AK15" s="663"/>
      <c r="AL15" s="664">
        <v>0.4</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85737</v>
      </c>
      <c r="BH15" s="660"/>
      <c r="BI15" s="660"/>
      <c r="BJ15" s="660"/>
      <c r="BK15" s="660"/>
      <c r="BL15" s="660"/>
      <c r="BM15" s="660"/>
      <c r="BN15" s="661"/>
      <c r="BO15" s="662">
        <v>5.4</v>
      </c>
      <c r="BP15" s="662"/>
      <c r="BQ15" s="662"/>
      <c r="BR15" s="662"/>
      <c r="BS15" s="668" t="s">
        <v>235</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1087539</v>
      </c>
      <c r="CS15" s="660"/>
      <c r="CT15" s="660"/>
      <c r="CU15" s="660"/>
      <c r="CV15" s="660"/>
      <c r="CW15" s="660"/>
      <c r="CX15" s="660"/>
      <c r="CY15" s="661"/>
      <c r="CZ15" s="662">
        <v>12</v>
      </c>
      <c r="DA15" s="662"/>
      <c r="DB15" s="662"/>
      <c r="DC15" s="662"/>
      <c r="DD15" s="668">
        <v>265556</v>
      </c>
      <c r="DE15" s="660"/>
      <c r="DF15" s="660"/>
      <c r="DG15" s="660"/>
      <c r="DH15" s="660"/>
      <c r="DI15" s="660"/>
      <c r="DJ15" s="660"/>
      <c r="DK15" s="660"/>
      <c r="DL15" s="660"/>
      <c r="DM15" s="660"/>
      <c r="DN15" s="660"/>
      <c r="DO15" s="660"/>
      <c r="DP15" s="661"/>
      <c r="DQ15" s="668">
        <v>793499</v>
      </c>
      <c r="DR15" s="660"/>
      <c r="DS15" s="660"/>
      <c r="DT15" s="660"/>
      <c r="DU15" s="660"/>
      <c r="DV15" s="660"/>
      <c r="DW15" s="660"/>
      <c r="DX15" s="660"/>
      <c r="DY15" s="660"/>
      <c r="DZ15" s="660"/>
      <c r="EA15" s="660"/>
      <c r="EB15" s="660"/>
      <c r="EC15" s="669"/>
    </row>
    <row r="16" spans="2:143" ht="11.25" customHeight="1" x14ac:dyDescent="0.15">
      <c r="B16" s="656" t="s">
        <v>255</v>
      </c>
      <c r="C16" s="657"/>
      <c r="D16" s="657"/>
      <c r="E16" s="657"/>
      <c r="F16" s="657"/>
      <c r="G16" s="657"/>
      <c r="H16" s="657"/>
      <c r="I16" s="657"/>
      <c r="J16" s="657"/>
      <c r="K16" s="657"/>
      <c r="L16" s="657"/>
      <c r="M16" s="657"/>
      <c r="N16" s="657"/>
      <c r="O16" s="657"/>
      <c r="P16" s="657"/>
      <c r="Q16" s="658"/>
      <c r="R16" s="659" t="s">
        <v>235</v>
      </c>
      <c r="S16" s="660"/>
      <c r="T16" s="660"/>
      <c r="U16" s="660"/>
      <c r="V16" s="660"/>
      <c r="W16" s="660"/>
      <c r="X16" s="660"/>
      <c r="Y16" s="661"/>
      <c r="Z16" s="662" t="s">
        <v>235</v>
      </c>
      <c r="AA16" s="662"/>
      <c r="AB16" s="662"/>
      <c r="AC16" s="662"/>
      <c r="AD16" s="663" t="s">
        <v>235</v>
      </c>
      <c r="AE16" s="663"/>
      <c r="AF16" s="663"/>
      <c r="AG16" s="663"/>
      <c r="AH16" s="663"/>
      <c r="AI16" s="663"/>
      <c r="AJ16" s="663"/>
      <c r="AK16" s="663"/>
      <c r="AL16" s="664" t="s">
        <v>235</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235</v>
      </c>
      <c r="BH16" s="660"/>
      <c r="BI16" s="660"/>
      <c r="BJ16" s="660"/>
      <c r="BK16" s="660"/>
      <c r="BL16" s="660"/>
      <c r="BM16" s="660"/>
      <c r="BN16" s="661"/>
      <c r="BO16" s="662" t="s">
        <v>235</v>
      </c>
      <c r="BP16" s="662"/>
      <c r="BQ16" s="662"/>
      <c r="BR16" s="662"/>
      <c r="BS16" s="668" t="s">
        <v>235</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96278</v>
      </c>
      <c r="CS16" s="660"/>
      <c r="CT16" s="660"/>
      <c r="CU16" s="660"/>
      <c r="CV16" s="660"/>
      <c r="CW16" s="660"/>
      <c r="CX16" s="660"/>
      <c r="CY16" s="661"/>
      <c r="CZ16" s="662">
        <v>1.1000000000000001</v>
      </c>
      <c r="DA16" s="662"/>
      <c r="DB16" s="662"/>
      <c r="DC16" s="662"/>
      <c r="DD16" s="668" t="s">
        <v>235</v>
      </c>
      <c r="DE16" s="660"/>
      <c r="DF16" s="660"/>
      <c r="DG16" s="660"/>
      <c r="DH16" s="660"/>
      <c r="DI16" s="660"/>
      <c r="DJ16" s="660"/>
      <c r="DK16" s="660"/>
      <c r="DL16" s="660"/>
      <c r="DM16" s="660"/>
      <c r="DN16" s="660"/>
      <c r="DO16" s="660"/>
      <c r="DP16" s="661"/>
      <c r="DQ16" s="668">
        <v>44560</v>
      </c>
      <c r="DR16" s="660"/>
      <c r="DS16" s="660"/>
      <c r="DT16" s="660"/>
      <c r="DU16" s="660"/>
      <c r="DV16" s="660"/>
      <c r="DW16" s="660"/>
      <c r="DX16" s="660"/>
      <c r="DY16" s="660"/>
      <c r="DZ16" s="660"/>
      <c r="EA16" s="660"/>
      <c r="EB16" s="660"/>
      <c r="EC16" s="669"/>
    </row>
    <row r="17" spans="2:133" ht="11.25" customHeight="1" x14ac:dyDescent="0.15">
      <c r="B17" s="656" t="s">
        <v>258</v>
      </c>
      <c r="C17" s="657"/>
      <c r="D17" s="657"/>
      <c r="E17" s="657"/>
      <c r="F17" s="657"/>
      <c r="G17" s="657"/>
      <c r="H17" s="657"/>
      <c r="I17" s="657"/>
      <c r="J17" s="657"/>
      <c r="K17" s="657"/>
      <c r="L17" s="657"/>
      <c r="M17" s="657"/>
      <c r="N17" s="657"/>
      <c r="O17" s="657"/>
      <c r="P17" s="657"/>
      <c r="Q17" s="658"/>
      <c r="R17" s="659">
        <v>5513</v>
      </c>
      <c r="S17" s="660"/>
      <c r="T17" s="660"/>
      <c r="U17" s="660"/>
      <c r="V17" s="660"/>
      <c r="W17" s="660"/>
      <c r="X17" s="660"/>
      <c r="Y17" s="661"/>
      <c r="Z17" s="662">
        <v>0.1</v>
      </c>
      <c r="AA17" s="662"/>
      <c r="AB17" s="662"/>
      <c r="AC17" s="662"/>
      <c r="AD17" s="663">
        <v>5513</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235</v>
      </c>
      <c r="BH17" s="660"/>
      <c r="BI17" s="660"/>
      <c r="BJ17" s="660"/>
      <c r="BK17" s="660"/>
      <c r="BL17" s="660"/>
      <c r="BM17" s="660"/>
      <c r="BN17" s="661"/>
      <c r="BO17" s="662" t="s">
        <v>131</v>
      </c>
      <c r="BP17" s="662"/>
      <c r="BQ17" s="662"/>
      <c r="BR17" s="662"/>
      <c r="BS17" s="668" t="s">
        <v>235</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777620</v>
      </c>
      <c r="CS17" s="660"/>
      <c r="CT17" s="660"/>
      <c r="CU17" s="660"/>
      <c r="CV17" s="660"/>
      <c r="CW17" s="660"/>
      <c r="CX17" s="660"/>
      <c r="CY17" s="661"/>
      <c r="CZ17" s="662">
        <v>8.6</v>
      </c>
      <c r="DA17" s="662"/>
      <c r="DB17" s="662"/>
      <c r="DC17" s="662"/>
      <c r="DD17" s="668" t="s">
        <v>235</v>
      </c>
      <c r="DE17" s="660"/>
      <c r="DF17" s="660"/>
      <c r="DG17" s="660"/>
      <c r="DH17" s="660"/>
      <c r="DI17" s="660"/>
      <c r="DJ17" s="660"/>
      <c r="DK17" s="660"/>
      <c r="DL17" s="660"/>
      <c r="DM17" s="660"/>
      <c r="DN17" s="660"/>
      <c r="DO17" s="660"/>
      <c r="DP17" s="661"/>
      <c r="DQ17" s="668">
        <v>753943</v>
      </c>
      <c r="DR17" s="660"/>
      <c r="DS17" s="660"/>
      <c r="DT17" s="660"/>
      <c r="DU17" s="660"/>
      <c r="DV17" s="660"/>
      <c r="DW17" s="660"/>
      <c r="DX17" s="660"/>
      <c r="DY17" s="660"/>
      <c r="DZ17" s="660"/>
      <c r="EA17" s="660"/>
      <c r="EB17" s="660"/>
      <c r="EC17" s="669"/>
    </row>
    <row r="18" spans="2:133" ht="11.25" customHeight="1" x14ac:dyDescent="0.15">
      <c r="B18" s="656" t="s">
        <v>261</v>
      </c>
      <c r="C18" s="657"/>
      <c r="D18" s="657"/>
      <c r="E18" s="657"/>
      <c r="F18" s="657"/>
      <c r="G18" s="657"/>
      <c r="H18" s="657"/>
      <c r="I18" s="657"/>
      <c r="J18" s="657"/>
      <c r="K18" s="657"/>
      <c r="L18" s="657"/>
      <c r="M18" s="657"/>
      <c r="N18" s="657"/>
      <c r="O18" s="657"/>
      <c r="P18" s="657"/>
      <c r="Q18" s="658"/>
      <c r="R18" s="659">
        <v>3828216</v>
      </c>
      <c r="S18" s="660"/>
      <c r="T18" s="660"/>
      <c r="U18" s="660"/>
      <c r="V18" s="660"/>
      <c r="W18" s="660"/>
      <c r="X18" s="660"/>
      <c r="Y18" s="661"/>
      <c r="Z18" s="662">
        <v>40.4</v>
      </c>
      <c r="AA18" s="662"/>
      <c r="AB18" s="662"/>
      <c r="AC18" s="662"/>
      <c r="AD18" s="663">
        <v>3445548</v>
      </c>
      <c r="AE18" s="663"/>
      <c r="AF18" s="663"/>
      <c r="AG18" s="663"/>
      <c r="AH18" s="663"/>
      <c r="AI18" s="663"/>
      <c r="AJ18" s="663"/>
      <c r="AK18" s="663"/>
      <c r="AL18" s="664">
        <v>63.8</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235</v>
      </c>
      <c r="BH18" s="660"/>
      <c r="BI18" s="660"/>
      <c r="BJ18" s="660"/>
      <c r="BK18" s="660"/>
      <c r="BL18" s="660"/>
      <c r="BM18" s="660"/>
      <c r="BN18" s="661"/>
      <c r="BO18" s="662" t="s">
        <v>131</v>
      </c>
      <c r="BP18" s="662"/>
      <c r="BQ18" s="662"/>
      <c r="BR18" s="662"/>
      <c r="BS18" s="668" t="s">
        <v>131</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235</v>
      </c>
      <c r="CS18" s="660"/>
      <c r="CT18" s="660"/>
      <c r="CU18" s="660"/>
      <c r="CV18" s="660"/>
      <c r="CW18" s="660"/>
      <c r="CX18" s="660"/>
      <c r="CY18" s="661"/>
      <c r="CZ18" s="662" t="s">
        <v>131</v>
      </c>
      <c r="DA18" s="662"/>
      <c r="DB18" s="662"/>
      <c r="DC18" s="662"/>
      <c r="DD18" s="668" t="s">
        <v>131</v>
      </c>
      <c r="DE18" s="660"/>
      <c r="DF18" s="660"/>
      <c r="DG18" s="660"/>
      <c r="DH18" s="660"/>
      <c r="DI18" s="660"/>
      <c r="DJ18" s="660"/>
      <c r="DK18" s="660"/>
      <c r="DL18" s="660"/>
      <c r="DM18" s="660"/>
      <c r="DN18" s="660"/>
      <c r="DO18" s="660"/>
      <c r="DP18" s="661"/>
      <c r="DQ18" s="668" t="s">
        <v>235</v>
      </c>
      <c r="DR18" s="660"/>
      <c r="DS18" s="660"/>
      <c r="DT18" s="660"/>
      <c r="DU18" s="660"/>
      <c r="DV18" s="660"/>
      <c r="DW18" s="660"/>
      <c r="DX18" s="660"/>
      <c r="DY18" s="660"/>
      <c r="DZ18" s="660"/>
      <c r="EA18" s="660"/>
      <c r="EB18" s="660"/>
      <c r="EC18" s="669"/>
    </row>
    <row r="19" spans="2:133" ht="11.25" customHeight="1" x14ac:dyDescent="0.15">
      <c r="B19" s="656" t="s">
        <v>264</v>
      </c>
      <c r="C19" s="657"/>
      <c r="D19" s="657"/>
      <c r="E19" s="657"/>
      <c r="F19" s="657"/>
      <c r="G19" s="657"/>
      <c r="H19" s="657"/>
      <c r="I19" s="657"/>
      <c r="J19" s="657"/>
      <c r="K19" s="657"/>
      <c r="L19" s="657"/>
      <c r="M19" s="657"/>
      <c r="N19" s="657"/>
      <c r="O19" s="657"/>
      <c r="P19" s="657"/>
      <c r="Q19" s="658"/>
      <c r="R19" s="659">
        <v>3445548</v>
      </c>
      <c r="S19" s="660"/>
      <c r="T19" s="660"/>
      <c r="U19" s="660"/>
      <c r="V19" s="660"/>
      <c r="W19" s="660"/>
      <c r="X19" s="660"/>
      <c r="Y19" s="661"/>
      <c r="Z19" s="662">
        <v>36.299999999999997</v>
      </c>
      <c r="AA19" s="662"/>
      <c r="AB19" s="662"/>
      <c r="AC19" s="662"/>
      <c r="AD19" s="663">
        <v>3445548</v>
      </c>
      <c r="AE19" s="663"/>
      <c r="AF19" s="663"/>
      <c r="AG19" s="663"/>
      <c r="AH19" s="663"/>
      <c r="AI19" s="663"/>
      <c r="AJ19" s="663"/>
      <c r="AK19" s="663"/>
      <c r="AL19" s="664">
        <v>63.8</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36537</v>
      </c>
      <c r="BH19" s="660"/>
      <c r="BI19" s="660"/>
      <c r="BJ19" s="660"/>
      <c r="BK19" s="660"/>
      <c r="BL19" s="660"/>
      <c r="BM19" s="660"/>
      <c r="BN19" s="661"/>
      <c r="BO19" s="662">
        <v>2.2999999999999998</v>
      </c>
      <c r="BP19" s="662"/>
      <c r="BQ19" s="662"/>
      <c r="BR19" s="662"/>
      <c r="BS19" s="668" t="s">
        <v>235</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131</v>
      </c>
      <c r="CS19" s="660"/>
      <c r="CT19" s="660"/>
      <c r="CU19" s="660"/>
      <c r="CV19" s="660"/>
      <c r="CW19" s="660"/>
      <c r="CX19" s="660"/>
      <c r="CY19" s="661"/>
      <c r="CZ19" s="662" t="s">
        <v>131</v>
      </c>
      <c r="DA19" s="662"/>
      <c r="DB19" s="662"/>
      <c r="DC19" s="662"/>
      <c r="DD19" s="668" t="s">
        <v>235</v>
      </c>
      <c r="DE19" s="660"/>
      <c r="DF19" s="660"/>
      <c r="DG19" s="660"/>
      <c r="DH19" s="660"/>
      <c r="DI19" s="660"/>
      <c r="DJ19" s="660"/>
      <c r="DK19" s="660"/>
      <c r="DL19" s="660"/>
      <c r="DM19" s="660"/>
      <c r="DN19" s="660"/>
      <c r="DO19" s="660"/>
      <c r="DP19" s="661"/>
      <c r="DQ19" s="668" t="s">
        <v>235</v>
      </c>
      <c r="DR19" s="660"/>
      <c r="DS19" s="660"/>
      <c r="DT19" s="660"/>
      <c r="DU19" s="660"/>
      <c r="DV19" s="660"/>
      <c r="DW19" s="660"/>
      <c r="DX19" s="660"/>
      <c r="DY19" s="660"/>
      <c r="DZ19" s="660"/>
      <c r="EA19" s="660"/>
      <c r="EB19" s="660"/>
      <c r="EC19" s="669"/>
    </row>
    <row r="20" spans="2:133" ht="11.25" customHeight="1" x14ac:dyDescent="0.15">
      <c r="B20" s="656" t="s">
        <v>267</v>
      </c>
      <c r="C20" s="657"/>
      <c r="D20" s="657"/>
      <c r="E20" s="657"/>
      <c r="F20" s="657"/>
      <c r="G20" s="657"/>
      <c r="H20" s="657"/>
      <c r="I20" s="657"/>
      <c r="J20" s="657"/>
      <c r="K20" s="657"/>
      <c r="L20" s="657"/>
      <c r="M20" s="657"/>
      <c r="N20" s="657"/>
      <c r="O20" s="657"/>
      <c r="P20" s="657"/>
      <c r="Q20" s="658"/>
      <c r="R20" s="659">
        <v>382668</v>
      </c>
      <c r="S20" s="660"/>
      <c r="T20" s="660"/>
      <c r="U20" s="660"/>
      <c r="V20" s="660"/>
      <c r="W20" s="660"/>
      <c r="X20" s="660"/>
      <c r="Y20" s="661"/>
      <c r="Z20" s="662">
        <v>4</v>
      </c>
      <c r="AA20" s="662"/>
      <c r="AB20" s="662"/>
      <c r="AC20" s="662"/>
      <c r="AD20" s="663" t="s">
        <v>235</v>
      </c>
      <c r="AE20" s="663"/>
      <c r="AF20" s="663"/>
      <c r="AG20" s="663"/>
      <c r="AH20" s="663"/>
      <c r="AI20" s="663"/>
      <c r="AJ20" s="663"/>
      <c r="AK20" s="663"/>
      <c r="AL20" s="664" t="s">
        <v>235</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36537</v>
      </c>
      <c r="BH20" s="660"/>
      <c r="BI20" s="660"/>
      <c r="BJ20" s="660"/>
      <c r="BK20" s="660"/>
      <c r="BL20" s="660"/>
      <c r="BM20" s="660"/>
      <c r="BN20" s="661"/>
      <c r="BO20" s="662">
        <v>2.2999999999999998</v>
      </c>
      <c r="BP20" s="662"/>
      <c r="BQ20" s="662"/>
      <c r="BR20" s="662"/>
      <c r="BS20" s="668" t="s">
        <v>235</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9052433</v>
      </c>
      <c r="CS20" s="660"/>
      <c r="CT20" s="660"/>
      <c r="CU20" s="660"/>
      <c r="CV20" s="660"/>
      <c r="CW20" s="660"/>
      <c r="CX20" s="660"/>
      <c r="CY20" s="661"/>
      <c r="CZ20" s="662">
        <v>100</v>
      </c>
      <c r="DA20" s="662"/>
      <c r="DB20" s="662"/>
      <c r="DC20" s="662"/>
      <c r="DD20" s="668">
        <v>2004871</v>
      </c>
      <c r="DE20" s="660"/>
      <c r="DF20" s="660"/>
      <c r="DG20" s="660"/>
      <c r="DH20" s="660"/>
      <c r="DI20" s="660"/>
      <c r="DJ20" s="660"/>
      <c r="DK20" s="660"/>
      <c r="DL20" s="660"/>
      <c r="DM20" s="660"/>
      <c r="DN20" s="660"/>
      <c r="DO20" s="660"/>
      <c r="DP20" s="661"/>
      <c r="DQ20" s="668">
        <v>6161535</v>
      </c>
      <c r="DR20" s="660"/>
      <c r="DS20" s="660"/>
      <c r="DT20" s="660"/>
      <c r="DU20" s="660"/>
      <c r="DV20" s="660"/>
      <c r="DW20" s="660"/>
      <c r="DX20" s="660"/>
      <c r="DY20" s="660"/>
      <c r="DZ20" s="660"/>
      <c r="EA20" s="660"/>
      <c r="EB20" s="660"/>
      <c r="EC20" s="669"/>
    </row>
    <row r="21" spans="2:133" ht="11.25" customHeight="1" x14ac:dyDescent="0.15">
      <c r="B21" s="656" t="s">
        <v>270</v>
      </c>
      <c r="C21" s="657"/>
      <c r="D21" s="657"/>
      <c r="E21" s="657"/>
      <c r="F21" s="657"/>
      <c r="G21" s="657"/>
      <c r="H21" s="657"/>
      <c r="I21" s="657"/>
      <c r="J21" s="657"/>
      <c r="K21" s="657"/>
      <c r="L21" s="657"/>
      <c r="M21" s="657"/>
      <c r="N21" s="657"/>
      <c r="O21" s="657"/>
      <c r="P21" s="657"/>
      <c r="Q21" s="658"/>
      <c r="R21" s="659" t="s">
        <v>235</v>
      </c>
      <c r="S21" s="660"/>
      <c r="T21" s="660"/>
      <c r="U21" s="660"/>
      <c r="V21" s="660"/>
      <c r="W21" s="660"/>
      <c r="X21" s="660"/>
      <c r="Y21" s="661"/>
      <c r="Z21" s="662" t="s">
        <v>131</v>
      </c>
      <c r="AA21" s="662"/>
      <c r="AB21" s="662"/>
      <c r="AC21" s="662"/>
      <c r="AD21" s="663" t="s">
        <v>235</v>
      </c>
      <c r="AE21" s="663"/>
      <c r="AF21" s="663"/>
      <c r="AG21" s="663"/>
      <c r="AH21" s="663"/>
      <c r="AI21" s="663"/>
      <c r="AJ21" s="663"/>
      <c r="AK21" s="663"/>
      <c r="AL21" s="664" t="s">
        <v>235</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6444</v>
      </c>
      <c r="BH21" s="660"/>
      <c r="BI21" s="660"/>
      <c r="BJ21" s="660"/>
      <c r="BK21" s="660"/>
      <c r="BL21" s="660"/>
      <c r="BM21" s="660"/>
      <c r="BN21" s="661"/>
      <c r="BO21" s="662">
        <v>0.4</v>
      </c>
      <c r="BP21" s="662"/>
      <c r="BQ21" s="662"/>
      <c r="BR21" s="662"/>
      <c r="BS21" s="668" t="s">
        <v>235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272</v>
      </c>
      <c r="C22" s="657"/>
      <c r="D22" s="657"/>
      <c r="E22" s="657"/>
      <c r="F22" s="657"/>
      <c r="G22" s="657"/>
      <c r="H22" s="657"/>
      <c r="I22" s="657"/>
      <c r="J22" s="657"/>
      <c r="K22" s="657"/>
      <c r="L22" s="657"/>
      <c r="M22" s="657"/>
      <c r="N22" s="657"/>
      <c r="O22" s="657"/>
      <c r="P22" s="657"/>
      <c r="Q22" s="658"/>
      <c r="R22" s="659">
        <v>5792916</v>
      </c>
      <c r="S22" s="660"/>
      <c r="T22" s="660"/>
      <c r="U22" s="660"/>
      <c r="V22" s="660"/>
      <c r="W22" s="660"/>
      <c r="X22" s="660"/>
      <c r="Y22" s="661"/>
      <c r="Z22" s="662">
        <v>61.1</v>
      </c>
      <c r="AA22" s="662"/>
      <c r="AB22" s="662"/>
      <c r="AC22" s="662"/>
      <c r="AD22" s="663">
        <v>5380155</v>
      </c>
      <c r="AE22" s="663"/>
      <c r="AF22" s="663"/>
      <c r="AG22" s="663"/>
      <c r="AH22" s="663"/>
      <c r="AI22" s="663"/>
      <c r="AJ22" s="663"/>
      <c r="AK22" s="663"/>
      <c r="AL22" s="664">
        <v>99.7</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131</v>
      </c>
      <c r="BH22" s="660"/>
      <c r="BI22" s="660"/>
      <c r="BJ22" s="660"/>
      <c r="BK22" s="660"/>
      <c r="BL22" s="660"/>
      <c r="BM22" s="660"/>
      <c r="BN22" s="661"/>
      <c r="BO22" s="662" t="s">
        <v>235</v>
      </c>
      <c r="BP22" s="662"/>
      <c r="BQ22" s="662"/>
      <c r="BR22" s="662"/>
      <c r="BS22" s="668" t="s">
        <v>235</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1220</v>
      </c>
      <c r="S23" s="660"/>
      <c r="T23" s="660"/>
      <c r="U23" s="660"/>
      <c r="V23" s="660"/>
      <c r="W23" s="660"/>
      <c r="X23" s="660"/>
      <c r="Y23" s="661"/>
      <c r="Z23" s="662">
        <v>0</v>
      </c>
      <c r="AA23" s="662"/>
      <c r="AB23" s="662"/>
      <c r="AC23" s="662"/>
      <c r="AD23" s="663">
        <v>1220</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30093</v>
      </c>
      <c r="BH23" s="660"/>
      <c r="BI23" s="660"/>
      <c r="BJ23" s="660"/>
      <c r="BK23" s="660"/>
      <c r="BL23" s="660"/>
      <c r="BM23" s="660"/>
      <c r="BN23" s="661"/>
      <c r="BO23" s="662">
        <v>1.9</v>
      </c>
      <c r="BP23" s="662"/>
      <c r="BQ23" s="662"/>
      <c r="BR23" s="662"/>
      <c r="BS23" s="668" t="s">
        <v>235</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70364</v>
      </c>
      <c r="S24" s="660"/>
      <c r="T24" s="660"/>
      <c r="U24" s="660"/>
      <c r="V24" s="660"/>
      <c r="W24" s="660"/>
      <c r="X24" s="660"/>
      <c r="Y24" s="661"/>
      <c r="Z24" s="662">
        <v>0.7</v>
      </c>
      <c r="AA24" s="662"/>
      <c r="AB24" s="662"/>
      <c r="AC24" s="662"/>
      <c r="AD24" s="663" t="s">
        <v>235</v>
      </c>
      <c r="AE24" s="663"/>
      <c r="AF24" s="663"/>
      <c r="AG24" s="663"/>
      <c r="AH24" s="663"/>
      <c r="AI24" s="663"/>
      <c r="AJ24" s="663"/>
      <c r="AK24" s="663"/>
      <c r="AL24" s="664" t="s">
        <v>131</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235</v>
      </c>
      <c r="BH24" s="660"/>
      <c r="BI24" s="660"/>
      <c r="BJ24" s="660"/>
      <c r="BK24" s="660"/>
      <c r="BL24" s="660"/>
      <c r="BM24" s="660"/>
      <c r="BN24" s="661"/>
      <c r="BO24" s="662" t="s">
        <v>235</v>
      </c>
      <c r="BP24" s="662"/>
      <c r="BQ24" s="662"/>
      <c r="BR24" s="662"/>
      <c r="BS24" s="668" t="s">
        <v>235</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2813489</v>
      </c>
      <c r="CS24" s="649"/>
      <c r="CT24" s="649"/>
      <c r="CU24" s="649"/>
      <c r="CV24" s="649"/>
      <c r="CW24" s="649"/>
      <c r="CX24" s="649"/>
      <c r="CY24" s="650"/>
      <c r="CZ24" s="653">
        <v>31.1</v>
      </c>
      <c r="DA24" s="654"/>
      <c r="DB24" s="654"/>
      <c r="DC24" s="673"/>
      <c r="DD24" s="696">
        <v>2168561</v>
      </c>
      <c r="DE24" s="649"/>
      <c r="DF24" s="649"/>
      <c r="DG24" s="649"/>
      <c r="DH24" s="649"/>
      <c r="DI24" s="649"/>
      <c r="DJ24" s="649"/>
      <c r="DK24" s="650"/>
      <c r="DL24" s="696">
        <v>2161356</v>
      </c>
      <c r="DM24" s="649"/>
      <c r="DN24" s="649"/>
      <c r="DO24" s="649"/>
      <c r="DP24" s="649"/>
      <c r="DQ24" s="649"/>
      <c r="DR24" s="649"/>
      <c r="DS24" s="649"/>
      <c r="DT24" s="649"/>
      <c r="DU24" s="649"/>
      <c r="DV24" s="650"/>
      <c r="DW24" s="653">
        <v>38.299999999999997</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102557</v>
      </c>
      <c r="S25" s="660"/>
      <c r="T25" s="660"/>
      <c r="U25" s="660"/>
      <c r="V25" s="660"/>
      <c r="W25" s="660"/>
      <c r="X25" s="660"/>
      <c r="Y25" s="661"/>
      <c r="Z25" s="662">
        <v>1.1000000000000001</v>
      </c>
      <c r="AA25" s="662"/>
      <c r="AB25" s="662"/>
      <c r="AC25" s="662"/>
      <c r="AD25" s="663">
        <v>6392</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131</v>
      </c>
      <c r="BH25" s="660"/>
      <c r="BI25" s="660"/>
      <c r="BJ25" s="660"/>
      <c r="BK25" s="660"/>
      <c r="BL25" s="660"/>
      <c r="BM25" s="660"/>
      <c r="BN25" s="661"/>
      <c r="BO25" s="662" t="s">
        <v>235</v>
      </c>
      <c r="BP25" s="662"/>
      <c r="BQ25" s="662"/>
      <c r="BR25" s="662"/>
      <c r="BS25" s="668" t="s">
        <v>235</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1228288</v>
      </c>
      <c r="CS25" s="692"/>
      <c r="CT25" s="692"/>
      <c r="CU25" s="692"/>
      <c r="CV25" s="692"/>
      <c r="CW25" s="692"/>
      <c r="CX25" s="692"/>
      <c r="CY25" s="693"/>
      <c r="CZ25" s="664">
        <v>13.6</v>
      </c>
      <c r="DA25" s="694"/>
      <c r="DB25" s="694"/>
      <c r="DC25" s="697"/>
      <c r="DD25" s="668">
        <v>1135187</v>
      </c>
      <c r="DE25" s="692"/>
      <c r="DF25" s="692"/>
      <c r="DG25" s="692"/>
      <c r="DH25" s="692"/>
      <c r="DI25" s="692"/>
      <c r="DJ25" s="692"/>
      <c r="DK25" s="693"/>
      <c r="DL25" s="668">
        <v>1128197</v>
      </c>
      <c r="DM25" s="692"/>
      <c r="DN25" s="692"/>
      <c r="DO25" s="692"/>
      <c r="DP25" s="692"/>
      <c r="DQ25" s="692"/>
      <c r="DR25" s="692"/>
      <c r="DS25" s="692"/>
      <c r="DT25" s="692"/>
      <c r="DU25" s="692"/>
      <c r="DV25" s="693"/>
      <c r="DW25" s="664">
        <v>20</v>
      </c>
      <c r="DX25" s="694"/>
      <c r="DY25" s="694"/>
      <c r="DZ25" s="694"/>
      <c r="EA25" s="694"/>
      <c r="EB25" s="694"/>
      <c r="EC25" s="695"/>
    </row>
    <row r="26" spans="2:133" ht="11.25" customHeight="1" x14ac:dyDescent="0.15">
      <c r="B26" s="656" t="s">
        <v>288</v>
      </c>
      <c r="C26" s="657"/>
      <c r="D26" s="657"/>
      <c r="E26" s="657"/>
      <c r="F26" s="657"/>
      <c r="G26" s="657"/>
      <c r="H26" s="657"/>
      <c r="I26" s="657"/>
      <c r="J26" s="657"/>
      <c r="K26" s="657"/>
      <c r="L26" s="657"/>
      <c r="M26" s="657"/>
      <c r="N26" s="657"/>
      <c r="O26" s="657"/>
      <c r="P26" s="657"/>
      <c r="Q26" s="658"/>
      <c r="R26" s="659">
        <v>39491</v>
      </c>
      <c r="S26" s="660"/>
      <c r="T26" s="660"/>
      <c r="U26" s="660"/>
      <c r="V26" s="660"/>
      <c r="W26" s="660"/>
      <c r="X26" s="660"/>
      <c r="Y26" s="661"/>
      <c r="Z26" s="662">
        <v>0.4</v>
      </c>
      <c r="AA26" s="662"/>
      <c r="AB26" s="662"/>
      <c r="AC26" s="662"/>
      <c r="AD26" s="663" t="s">
        <v>235</v>
      </c>
      <c r="AE26" s="663"/>
      <c r="AF26" s="663"/>
      <c r="AG26" s="663"/>
      <c r="AH26" s="663"/>
      <c r="AI26" s="663"/>
      <c r="AJ26" s="663"/>
      <c r="AK26" s="663"/>
      <c r="AL26" s="664" t="s">
        <v>235</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131</v>
      </c>
      <c r="BH26" s="660"/>
      <c r="BI26" s="660"/>
      <c r="BJ26" s="660"/>
      <c r="BK26" s="660"/>
      <c r="BL26" s="660"/>
      <c r="BM26" s="660"/>
      <c r="BN26" s="661"/>
      <c r="BO26" s="662" t="s">
        <v>235</v>
      </c>
      <c r="BP26" s="662"/>
      <c r="BQ26" s="662"/>
      <c r="BR26" s="662"/>
      <c r="BS26" s="668" t="s">
        <v>235</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798425</v>
      </c>
      <c r="CS26" s="660"/>
      <c r="CT26" s="660"/>
      <c r="CU26" s="660"/>
      <c r="CV26" s="660"/>
      <c r="CW26" s="660"/>
      <c r="CX26" s="660"/>
      <c r="CY26" s="661"/>
      <c r="CZ26" s="664">
        <v>8.8000000000000007</v>
      </c>
      <c r="DA26" s="694"/>
      <c r="DB26" s="694"/>
      <c r="DC26" s="697"/>
      <c r="DD26" s="668">
        <v>721182</v>
      </c>
      <c r="DE26" s="660"/>
      <c r="DF26" s="660"/>
      <c r="DG26" s="660"/>
      <c r="DH26" s="660"/>
      <c r="DI26" s="660"/>
      <c r="DJ26" s="660"/>
      <c r="DK26" s="661"/>
      <c r="DL26" s="668" t="s">
        <v>131</v>
      </c>
      <c r="DM26" s="660"/>
      <c r="DN26" s="660"/>
      <c r="DO26" s="660"/>
      <c r="DP26" s="660"/>
      <c r="DQ26" s="660"/>
      <c r="DR26" s="660"/>
      <c r="DS26" s="660"/>
      <c r="DT26" s="660"/>
      <c r="DU26" s="660"/>
      <c r="DV26" s="661"/>
      <c r="DW26" s="664" t="s">
        <v>235</v>
      </c>
      <c r="DX26" s="694"/>
      <c r="DY26" s="694"/>
      <c r="DZ26" s="694"/>
      <c r="EA26" s="694"/>
      <c r="EB26" s="694"/>
      <c r="EC26" s="695"/>
    </row>
    <row r="27" spans="2:133" ht="11.25" customHeight="1" x14ac:dyDescent="0.15">
      <c r="B27" s="656" t="s">
        <v>291</v>
      </c>
      <c r="C27" s="657"/>
      <c r="D27" s="657"/>
      <c r="E27" s="657"/>
      <c r="F27" s="657"/>
      <c r="G27" s="657"/>
      <c r="H27" s="657"/>
      <c r="I27" s="657"/>
      <c r="J27" s="657"/>
      <c r="K27" s="657"/>
      <c r="L27" s="657"/>
      <c r="M27" s="657"/>
      <c r="N27" s="657"/>
      <c r="O27" s="657"/>
      <c r="P27" s="657"/>
      <c r="Q27" s="658"/>
      <c r="R27" s="659">
        <v>489472</v>
      </c>
      <c r="S27" s="660"/>
      <c r="T27" s="660"/>
      <c r="U27" s="660"/>
      <c r="V27" s="660"/>
      <c r="W27" s="660"/>
      <c r="X27" s="660"/>
      <c r="Y27" s="661"/>
      <c r="Z27" s="662">
        <v>5.2</v>
      </c>
      <c r="AA27" s="662"/>
      <c r="AB27" s="662"/>
      <c r="AC27" s="662"/>
      <c r="AD27" s="663" t="s">
        <v>235</v>
      </c>
      <c r="AE27" s="663"/>
      <c r="AF27" s="663"/>
      <c r="AG27" s="663"/>
      <c r="AH27" s="663"/>
      <c r="AI27" s="663"/>
      <c r="AJ27" s="663"/>
      <c r="AK27" s="663"/>
      <c r="AL27" s="664" t="s">
        <v>235</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1587769</v>
      </c>
      <c r="BH27" s="660"/>
      <c r="BI27" s="660"/>
      <c r="BJ27" s="660"/>
      <c r="BK27" s="660"/>
      <c r="BL27" s="660"/>
      <c r="BM27" s="660"/>
      <c r="BN27" s="661"/>
      <c r="BO27" s="662">
        <v>100</v>
      </c>
      <c r="BP27" s="662"/>
      <c r="BQ27" s="662"/>
      <c r="BR27" s="662"/>
      <c r="BS27" s="668">
        <v>18706</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807581</v>
      </c>
      <c r="CS27" s="692"/>
      <c r="CT27" s="692"/>
      <c r="CU27" s="692"/>
      <c r="CV27" s="692"/>
      <c r="CW27" s="692"/>
      <c r="CX27" s="692"/>
      <c r="CY27" s="693"/>
      <c r="CZ27" s="664">
        <v>8.9</v>
      </c>
      <c r="DA27" s="694"/>
      <c r="DB27" s="694"/>
      <c r="DC27" s="697"/>
      <c r="DD27" s="668">
        <v>279431</v>
      </c>
      <c r="DE27" s="692"/>
      <c r="DF27" s="692"/>
      <c r="DG27" s="692"/>
      <c r="DH27" s="692"/>
      <c r="DI27" s="692"/>
      <c r="DJ27" s="692"/>
      <c r="DK27" s="693"/>
      <c r="DL27" s="668">
        <v>279216</v>
      </c>
      <c r="DM27" s="692"/>
      <c r="DN27" s="692"/>
      <c r="DO27" s="692"/>
      <c r="DP27" s="692"/>
      <c r="DQ27" s="692"/>
      <c r="DR27" s="692"/>
      <c r="DS27" s="692"/>
      <c r="DT27" s="692"/>
      <c r="DU27" s="692"/>
      <c r="DV27" s="693"/>
      <c r="DW27" s="664">
        <v>4.9000000000000004</v>
      </c>
      <c r="DX27" s="694"/>
      <c r="DY27" s="694"/>
      <c r="DZ27" s="694"/>
      <c r="EA27" s="694"/>
      <c r="EB27" s="694"/>
      <c r="EC27" s="695"/>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235</v>
      </c>
      <c r="S28" s="660"/>
      <c r="T28" s="660"/>
      <c r="U28" s="660"/>
      <c r="V28" s="660"/>
      <c r="W28" s="660"/>
      <c r="X28" s="660"/>
      <c r="Y28" s="661"/>
      <c r="Z28" s="662" t="s">
        <v>131</v>
      </c>
      <c r="AA28" s="662"/>
      <c r="AB28" s="662"/>
      <c r="AC28" s="662"/>
      <c r="AD28" s="663" t="s">
        <v>235</v>
      </c>
      <c r="AE28" s="663"/>
      <c r="AF28" s="663"/>
      <c r="AG28" s="663"/>
      <c r="AH28" s="663"/>
      <c r="AI28" s="663"/>
      <c r="AJ28" s="663"/>
      <c r="AK28" s="663"/>
      <c r="AL28" s="664" t="s">
        <v>235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777620</v>
      </c>
      <c r="CS28" s="660"/>
      <c r="CT28" s="660"/>
      <c r="CU28" s="660"/>
      <c r="CV28" s="660"/>
      <c r="CW28" s="660"/>
      <c r="CX28" s="660"/>
      <c r="CY28" s="661"/>
      <c r="CZ28" s="664">
        <v>8.6</v>
      </c>
      <c r="DA28" s="694"/>
      <c r="DB28" s="694"/>
      <c r="DC28" s="697"/>
      <c r="DD28" s="668">
        <v>753943</v>
      </c>
      <c r="DE28" s="660"/>
      <c r="DF28" s="660"/>
      <c r="DG28" s="660"/>
      <c r="DH28" s="660"/>
      <c r="DI28" s="660"/>
      <c r="DJ28" s="660"/>
      <c r="DK28" s="661"/>
      <c r="DL28" s="668">
        <v>753943</v>
      </c>
      <c r="DM28" s="660"/>
      <c r="DN28" s="660"/>
      <c r="DO28" s="660"/>
      <c r="DP28" s="660"/>
      <c r="DQ28" s="660"/>
      <c r="DR28" s="660"/>
      <c r="DS28" s="660"/>
      <c r="DT28" s="660"/>
      <c r="DU28" s="660"/>
      <c r="DV28" s="661"/>
      <c r="DW28" s="664">
        <v>13.4</v>
      </c>
      <c r="DX28" s="694"/>
      <c r="DY28" s="694"/>
      <c r="DZ28" s="694"/>
      <c r="EA28" s="694"/>
      <c r="EB28" s="694"/>
      <c r="EC28" s="695"/>
    </row>
    <row r="29" spans="2:133" ht="11.25" customHeight="1" x14ac:dyDescent="0.15">
      <c r="B29" s="656" t="s">
        <v>296</v>
      </c>
      <c r="C29" s="657"/>
      <c r="D29" s="657"/>
      <c r="E29" s="657"/>
      <c r="F29" s="657"/>
      <c r="G29" s="657"/>
      <c r="H29" s="657"/>
      <c r="I29" s="657"/>
      <c r="J29" s="657"/>
      <c r="K29" s="657"/>
      <c r="L29" s="657"/>
      <c r="M29" s="657"/>
      <c r="N29" s="657"/>
      <c r="O29" s="657"/>
      <c r="P29" s="657"/>
      <c r="Q29" s="658"/>
      <c r="R29" s="659">
        <v>465995</v>
      </c>
      <c r="S29" s="660"/>
      <c r="T29" s="660"/>
      <c r="U29" s="660"/>
      <c r="V29" s="660"/>
      <c r="W29" s="660"/>
      <c r="X29" s="660"/>
      <c r="Y29" s="661"/>
      <c r="Z29" s="662">
        <v>4.9000000000000004</v>
      </c>
      <c r="AA29" s="662"/>
      <c r="AB29" s="662"/>
      <c r="AC29" s="662"/>
      <c r="AD29" s="663" t="s">
        <v>131</v>
      </c>
      <c r="AE29" s="663"/>
      <c r="AF29" s="663"/>
      <c r="AG29" s="663"/>
      <c r="AH29" s="663"/>
      <c r="AI29" s="663"/>
      <c r="AJ29" s="663"/>
      <c r="AK29" s="663"/>
      <c r="AL29" s="664" t="s">
        <v>131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777620</v>
      </c>
      <c r="CS29" s="692"/>
      <c r="CT29" s="692"/>
      <c r="CU29" s="692"/>
      <c r="CV29" s="692"/>
      <c r="CW29" s="692"/>
      <c r="CX29" s="692"/>
      <c r="CY29" s="693"/>
      <c r="CZ29" s="664">
        <v>8.6</v>
      </c>
      <c r="DA29" s="694"/>
      <c r="DB29" s="694"/>
      <c r="DC29" s="697"/>
      <c r="DD29" s="668">
        <v>753943</v>
      </c>
      <c r="DE29" s="692"/>
      <c r="DF29" s="692"/>
      <c r="DG29" s="692"/>
      <c r="DH29" s="692"/>
      <c r="DI29" s="692"/>
      <c r="DJ29" s="692"/>
      <c r="DK29" s="693"/>
      <c r="DL29" s="668">
        <v>753943</v>
      </c>
      <c r="DM29" s="692"/>
      <c r="DN29" s="692"/>
      <c r="DO29" s="692"/>
      <c r="DP29" s="692"/>
      <c r="DQ29" s="692"/>
      <c r="DR29" s="692"/>
      <c r="DS29" s="692"/>
      <c r="DT29" s="692"/>
      <c r="DU29" s="692"/>
      <c r="DV29" s="693"/>
      <c r="DW29" s="664">
        <v>13.4</v>
      </c>
      <c r="DX29" s="694"/>
      <c r="DY29" s="694"/>
      <c r="DZ29" s="694"/>
      <c r="EA29" s="694"/>
      <c r="EB29" s="694"/>
      <c r="EC29" s="695"/>
    </row>
    <row r="30" spans="2:133" ht="11.25" customHeight="1" x14ac:dyDescent="0.15">
      <c r="B30" s="656" t="s">
        <v>301</v>
      </c>
      <c r="C30" s="657"/>
      <c r="D30" s="657"/>
      <c r="E30" s="657"/>
      <c r="F30" s="657"/>
      <c r="G30" s="657"/>
      <c r="H30" s="657"/>
      <c r="I30" s="657"/>
      <c r="J30" s="657"/>
      <c r="K30" s="657"/>
      <c r="L30" s="657"/>
      <c r="M30" s="657"/>
      <c r="N30" s="657"/>
      <c r="O30" s="657"/>
      <c r="P30" s="657"/>
      <c r="Q30" s="658"/>
      <c r="R30" s="659">
        <v>31131</v>
      </c>
      <c r="S30" s="660"/>
      <c r="T30" s="660"/>
      <c r="U30" s="660"/>
      <c r="V30" s="660"/>
      <c r="W30" s="660"/>
      <c r="X30" s="660"/>
      <c r="Y30" s="661"/>
      <c r="Z30" s="662">
        <v>0.3</v>
      </c>
      <c r="AA30" s="662"/>
      <c r="AB30" s="662"/>
      <c r="AC30" s="662"/>
      <c r="AD30" s="663">
        <v>7252</v>
      </c>
      <c r="AE30" s="663"/>
      <c r="AF30" s="663"/>
      <c r="AG30" s="663"/>
      <c r="AH30" s="663"/>
      <c r="AI30" s="663"/>
      <c r="AJ30" s="663"/>
      <c r="AK30" s="663"/>
      <c r="AL30" s="664">
        <v>0.1</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98.7</v>
      </c>
      <c r="BH30" s="720"/>
      <c r="BI30" s="720"/>
      <c r="BJ30" s="720"/>
      <c r="BK30" s="720"/>
      <c r="BL30" s="720"/>
      <c r="BM30" s="654">
        <v>93.7</v>
      </c>
      <c r="BN30" s="720"/>
      <c r="BO30" s="720"/>
      <c r="BP30" s="720"/>
      <c r="BQ30" s="721"/>
      <c r="BR30" s="719">
        <v>98.6</v>
      </c>
      <c r="BS30" s="720"/>
      <c r="BT30" s="720"/>
      <c r="BU30" s="720"/>
      <c r="BV30" s="720"/>
      <c r="BW30" s="720"/>
      <c r="BX30" s="654">
        <v>93.8</v>
      </c>
      <c r="BY30" s="720"/>
      <c r="BZ30" s="720"/>
      <c r="CA30" s="720"/>
      <c r="CB30" s="721"/>
      <c r="CD30" s="724"/>
      <c r="CE30" s="725"/>
      <c r="CF30" s="674" t="s">
        <v>304</v>
      </c>
      <c r="CG30" s="675"/>
      <c r="CH30" s="675"/>
      <c r="CI30" s="675"/>
      <c r="CJ30" s="675"/>
      <c r="CK30" s="675"/>
      <c r="CL30" s="675"/>
      <c r="CM30" s="675"/>
      <c r="CN30" s="675"/>
      <c r="CO30" s="675"/>
      <c r="CP30" s="675"/>
      <c r="CQ30" s="676"/>
      <c r="CR30" s="659">
        <v>717619</v>
      </c>
      <c r="CS30" s="660"/>
      <c r="CT30" s="660"/>
      <c r="CU30" s="660"/>
      <c r="CV30" s="660"/>
      <c r="CW30" s="660"/>
      <c r="CX30" s="660"/>
      <c r="CY30" s="661"/>
      <c r="CZ30" s="664">
        <v>7.9</v>
      </c>
      <c r="DA30" s="694"/>
      <c r="DB30" s="694"/>
      <c r="DC30" s="697"/>
      <c r="DD30" s="668">
        <v>693942</v>
      </c>
      <c r="DE30" s="660"/>
      <c r="DF30" s="660"/>
      <c r="DG30" s="660"/>
      <c r="DH30" s="660"/>
      <c r="DI30" s="660"/>
      <c r="DJ30" s="660"/>
      <c r="DK30" s="661"/>
      <c r="DL30" s="668">
        <v>693942</v>
      </c>
      <c r="DM30" s="660"/>
      <c r="DN30" s="660"/>
      <c r="DO30" s="660"/>
      <c r="DP30" s="660"/>
      <c r="DQ30" s="660"/>
      <c r="DR30" s="660"/>
      <c r="DS30" s="660"/>
      <c r="DT30" s="660"/>
      <c r="DU30" s="660"/>
      <c r="DV30" s="661"/>
      <c r="DW30" s="664">
        <v>12.3</v>
      </c>
      <c r="DX30" s="694"/>
      <c r="DY30" s="694"/>
      <c r="DZ30" s="694"/>
      <c r="EA30" s="694"/>
      <c r="EB30" s="694"/>
      <c r="EC30" s="695"/>
    </row>
    <row r="31" spans="2:133" ht="11.25" customHeight="1" x14ac:dyDescent="0.15">
      <c r="B31" s="656" t="s">
        <v>305</v>
      </c>
      <c r="C31" s="657"/>
      <c r="D31" s="657"/>
      <c r="E31" s="657"/>
      <c r="F31" s="657"/>
      <c r="G31" s="657"/>
      <c r="H31" s="657"/>
      <c r="I31" s="657"/>
      <c r="J31" s="657"/>
      <c r="K31" s="657"/>
      <c r="L31" s="657"/>
      <c r="M31" s="657"/>
      <c r="N31" s="657"/>
      <c r="O31" s="657"/>
      <c r="P31" s="657"/>
      <c r="Q31" s="658"/>
      <c r="R31" s="659">
        <v>89792</v>
      </c>
      <c r="S31" s="660"/>
      <c r="T31" s="660"/>
      <c r="U31" s="660"/>
      <c r="V31" s="660"/>
      <c r="W31" s="660"/>
      <c r="X31" s="660"/>
      <c r="Y31" s="661"/>
      <c r="Z31" s="662">
        <v>0.9</v>
      </c>
      <c r="AA31" s="662"/>
      <c r="AB31" s="662"/>
      <c r="AC31" s="662"/>
      <c r="AD31" s="663" t="s">
        <v>235</v>
      </c>
      <c r="AE31" s="663"/>
      <c r="AF31" s="663"/>
      <c r="AG31" s="663"/>
      <c r="AH31" s="663"/>
      <c r="AI31" s="663"/>
      <c r="AJ31" s="663"/>
      <c r="AK31" s="663"/>
      <c r="AL31" s="664" t="s">
        <v>235</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v>
      </c>
      <c r="BH31" s="692"/>
      <c r="BI31" s="692"/>
      <c r="BJ31" s="692"/>
      <c r="BK31" s="692"/>
      <c r="BL31" s="692"/>
      <c r="BM31" s="665">
        <v>98.1</v>
      </c>
      <c r="BN31" s="717"/>
      <c r="BO31" s="717"/>
      <c r="BP31" s="717"/>
      <c r="BQ31" s="718"/>
      <c r="BR31" s="716">
        <v>99</v>
      </c>
      <c r="BS31" s="692"/>
      <c r="BT31" s="692"/>
      <c r="BU31" s="692"/>
      <c r="BV31" s="692"/>
      <c r="BW31" s="692"/>
      <c r="BX31" s="665">
        <v>98</v>
      </c>
      <c r="BY31" s="717"/>
      <c r="BZ31" s="717"/>
      <c r="CA31" s="717"/>
      <c r="CB31" s="718"/>
      <c r="CD31" s="724"/>
      <c r="CE31" s="725"/>
      <c r="CF31" s="674" t="s">
        <v>308</v>
      </c>
      <c r="CG31" s="675"/>
      <c r="CH31" s="675"/>
      <c r="CI31" s="675"/>
      <c r="CJ31" s="675"/>
      <c r="CK31" s="675"/>
      <c r="CL31" s="675"/>
      <c r="CM31" s="675"/>
      <c r="CN31" s="675"/>
      <c r="CO31" s="675"/>
      <c r="CP31" s="675"/>
      <c r="CQ31" s="676"/>
      <c r="CR31" s="659">
        <v>60001</v>
      </c>
      <c r="CS31" s="692"/>
      <c r="CT31" s="692"/>
      <c r="CU31" s="692"/>
      <c r="CV31" s="692"/>
      <c r="CW31" s="692"/>
      <c r="CX31" s="692"/>
      <c r="CY31" s="693"/>
      <c r="CZ31" s="664">
        <v>0.7</v>
      </c>
      <c r="DA31" s="694"/>
      <c r="DB31" s="694"/>
      <c r="DC31" s="697"/>
      <c r="DD31" s="668">
        <v>60001</v>
      </c>
      <c r="DE31" s="692"/>
      <c r="DF31" s="692"/>
      <c r="DG31" s="692"/>
      <c r="DH31" s="692"/>
      <c r="DI31" s="692"/>
      <c r="DJ31" s="692"/>
      <c r="DK31" s="693"/>
      <c r="DL31" s="668">
        <v>60001</v>
      </c>
      <c r="DM31" s="692"/>
      <c r="DN31" s="692"/>
      <c r="DO31" s="692"/>
      <c r="DP31" s="692"/>
      <c r="DQ31" s="692"/>
      <c r="DR31" s="692"/>
      <c r="DS31" s="692"/>
      <c r="DT31" s="692"/>
      <c r="DU31" s="692"/>
      <c r="DV31" s="693"/>
      <c r="DW31" s="664">
        <v>1.1000000000000001</v>
      </c>
      <c r="DX31" s="694"/>
      <c r="DY31" s="694"/>
      <c r="DZ31" s="694"/>
      <c r="EA31" s="694"/>
      <c r="EB31" s="694"/>
      <c r="EC31" s="695"/>
    </row>
    <row r="32" spans="2:133" ht="11.25" customHeight="1" x14ac:dyDescent="0.15">
      <c r="B32" s="656" t="s">
        <v>309</v>
      </c>
      <c r="C32" s="657"/>
      <c r="D32" s="657"/>
      <c r="E32" s="657"/>
      <c r="F32" s="657"/>
      <c r="G32" s="657"/>
      <c r="H32" s="657"/>
      <c r="I32" s="657"/>
      <c r="J32" s="657"/>
      <c r="K32" s="657"/>
      <c r="L32" s="657"/>
      <c r="M32" s="657"/>
      <c r="N32" s="657"/>
      <c r="O32" s="657"/>
      <c r="P32" s="657"/>
      <c r="Q32" s="658"/>
      <c r="R32" s="659">
        <v>109153</v>
      </c>
      <c r="S32" s="660"/>
      <c r="T32" s="660"/>
      <c r="U32" s="660"/>
      <c r="V32" s="660"/>
      <c r="W32" s="660"/>
      <c r="X32" s="660"/>
      <c r="Y32" s="661"/>
      <c r="Z32" s="662">
        <v>1.2</v>
      </c>
      <c r="AA32" s="662"/>
      <c r="AB32" s="662"/>
      <c r="AC32" s="662"/>
      <c r="AD32" s="663" t="s">
        <v>131</v>
      </c>
      <c r="AE32" s="663"/>
      <c r="AF32" s="663"/>
      <c r="AG32" s="663"/>
      <c r="AH32" s="663"/>
      <c r="AI32" s="663"/>
      <c r="AJ32" s="663"/>
      <c r="AK32" s="663"/>
      <c r="AL32" s="664" t="s">
        <v>235</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98.4</v>
      </c>
      <c r="BH32" s="729"/>
      <c r="BI32" s="729"/>
      <c r="BJ32" s="729"/>
      <c r="BK32" s="729"/>
      <c r="BL32" s="729"/>
      <c r="BM32" s="730">
        <v>90.2</v>
      </c>
      <c r="BN32" s="729"/>
      <c r="BO32" s="729"/>
      <c r="BP32" s="729"/>
      <c r="BQ32" s="731"/>
      <c r="BR32" s="728">
        <v>98.3</v>
      </c>
      <c r="BS32" s="729"/>
      <c r="BT32" s="729"/>
      <c r="BU32" s="729"/>
      <c r="BV32" s="729"/>
      <c r="BW32" s="729"/>
      <c r="BX32" s="730">
        <v>90.4</v>
      </c>
      <c r="BY32" s="729"/>
      <c r="BZ32" s="729"/>
      <c r="CA32" s="729"/>
      <c r="CB32" s="731"/>
      <c r="CD32" s="726"/>
      <c r="CE32" s="727"/>
      <c r="CF32" s="674" t="s">
        <v>311</v>
      </c>
      <c r="CG32" s="675"/>
      <c r="CH32" s="675"/>
      <c r="CI32" s="675"/>
      <c r="CJ32" s="675"/>
      <c r="CK32" s="675"/>
      <c r="CL32" s="675"/>
      <c r="CM32" s="675"/>
      <c r="CN32" s="675"/>
      <c r="CO32" s="675"/>
      <c r="CP32" s="675"/>
      <c r="CQ32" s="676"/>
      <c r="CR32" s="659" t="s">
        <v>131</v>
      </c>
      <c r="CS32" s="660"/>
      <c r="CT32" s="660"/>
      <c r="CU32" s="660"/>
      <c r="CV32" s="660"/>
      <c r="CW32" s="660"/>
      <c r="CX32" s="660"/>
      <c r="CY32" s="661"/>
      <c r="CZ32" s="664" t="s">
        <v>235</v>
      </c>
      <c r="DA32" s="694"/>
      <c r="DB32" s="694"/>
      <c r="DC32" s="697"/>
      <c r="DD32" s="668" t="s">
        <v>235</v>
      </c>
      <c r="DE32" s="660"/>
      <c r="DF32" s="660"/>
      <c r="DG32" s="660"/>
      <c r="DH32" s="660"/>
      <c r="DI32" s="660"/>
      <c r="DJ32" s="660"/>
      <c r="DK32" s="661"/>
      <c r="DL32" s="668" t="s">
        <v>235</v>
      </c>
      <c r="DM32" s="660"/>
      <c r="DN32" s="660"/>
      <c r="DO32" s="660"/>
      <c r="DP32" s="660"/>
      <c r="DQ32" s="660"/>
      <c r="DR32" s="660"/>
      <c r="DS32" s="660"/>
      <c r="DT32" s="660"/>
      <c r="DU32" s="660"/>
      <c r="DV32" s="661"/>
      <c r="DW32" s="664" t="s">
        <v>235</v>
      </c>
      <c r="DX32" s="694"/>
      <c r="DY32" s="694"/>
      <c r="DZ32" s="694"/>
      <c r="EA32" s="694"/>
      <c r="EB32" s="694"/>
      <c r="EC32" s="695"/>
    </row>
    <row r="33" spans="2:133" ht="11.25" customHeight="1" x14ac:dyDescent="0.15">
      <c r="B33" s="656" t="s">
        <v>312</v>
      </c>
      <c r="C33" s="657"/>
      <c r="D33" s="657"/>
      <c r="E33" s="657"/>
      <c r="F33" s="657"/>
      <c r="G33" s="657"/>
      <c r="H33" s="657"/>
      <c r="I33" s="657"/>
      <c r="J33" s="657"/>
      <c r="K33" s="657"/>
      <c r="L33" s="657"/>
      <c r="M33" s="657"/>
      <c r="N33" s="657"/>
      <c r="O33" s="657"/>
      <c r="P33" s="657"/>
      <c r="Q33" s="658"/>
      <c r="R33" s="659">
        <v>384446</v>
      </c>
      <c r="S33" s="660"/>
      <c r="T33" s="660"/>
      <c r="U33" s="660"/>
      <c r="V33" s="660"/>
      <c r="W33" s="660"/>
      <c r="X33" s="660"/>
      <c r="Y33" s="661"/>
      <c r="Z33" s="662">
        <v>4.0999999999999996</v>
      </c>
      <c r="AA33" s="662"/>
      <c r="AB33" s="662"/>
      <c r="AC33" s="662"/>
      <c r="AD33" s="663" t="s">
        <v>235</v>
      </c>
      <c r="AE33" s="663"/>
      <c r="AF33" s="663"/>
      <c r="AG33" s="663"/>
      <c r="AH33" s="663"/>
      <c r="AI33" s="663"/>
      <c r="AJ33" s="663"/>
      <c r="AK33" s="663"/>
      <c r="AL33" s="664" t="s">
        <v>235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4137795</v>
      </c>
      <c r="CS33" s="692"/>
      <c r="CT33" s="692"/>
      <c r="CU33" s="692"/>
      <c r="CV33" s="692"/>
      <c r="CW33" s="692"/>
      <c r="CX33" s="692"/>
      <c r="CY33" s="693"/>
      <c r="CZ33" s="664">
        <v>45.7</v>
      </c>
      <c r="DA33" s="694"/>
      <c r="DB33" s="694"/>
      <c r="DC33" s="697"/>
      <c r="DD33" s="668">
        <v>3555433</v>
      </c>
      <c r="DE33" s="692"/>
      <c r="DF33" s="692"/>
      <c r="DG33" s="692"/>
      <c r="DH33" s="692"/>
      <c r="DI33" s="692"/>
      <c r="DJ33" s="692"/>
      <c r="DK33" s="693"/>
      <c r="DL33" s="668">
        <v>3153919</v>
      </c>
      <c r="DM33" s="692"/>
      <c r="DN33" s="692"/>
      <c r="DO33" s="692"/>
      <c r="DP33" s="692"/>
      <c r="DQ33" s="692"/>
      <c r="DR33" s="692"/>
      <c r="DS33" s="692"/>
      <c r="DT33" s="692"/>
      <c r="DU33" s="692"/>
      <c r="DV33" s="693"/>
      <c r="DW33" s="664">
        <v>55.9</v>
      </c>
      <c r="DX33" s="694"/>
      <c r="DY33" s="694"/>
      <c r="DZ33" s="694"/>
      <c r="EA33" s="694"/>
      <c r="EB33" s="694"/>
      <c r="EC33" s="695"/>
    </row>
    <row r="34" spans="2:133" ht="11.25" customHeight="1" x14ac:dyDescent="0.15">
      <c r="B34" s="656" t="s">
        <v>314</v>
      </c>
      <c r="C34" s="657"/>
      <c r="D34" s="657"/>
      <c r="E34" s="657"/>
      <c r="F34" s="657"/>
      <c r="G34" s="657"/>
      <c r="H34" s="657"/>
      <c r="I34" s="657"/>
      <c r="J34" s="657"/>
      <c r="K34" s="657"/>
      <c r="L34" s="657"/>
      <c r="M34" s="657"/>
      <c r="N34" s="657"/>
      <c r="O34" s="657"/>
      <c r="P34" s="657"/>
      <c r="Q34" s="658"/>
      <c r="R34" s="659">
        <v>73017</v>
      </c>
      <c r="S34" s="660"/>
      <c r="T34" s="660"/>
      <c r="U34" s="660"/>
      <c r="V34" s="660"/>
      <c r="W34" s="660"/>
      <c r="X34" s="660"/>
      <c r="Y34" s="661"/>
      <c r="Z34" s="662">
        <v>0.8</v>
      </c>
      <c r="AA34" s="662"/>
      <c r="AB34" s="662"/>
      <c r="AC34" s="662"/>
      <c r="AD34" s="663">
        <v>1444</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1327889</v>
      </c>
      <c r="CS34" s="660"/>
      <c r="CT34" s="660"/>
      <c r="CU34" s="660"/>
      <c r="CV34" s="660"/>
      <c r="CW34" s="660"/>
      <c r="CX34" s="660"/>
      <c r="CY34" s="661"/>
      <c r="CZ34" s="664">
        <v>14.7</v>
      </c>
      <c r="DA34" s="694"/>
      <c r="DB34" s="694"/>
      <c r="DC34" s="697"/>
      <c r="DD34" s="668">
        <v>1085280</v>
      </c>
      <c r="DE34" s="660"/>
      <c r="DF34" s="660"/>
      <c r="DG34" s="660"/>
      <c r="DH34" s="660"/>
      <c r="DI34" s="660"/>
      <c r="DJ34" s="660"/>
      <c r="DK34" s="661"/>
      <c r="DL34" s="668">
        <v>936433</v>
      </c>
      <c r="DM34" s="660"/>
      <c r="DN34" s="660"/>
      <c r="DO34" s="660"/>
      <c r="DP34" s="660"/>
      <c r="DQ34" s="660"/>
      <c r="DR34" s="660"/>
      <c r="DS34" s="660"/>
      <c r="DT34" s="660"/>
      <c r="DU34" s="660"/>
      <c r="DV34" s="661"/>
      <c r="DW34" s="664">
        <v>16.600000000000001</v>
      </c>
      <c r="DX34" s="694"/>
      <c r="DY34" s="694"/>
      <c r="DZ34" s="694"/>
      <c r="EA34" s="694"/>
      <c r="EB34" s="694"/>
      <c r="EC34" s="695"/>
    </row>
    <row r="35" spans="2:133" ht="11.25" customHeight="1" x14ac:dyDescent="0.15">
      <c r="B35" s="656" t="s">
        <v>318</v>
      </c>
      <c r="C35" s="657"/>
      <c r="D35" s="657"/>
      <c r="E35" s="657"/>
      <c r="F35" s="657"/>
      <c r="G35" s="657"/>
      <c r="H35" s="657"/>
      <c r="I35" s="657"/>
      <c r="J35" s="657"/>
      <c r="K35" s="657"/>
      <c r="L35" s="657"/>
      <c r="M35" s="657"/>
      <c r="N35" s="657"/>
      <c r="O35" s="657"/>
      <c r="P35" s="657"/>
      <c r="Q35" s="658"/>
      <c r="R35" s="659">
        <v>1833159</v>
      </c>
      <c r="S35" s="660"/>
      <c r="T35" s="660"/>
      <c r="U35" s="660"/>
      <c r="V35" s="660"/>
      <c r="W35" s="660"/>
      <c r="X35" s="660"/>
      <c r="Y35" s="661"/>
      <c r="Z35" s="662">
        <v>19.3</v>
      </c>
      <c r="AA35" s="662"/>
      <c r="AB35" s="662"/>
      <c r="AC35" s="662"/>
      <c r="AD35" s="663" t="s">
        <v>235</v>
      </c>
      <c r="AE35" s="663"/>
      <c r="AF35" s="663"/>
      <c r="AG35" s="663"/>
      <c r="AH35" s="663"/>
      <c r="AI35" s="663"/>
      <c r="AJ35" s="663"/>
      <c r="AK35" s="663"/>
      <c r="AL35" s="664" t="s">
        <v>131</v>
      </c>
      <c r="AM35" s="665"/>
      <c r="AN35" s="665"/>
      <c r="AO35" s="666"/>
      <c r="AP35" s="214"/>
      <c r="AQ35" s="732" t="s">
        <v>319</v>
      </c>
      <c r="AR35" s="733"/>
      <c r="AS35" s="733"/>
      <c r="AT35" s="733"/>
      <c r="AU35" s="733"/>
      <c r="AV35" s="733"/>
      <c r="AW35" s="733"/>
      <c r="AX35" s="733"/>
      <c r="AY35" s="734"/>
      <c r="AZ35" s="648">
        <v>1717468</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142623</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138168</v>
      </c>
      <c r="CS35" s="692"/>
      <c r="CT35" s="692"/>
      <c r="CU35" s="692"/>
      <c r="CV35" s="692"/>
      <c r="CW35" s="692"/>
      <c r="CX35" s="692"/>
      <c r="CY35" s="693"/>
      <c r="CZ35" s="664">
        <v>1.5</v>
      </c>
      <c r="DA35" s="694"/>
      <c r="DB35" s="694"/>
      <c r="DC35" s="697"/>
      <c r="DD35" s="668">
        <v>116914</v>
      </c>
      <c r="DE35" s="692"/>
      <c r="DF35" s="692"/>
      <c r="DG35" s="692"/>
      <c r="DH35" s="692"/>
      <c r="DI35" s="692"/>
      <c r="DJ35" s="692"/>
      <c r="DK35" s="693"/>
      <c r="DL35" s="668">
        <v>33258</v>
      </c>
      <c r="DM35" s="692"/>
      <c r="DN35" s="692"/>
      <c r="DO35" s="692"/>
      <c r="DP35" s="692"/>
      <c r="DQ35" s="692"/>
      <c r="DR35" s="692"/>
      <c r="DS35" s="692"/>
      <c r="DT35" s="692"/>
      <c r="DU35" s="692"/>
      <c r="DV35" s="693"/>
      <c r="DW35" s="664">
        <v>0.6</v>
      </c>
      <c r="DX35" s="694"/>
      <c r="DY35" s="694"/>
      <c r="DZ35" s="694"/>
      <c r="EA35" s="694"/>
      <c r="EB35" s="694"/>
      <c r="EC35" s="695"/>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131</v>
      </c>
      <c r="S36" s="660"/>
      <c r="T36" s="660"/>
      <c r="U36" s="660"/>
      <c r="V36" s="660"/>
      <c r="W36" s="660"/>
      <c r="X36" s="660"/>
      <c r="Y36" s="661"/>
      <c r="Z36" s="662" t="s">
        <v>235</v>
      </c>
      <c r="AA36" s="662"/>
      <c r="AB36" s="662"/>
      <c r="AC36" s="662"/>
      <c r="AD36" s="663" t="s">
        <v>235</v>
      </c>
      <c r="AE36" s="663"/>
      <c r="AF36" s="663"/>
      <c r="AG36" s="663"/>
      <c r="AH36" s="663"/>
      <c r="AI36" s="663"/>
      <c r="AJ36" s="663"/>
      <c r="AK36" s="663"/>
      <c r="AL36" s="664" t="s">
        <v>131</v>
      </c>
      <c r="AM36" s="665"/>
      <c r="AN36" s="665"/>
      <c r="AO36" s="666"/>
      <c r="AQ36" s="736" t="s">
        <v>323</v>
      </c>
      <c r="AR36" s="737"/>
      <c r="AS36" s="737"/>
      <c r="AT36" s="737"/>
      <c r="AU36" s="737"/>
      <c r="AV36" s="737"/>
      <c r="AW36" s="737"/>
      <c r="AX36" s="737"/>
      <c r="AY36" s="738"/>
      <c r="AZ36" s="659">
        <v>959140</v>
      </c>
      <c r="BA36" s="660"/>
      <c r="BB36" s="660"/>
      <c r="BC36" s="660"/>
      <c r="BD36" s="692"/>
      <c r="BE36" s="692"/>
      <c r="BF36" s="718"/>
      <c r="BG36" s="674" t="s">
        <v>324</v>
      </c>
      <c r="BH36" s="675"/>
      <c r="BI36" s="675"/>
      <c r="BJ36" s="675"/>
      <c r="BK36" s="675"/>
      <c r="BL36" s="675"/>
      <c r="BM36" s="675"/>
      <c r="BN36" s="675"/>
      <c r="BO36" s="675"/>
      <c r="BP36" s="675"/>
      <c r="BQ36" s="675"/>
      <c r="BR36" s="675"/>
      <c r="BS36" s="675"/>
      <c r="BT36" s="675"/>
      <c r="BU36" s="676"/>
      <c r="BV36" s="659">
        <v>110508</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957172</v>
      </c>
      <c r="CS36" s="660"/>
      <c r="CT36" s="660"/>
      <c r="CU36" s="660"/>
      <c r="CV36" s="660"/>
      <c r="CW36" s="660"/>
      <c r="CX36" s="660"/>
      <c r="CY36" s="661"/>
      <c r="CZ36" s="664">
        <v>10.6</v>
      </c>
      <c r="DA36" s="694"/>
      <c r="DB36" s="694"/>
      <c r="DC36" s="697"/>
      <c r="DD36" s="668">
        <v>754967</v>
      </c>
      <c r="DE36" s="660"/>
      <c r="DF36" s="660"/>
      <c r="DG36" s="660"/>
      <c r="DH36" s="660"/>
      <c r="DI36" s="660"/>
      <c r="DJ36" s="660"/>
      <c r="DK36" s="661"/>
      <c r="DL36" s="668">
        <v>626778</v>
      </c>
      <c r="DM36" s="660"/>
      <c r="DN36" s="660"/>
      <c r="DO36" s="660"/>
      <c r="DP36" s="660"/>
      <c r="DQ36" s="660"/>
      <c r="DR36" s="660"/>
      <c r="DS36" s="660"/>
      <c r="DT36" s="660"/>
      <c r="DU36" s="660"/>
      <c r="DV36" s="661"/>
      <c r="DW36" s="664">
        <v>11.1</v>
      </c>
      <c r="DX36" s="694"/>
      <c r="DY36" s="694"/>
      <c r="DZ36" s="694"/>
      <c r="EA36" s="694"/>
      <c r="EB36" s="694"/>
      <c r="EC36" s="695"/>
    </row>
    <row r="37" spans="2:133" ht="11.25" customHeight="1" x14ac:dyDescent="0.15">
      <c r="B37" s="656" t="s">
        <v>326</v>
      </c>
      <c r="C37" s="657"/>
      <c r="D37" s="657"/>
      <c r="E37" s="657"/>
      <c r="F37" s="657"/>
      <c r="G37" s="657"/>
      <c r="H37" s="657"/>
      <c r="I37" s="657"/>
      <c r="J37" s="657"/>
      <c r="K37" s="657"/>
      <c r="L37" s="657"/>
      <c r="M37" s="657"/>
      <c r="N37" s="657"/>
      <c r="O37" s="657"/>
      <c r="P37" s="657"/>
      <c r="Q37" s="658"/>
      <c r="R37" s="659">
        <v>244759</v>
      </c>
      <c r="S37" s="660"/>
      <c r="T37" s="660"/>
      <c r="U37" s="660"/>
      <c r="V37" s="660"/>
      <c r="W37" s="660"/>
      <c r="X37" s="660"/>
      <c r="Y37" s="661"/>
      <c r="Z37" s="662">
        <v>2.6</v>
      </c>
      <c r="AA37" s="662"/>
      <c r="AB37" s="662"/>
      <c r="AC37" s="662"/>
      <c r="AD37" s="663" t="s">
        <v>235</v>
      </c>
      <c r="AE37" s="663"/>
      <c r="AF37" s="663"/>
      <c r="AG37" s="663"/>
      <c r="AH37" s="663"/>
      <c r="AI37" s="663"/>
      <c r="AJ37" s="663"/>
      <c r="AK37" s="663"/>
      <c r="AL37" s="664" t="s">
        <v>235</v>
      </c>
      <c r="AM37" s="665"/>
      <c r="AN37" s="665"/>
      <c r="AO37" s="666"/>
      <c r="AQ37" s="736" t="s">
        <v>327</v>
      </c>
      <c r="AR37" s="737"/>
      <c r="AS37" s="737"/>
      <c r="AT37" s="737"/>
      <c r="AU37" s="737"/>
      <c r="AV37" s="737"/>
      <c r="AW37" s="737"/>
      <c r="AX37" s="737"/>
      <c r="AY37" s="738"/>
      <c r="AZ37" s="659">
        <v>31301</v>
      </c>
      <c r="BA37" s="660"/>
      <c r="BB37" s="660"/>
      <c r="BC37" s="660"/>
      <c r="BD37" s="692"/>
      <c r="BE37" s="692"/>
      <c r="BF37" s="718"/>
      <c r="BG37" s="674" t="s">
        <v>328</v>
      </c>
      <c r="BH37" s="675"/>
      <c r="BI37" s="675"/>
      <c r="BJ37" s="675"/>
      <c r="BK37" s="675"/>
      <c r="BL37" s="675"/>
      <c r="BM37" s="675"/>
      <c r="BN37" s="675"/>
      <c r="BO37" s="675"/>
      <c r="BP37" s="675"/>
      <c r="BQ37" s="675"/>
      <c r="BR37" s="675"/>
      <c r="BS37" s="675"/>
      <c r="BT37" s="675"/>
      <c r="BU37" s="676"/>
      <c r="BV37" s="659">
        <v>2281</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378228</v>
      </c>
      <c r="CS37" s="692"/>
      <c r="CT37" s="692"/>
      <c r="CU37" s="692"/>
      <c r="CV37" s="692"/>
      <c r="CW37" s="692"/>
      <c r="CX37" s="692"/>
      <c r="CY37" s="693"/>
      <c r="CZ37" s="664">
        <v>4.2</v>
      </c>
      <c r="DA37" s="694"/>
      <c r="DB37" s="694"/>
      <c r="DC37" s="697"/>
      <c r="DD37" s="668">
        <v>375561</v>
      </c>
      <c r="DE37" s="692"/>
      <c r="DF37" s="692"/>
      <c r="DG37" s="692"/>
      <c r="DH37" s="692"/>
      <c r="DI37" s="692"/>
      <c r="DJ37" s="692"/>
      <c r="DK37" s="693"/>
      <c r="DL37" s="668">
        <v>375561</v>
      </c>
      <c r="DM37" s="692"/>
      <c r="DN37" s="692"/>
      <c r="DO37" s="692"/>
      <c r="DP37" s="692"/>
      <c r="DQ37" s="692"/>
      <c r="DR37" s="692"/>
      <c r="DS37" s="692"/>
      <c r="DT37" s="692"/>
      <c r="DU37" s="692"/>
      <c r="DV37" s="693"/>
      <c r="DW37" s="664">
        <v>6.7</v>
      </c>
      <c r="DX37" s="694"/>
      <c r="DY37" s="694"/>
      <c r="DZ37" s="694"/>
      <c r="EA37" s="694"/>
      <c r="EB37" s="694"/>
      <c r="EC37" s="695"/>
    </row>
    <row r="38" spans="2:133" ht="11.25" customHeight="1" x14ac:dyDescent="0.15">
      <c r="B38" s="704" t="s">
        <v>330</v>
      </c>
      <c r="C38" s="705"/>
      <c r="D38" s="705"/>
      <c r="E38" s="705"/>
      <c r="F38" s="705"/>
      <c r="G38" s="705"/>
      <c r="H38" s="705"/>
      <c r="I38" s="705"/>
      <c r="J38" s="705"/>
      <c r="K38" s="705"/>
      <c r="L38" s="705"/>
      <c r="M38" s="705"/>
      <c r="N38" s="705"/>
      <c r="O38" s="705"/>
      <c r="P38" s="705"/>
      <c r="Q38" s="706"/>
      <c r="R38" s="739">
        <v>9482713</v>
      </c>
      <c r="S38" s="740"/>
      <c r="T38" s="740"/>
      <c r="U38" s="740"/>
      <c r="V38" s="740"/>
      <c r="W38" s="740"/>
      <c r="X38" s="740"/>
      <c r="Y38" s="741"/>
      <c r="Z38" s="742">
        <v>100</v>
      </c>
      <c r="AA38" s="742"/>
      <c r="AB38" s="742"/>
      <c r="AC38" s="742"/>
      <c r="AD38" s="743">
        <v>5396463</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4860</v>
      </c>
      <c r="BA38" s="660"/>
      <c r="BB38" s="660"/>
      <c r="BC38" s="660"/>
      <c r="BD38" s="692"/>
      <c r="BE38" s="692"/>
      <c r="BF38" s="718"/>
      <c r="BG38" s="674" t="s">
        <v>332</v>
      </c>
      <c r="BH38" s="675"/>
      <c r="BI38" s="675"/>
      <c r="BJ38" s="675"/>
      <c r="BK38" s="675"/>
      <c r="BL38" s="675"/>
      <c r="BM38" s="675"/>
      <c r="BN38" s="675"/>
      <c r="BO38" s="675"/>
      <c r="BP38" s="675"/>
      <c r="BQ38" s="675"/>
      <c r="BR38" s="675"/>
      <c r="BS38" s="675"/>
      <c r="BT38" s="675"/>
      <c r="BU38" s="676"/>
      <c r="BV38" s="659">
        <v>3536</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1686047</v>
      </c>
      <c r="CS38" s="660"/>
      <c r="CT38" s="660"/>
      <c r="CU38" s="660"/>
      <c r="CV38" s="660"/>
      <c r="CW38" s="660"/>
      <c r="CX38" s="660"/>
      <c r="CY38" s="661"/>
      <c r="CZ38" s="664">
        <v>18.600000000000001</v>
      </c>
      <c r="DA38" s="694"/>
      <c r="DB38" s="694"/>
      <c r="DC38" s="697"/>
      <c r="DD38" s="668">
        <v>1572496</v>
      </c>
      <c r="DE38" s="660"/>
      <c r="DF38" s="660"/>
      <c r="DG38" s="660"/>
      <c r="DH38" s="660"/>
      <c r="DI38" s="660"/>
      <c r="DJ38" s="660"/>
      <c r="DK38" s="661"/>
      <c r="DL38" s="668">
        <v>1532462</v>
      </c>
      <c r="DM38" s="660"/>
      <c r="DN38" s="660"/>
      <c r="DO38" s="660"/>
      <c r="DP38" s="660"/>
      <c r="DQ38" s="660"/>
      <c r="DR38" s="660"/>
      <c r="DS38" s="660"/>
      <c r="DT38" s="660"/>
      <c r="DU38" s="660"/>
      <c r="DV38" s="661"/>
      <c r="DW38" s="664">
        <v>27.2</v>
      </c>
      <c r="DX38" s="694"/>
      <c r="DY38" s="694"/>
      <c r="DZ38" s="694"/>
      <c r="EA38" s="694"/>
      <c r="EB38" s="694"/>
      <c r="EC38" s="695"/>
    </row>
    <row r="39" spans="2:133" ht="11.25" customHeight="1" x14ac:dyDescent="0.15">
      <c r="AQ39" s="736" t="s">
        <v>334</v>
      </c>
      <c r="AR39" s="737"/>
      <c r="AS39" s="737"/>
      <c r="AT39" s="737"/>
      <c r="AU39" s="737"/>
      <c r="AV39" s="737"/>
      <c r="AW39" s="737"/>
      <c r="AX39" s="737"/>
      <c r="AY39" s="738"/>
      <c r="AZ39" s="659">
        <v>600</v>
      </c>
      <c r="BA39" s="660"/>
      <c r="BB39" s="660"/>
      <c r="BC39" s="660"/>
      <c r="BD39" s="692"/>
      <c r="BE39" s="692"/>
      <c r="BF39" s="718"/>
      <c r="BG39" s="750" t="s">
        <v>335</v>
      </c>
      <c r="BH39" s="751"/>
      <c r="BI39" s="751"/>
      <c r="BJ39" s="751"/>
      <c r="BK39" s="751"/>
      <c r="BL39" s="215"/>
      <c r="BM39" s="675" t="s">
        <v>336</v>
      </c>
      <c r="BN39" s="675"/>
      <c r="BO39" s="675"/>
      <c r="BP39" s="675"/>
      <c r="BQ39" s="675"/>
      <c r="BR39" s="675"/>
      <c r="BS39" s="675"/>
      <c r="BT39" s="675"/>
      <c r="BU39" s="676"/>
      <c r="BV39" s="659">
        <v>74</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2743</v>
      </c>
      <c r="CS39" s="692"/>
      <c r="CT39" s="692"/>
      <c r="CU39" s="692"/>
      <c r="CV39" s="692"/>
      <c r="CW39" s="692"/>
      <c r="CX39" s="692"/>
      <c r="CY39" s="693"/>
      <c r="CZ39" s="664">
        <v>0</v>
      </c>
      <c r="DA39" s="694"/>
      <c r="DB39" s="694"/>
      <c r="DC39" s="697"/>
      <c r="DD39" s="668" t="s">
        <v>338</v>
      </c>
      <c r="DE39" s="692"/>
      <c r="DF39" s="692"/>
      <c r="DG39" s="692"/>
      <c r="DH39" s="692"/>
      <c r="DI39" s="692"/>
      <c r="DJ39" s="692"/>
      <c r="DK39" s="693"/>
      <c r="DL39" s="668" t="s">
        <v>235</v>
      </c>
      <c r="DM39" s="692"/>
      <c r="DN39" s="692"/>
      <c r="DO39" s="692"/>
      <c r="DP39" s="692"/>
      <c r="DQ39" s="692"/>
      <c r="DR39" s="692"/>
      <c r="DS39" s="692"/>
      <c r="DT39" s="692"/>
      <c r="DU39" s="692"/>
      <c r="DV39" s="693"/>
      <c r="DW39" s="664" t="s">
        <v>338</v>
      </c>
      <c r="DX39" s="694"/>
      <c r="DY39" s="694"/>
      <c r="DZ39" s="694"/>
      <c r="EA39" s="694"/>
      <c r="EB39" s="694"/>
      <c r="EC39" s="695"/>
    </row>
    <row r="40" spans="2:133" ht="11.25" customHeight="1" x14ac:dyDescent="0.15">
      <c r="AQ40" s="736" t="s">
        <v>339</v>
      </c>
      <c r="AR40" s="737"/>
      <c r="AS40" s="737"/>
      <c r="AT40" s="737"/>
      <c r="AU40" s="737"/>
      <c r="AV40" s="737"/>
      <c r="AW40" s="737"/>
      <c r="AX40" s="737"/>
      <c r="AY40" s="738"/>
      <c r="AZ40" s="659">
        <v>145097</v>
      </c>
      <c r="BA40" s="660"/>
      <c r="BB40" s="660"/>
      <c r="BC40" s="660"/>
      <c r="BD40" s="692"/>
      <c r="BE40" s="692"/>
      <c r="BF40" s="718"/>
      <c r="BG40" s="750"/>
      <c r="BH40" s="751"/>
      <c r="BI40" s="751"/>
      <c r="BJ40" s="751"/>
      <c r="BK40" s="751"/>
      <c r="BL40" s="215"/>
      <c r="BM40" s="675" t="s">
        <v>340</v>
      </c>
      <c r="BN40" s="675"/>
      <c r="BO40" s="675"/>
      <c r="BP40" s="675"/>
      <c r="BQ40" s="675"/>
      <c r="BR40" s="675"/>
      <c r="BS40" s="675"/>
      <c r="BT40" s="675"/>
      <c r="BU40" s="676"/>
      <c r="BV40" s="659">
        <v>118</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25776</v>
      </c>
      <c r="CS40" s="660"/>
      <c r="CT40" s="660"/>
      <c r="CU40" s="660"/>
      <c r="CV40" s="660"/>
      <c r="CW40" s="660"/>
      <c r="CX40" s="660"/>
      <c r="CY40" s="661"/>
      <c r="CZ40" s="664">
        <v>0.3</v>
      </c>
      <c r="DA40" s="694"/>
      <c r="DB40" s="694"/>
      <c r="DC40" s="697"/>
      <c r="DD40" s="668">
        <v>25776</v>
      </c>
      <c r="DE40" s="660"/>
      <c r="DF40" s="660"/>
      <c r="DG40" s="660"/>
      <c r="DH40" s="660"/>
      <c r="DI40" s="660"/>
      <c r="DJ40" s="660"/>
      <c r="DK40" s="661"/>
      <c r="DL40" s="668">
        <v>24988</v>
      </c>
      <c r="DM40" s="660"/>
      <c r="DN40" s="660"/>
      <c r="DO40" s="660"/>
      <c r="DP40" s="660"/>
      <c r="DQ40" s="660"/>
      <c r="DR40" s="660"/>
      <c r="DS40" s="660"/>
      <c r="DT40" s="660"/>
      <c r="DU40" s="660"/>
      <c r="DV40" s="661"/>
      <c r="DW40" s="664">
        <v>0.4</v>
      </c>
      <c r="DX40" s="694"/>
      <c r="DY40" s="694"/>
      <c r="DZ40" s="694"/>
      <c r="EA40" s="694"/>
      <c r="EB40" s="694"/>
      <c r="EC40" s="695"/>
    </row>
    <row r="41" spans="2:133" ht="11.25" customHeight="1" x14ac:dyDescent="0.15">
      <c r="AQ41" s="746" t="s">
        <v>342</v>
      </c>
      <c r="AR41" s="747"/>
      <c r="AS41" s="747"/>
      <c r="AT41" s="747"/>
      <c r="AU41" s="747"/>
      <c r="AV41" s="747"/>
      <c r="AW41" s="747"/>
      <c r="AX41" s="747"/>
      <c r="AY41" s="748"/>
      <c r="AZ41" s="739">
        <v>576470</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405</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338</v>
      </c>
      <c r="CS41" s="692"/>
      <c r="CT41" s="692"/>
      <c r="CU41" s="692"/>
      <c r="CV41" s="692"/>
      <c r="CW41" s="692"/>
      <c r="CX41" s="692"/>
      <c r="CY41" s="693"/>
      <c r="CZ41" s="664" t="s">
        <v>338</v>
      </c>
      <c r="DA41" s="694"/>
      <c r="DB41" s="694"/>
      <c r="DC41" s="697"/>
      <c r="DD41" s="668" t="s">
        <v>338</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2101149</v>
      </c>
      <c r="CS42" s="660"/>
      <c r="CT42" s="660"/>
      <c r="CU42" s="660"/>
      <c r="CV42" s="660"/>
      <c r="CW42" s="660"/>
      <c r="CX42" s="660"/>
      <c r="CY42" s="661"/>
      <c r="CZ42" s="664">
        <v>23.2</v>
      </c>
      <c r="DA42" s="665"/>
      <c r="DB42" s="665"/>
      <c r="DC42" s="760"/>
      <c r="DD42" s="668">
        <v>437541</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53517</v>
      </c>
      <c r="CS43" s="692"/>
      <c r="CT43" s="692"/>
      <c r="CU43" s="692"/>
      <c r="CV43" s="692"/>
      <c r="CW43" s="692"/>
      <c r="CX43" s="692"/>
      <c r="CY43" s="693"/>
      <c r="CZ43" s="664">
        <v>0.6</v>
      </c>
      <c r="DA43" s="694"/>
      <c r="DB43" s="694"/>
      <c r="DC43" s="697"/>
      <c r="DD43" s="668">
        <v>16217</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220" t="s">
        <v>349</v>
      </c>
      <c r="CD44" s="771" t="s">
        <v>299</v>
      </c>
      <c r="CE44" s="772"/>
      <c r="CF44" s="656" t="s">
        <v>350</v>
      </c>
      <c r="CG44" s="657"/>
      <c r="CH44" s="657"/>
      <c r="CI44" s="657"/>
      <c r="CJ44" s="657"/>
      <c r="CK44" s="657"/>
      <c r="CL44" s="657"/>
      <c r="CM44" s="657"/>
      <c r="CN44" s="657"/>
      <c r="CO44" s="657"/>
      <c r="CP44" s="657"/>
      <c r="CQ44" s="658"/>
      <c r="CR44" s="659">
        <v>2004871</v>
      </c>
      <c r="CS44" s="660"/>
      <c r="CT44" s="660"/>
      <c r="CU44" s="660"/>
      <c r="CV44" s="660"/>
      <c r="CW44" s="660"/>
      <c r="CX44" s="660"/>
      <c r="CY44" s="661"/>
      <c r="CZ44" s="664">
        <v>22.1</v>
      </c>
      <c r="DA44" s="665"/>
      <c r="DB44" s="665"/>
      <c r="DC44" s="760"/>
      <c r="DD44" s="668">
        <v>392981</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CD45" s="773"/>
      <c r="CE45" s="774"/>
      <c r="CF45" s="656" t="s">
        <v>351</v>
      </c>
      <c r="CG45" s="657"/>
      <c r="CH45" s="657"/>
      <c r="CI45" s="657"/>
      <c r="CJ45" s="657"/>
      <c r="CK45" s="657"/>
      <c r="CL45" s="657"/>
      <c r="CM45" s="657"/>
      <c r="CN45" s="657"/>
      <c r="CO45" s="657"/>
      <c r="CP45" s="657"/>
      <c r="CQ45" s="658"/>
      <c r="CR45" s="659">
        <v>206528</v>
      </c>
      <c r="CS45" s="692"/>
      <c r="CT45" s="692"/>
      <c r="CU45" s="692"/>
      <c r="CV45" s="692"/>
      <c r="CW45" s="692"/>
      <c r="CX45" s="692"/>
      <c r="CY45" s="693"/>
      <c r="CZ45" s="664">
        <v>2.2999999999999998</v>
      </c>
      <c r="DA45" s="694"/>
      <c r="DB45" s="694"/>
      <c r="DC45" s="697"/>
      <c r="DD45" s="668">
        <v>11658</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CD46" s="773"/>
      <c r="CE46" s="774"/>
      <c r="CF46" s="656" t="s">
        <v>352</v>
      </c>
      <c r="CG46" s="657"/>
      <c r="CH46" s="657"/>
      <c r="CI46" s="657"/>
      <c r="CJ46" s="657"/>
      <c r="CK46" s="657"/>
      <c r="CL46" s="657"/>
      <c r="CM46" s="657"/>
      <c r="CN46" s="657"/>
      <c r="CO46" s="657"/>
      <c r="CP46" s="657"/>
      <c r="CQ46" s="658"/>
      <c r="CR46" s="659">
        <v>1680532</v>
      </c>
      <c r="CS46" s="660"/>
      <c r="CT46" s="660"/>
      <c r="CU46" s="660"/>
      <c r="CV46" s="660"/>
      <c r="CW46" s="660"/>
      <c r="CX46" s="660"/>
      <c r="CY46" s="661"/>
      <c r="CZ46" s="664">
        <v>18.600000000000001</v>
      </c>
      <c r="DA46" s="665"/>
      <c r="DB46" s="665"/>
      <c r="DC46" s="760"/>
      <c r="DD46" s="668">
        <v>322976</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CD47" s="773"/>
      <c r="CE47" s="774"/>
      <c r="CF47" s="656" t="s">
        <v>353</v>
      </c>
      <c r="CG47" s="657"/>
      <c r="CH47" s="657"/>
      <c r="CI47" s="657"/>
      <c r="CJ47" s="657"/>
      <c r="CK47" s="657"/>
      <c r="CL47" s="657"/>
      <c r="CM47" s="657"/>
      <c r="CN47" s="657"/>
      <c r="CO47" s="657"/>
      <c r="CP47" s="657"/>
      <c r="CQ47" s="658"/>
      <c r="CR47" s="659">
        <v>96278</v>
      </c>
      <c r="CS47" s="692"/>
      <c r="CT47" s="692"/>
      <c r="CU47" s="692"/>
      <c r="CV47" s="692"/>
      <c r="CW47" s="692"/>
      <c r="CX47" s="692"/>
      <c r="CY47" s="693"/>
      <c r="CZ47" s="664">
        <v>1.1000000000000001</v>
      </c>
      <c r="DA47" s="694"/>
      <c r="DB47" s="694"/>
      <c r="DC47" s="697"/>
      <c r="DD47" s="668">
        <v>44560</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x14ac:dyDescent="0.15">
      <c r="CD48" s="775"/>
      <c r="CE48" s="776"/>
      <c r="CF48" s="656" t="s">
        <v>354</v>
      </c>
      <c r="CG48" s="657"/>
      <c r="CH48" s="657"/>
      <c r="CI48" s="657"/>
      <c r="CJ48" s="657"/>
      <c r="CK48" s="657"/>
      <c r="CL48" s="657"/>
      <c r="CM48" s="657"/>
      <c r="CN48" s="657"/>
      <c r="CO48" s="657"/>
      <c r="CP48" s="657"/>
      <c r="CQ48" s="658"/>
      <c r="CR48" s="659" t="s">
        <v>338</v>
      </c>
      <c r="CS48" s="660"/>
      <c r="CT48" s="660"/>
      <c r="CU48" s="660"/>
      <c r="CV48" s="660"/>
      <c r="CW48" s="660"/>
      <c r="CX48" s="660"/>
      <c r="CY48" s="661"/>
      <c r="CZ48" s="664" t="s">
        <v>338</v>
      </c>
      <c r="DA48" s="665"/>
      <c r="DB48" s="665"/>
      <c r="DC48" s="760"/>
      <c r="DD48" s="668" t="s">
        <v>338</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x14ac:dyDescent="0.15">
      <c r="CD49" s="704" t="s">
        <v>355</v>
      </c>
      <c r="CE49" s="705"/>
      <c r="CF49" s="705"/>
      <c r="CG49" s="705"/>
      <c r="CH49" s="705"/>
      <c r="CI49" s="705"/>
      <c r="CJ49" s="705"/>
      <c r="CK49" s="705"/>
      <c r="CL49" s="705"/>
      <c r="CM49" s="705"/>
      <c r="CN49" s="705"/>
      <c r="CO49" s="705"/>
      <c r="CP49" s="705"/>
      <c r="CQ49" s="706"/>
      <c r="CR49" s="739">
        <v>9052433</v>
      </c>
      <c r="CS49" s="729"/>
      <c r="CT49" s="729"/>
      <c r="CU49" s="729"/>
      <c r="CV49" s="729"/>
      <c r="CW49" s="729"/>
      <c r="CX49" s="729"/>
      <c r="CY49" s="761"/>
      <c r="CZ49" s="744">
        <v>100</v>
      </c>
      <c r="DA49" s="762"/>
      <c r="DB49" s="762"/>
      <c r="DC49" s="763"/>
      <c r="DD49" s="764">
        <v>6161535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qfFgSFgIQBikJ0FoqsUs69jbqfkl4TZc4gffgSZtb0jmSp139Lw8XA8MDwvfwkHVuaelQVttu4REf+yKQ6Fmw==" saltValue="WPaCkdthTCE1Ntl9m4l6Z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112</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379</v>
      </c>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v>1</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380</v>
      </c>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v>247</v>
      </c>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359</v>
      </c>
      <c r="AG23" s="854"/>
      <c r="AH23" s="854"/>
      <c r="AI23" s="854"/>
      <c r="AJ23" s="857"/>
      <c r="AK23" s="858"/>
      <c r="AL23" s="859"/>
      <c r="AM23" s="859"/>
      <c r="AN23" s="859"/>
      <c r="AO23" s="859"/>
      <c r="AP23" s="854"/>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143</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1</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25</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t="s">
        <v>384</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v>0</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v>405</v>
      </c>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402</v>
      </c>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v>240</v>
      </c>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v>0</v>
      </c>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406</v>
      </c>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v>6</v>
      </c>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t="s">
        <v>405</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407</v>
      </c>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v>11</v>
      </c>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t="s">
        <v>405</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408</v>
      </c>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v>6</v>
      </c>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t="s">
        <v>405</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t="s">
        <v>409</v>
      </c>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v>2</v>
      </c>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t="s">
        <v>405</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t="s">
        <v>410</v>
      </c>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v>36</v>
      </c>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t="s">
        <v>405</v>
      </c>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t="s">
        <v>411</v>
      </c>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v>374</v>
      </c>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t="s">
        <v>405</v>
      </c>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413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1248</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384</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415</v>
      </c>
      <c r="B66" s="801"/>
      <c r="C66" s="801"/>
      <c r="D66" s="801"/>
      <c r="E66" s="801"/>
      <c r="F66" s="801"/>
      <c r="G66" s="801"/>
      <c r="H66" s="801"/>
      <c r="I66" s="801"/>
      <c r="J66" s="801"/>
      <c r="K66" s="801"/>
      <c r="L66" s="801"/>
      <c r="M66" s="801"/>
      <c r="N66" s="801"/>
      <c r="O66" s="801"/>
      <c r="P66" s="802"/>
      <c r="Q66" s="777" t="s">
        <v>416</v>
      </c>
      <c r="R66" s="778"/>
      <c r="S66" s="778"/>
      <c r="T66" s="778"/>
      <c r="U66" s="779"/>
      <c r="V66" s="777" t="s">
        <v>417</v>
      </c>
      <c r="W66" s="778"/>
      <c r="X66" s="778"/>
      <c r="Y66" s="778"/>
      <c r="Z66" s="779"/>
      <c r="AA66" s="777" t="s">
        <v>418</v>
      </c>
      <c r="AB66" s="778"/>
      <c r="AC66" s="778"/>
      <c r="AD66" s="778"/>
      <c r="AE66" s="779"/>
      <c r="AF66" s="912" t="s">
        <v>390</v>
      </c>
      <c r="AG66" s="873"/>
      <c r="AH66" s="873"/>
      <c r="AI66" s="873"/>
      <c r="AJ66" s="913"/>
      <c r="AK66" s="777" t="s">
        <v>391</v>
      </c>
      <c r="AL66" s="801"/>
      <c r="AM66" s="801"/>
      <c r="AN66" s="801"/>
      <c r="AO66" s="802"/>
      <c r="AP66" s="777" t="s">
        <v>419</v>
      </c>
      <c r="AQ66" s="778"/>
      <c r="AR66" s="778"/>
      <c r="AS66" s="778"/>
      <c r="AT66" s="779"/>
      <c r="AU66" s="777" t="s">
        <v>420</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421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422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298</v>
      </c>
      <c r="AG109" s="955"/>
      <c r="AH109" s="955"/>
      <c r="AI109" s="955"/>
      <c r="AJ109" s="956"/>
      <c r="AK109" s="954" t="s">
        <v>297</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298</v>
      </c>
      <c r="BW109" s="955"/>
      <c r="BX109" s="955"/>
      <c r="BY109" s="955"/>
      <c r="BZ109" s="956"/>
      <c r="CA109" s="954" t="s">
        <v>297</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298</v>
      </c>
      <c r="DM109" s="955"/>
      <c r="DN109" s="955"/>
      <c r="DO109" s="955"/>
      <c r="DP109" s="956"/>
      <c r="DQ109" s="954" t="s">
        <v>297</v>
      </c>
      <c r="DR109" s="955"/>
      <c r="DS109" s="955"/>
      <c r="DT109" s="955"/>
      <c r="DU109" s="956"/>
      <c r="DV109" s="954" t="s">
        <v>431</v>
      </c>
      <c r="DW109" s="955"/>
      <c r="DX109" s="955"/>
      <c r="DY109" s="955"/>
      <c r="DZ109" s="957"/>
    </row>
    <row r="110" spans="1:131" s="226" customFormat="1" ht="26.25" customHeight="1" x14ac:dyDescent="0.15">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790830</v>
      </c>
      <c r="AB110" s="962"/>
      <c r="AC110" s="962"/>
      <c r="AD110" s="962"/>
      <c r="AE110" s="963"/>
      <c r="AF110" s="964">
        <v>782048</v>
      </c>
      <c r="AG110" s="962"/>
      <c r="AH110" s="962"/>
      <c r="AI110" s="962"/>
      <c r="AJ110" s="963"/>
      <c r="AK110" s="964">
        <v>777620</v>
      </c>
      <c r="AL110" s="962"/>
      <c r="AM110" s="962"/>
      <c r="AN110" s="962"/>
      <c r="AO110" s="963"/>
      <c r="AP110" s="965">
        <v>17.600000000000001</v>
      </c>
      <c r="AQ110" s="966"/>
      <c r="AR110" s="966"/>
      <c r="AS110" s="966"/>
      <c r="AT110" s="967"/>
      <c r="AU110" s="968" t="s">
        <v>67</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7660280</v>
      </c>
      <c r="BR110" s="997"/>
      <c r="BS110" s="997"/>
      <c r="BT110" s="997"/>
      <c r="BU110" s="997"/>
      <c r="BV110" s="997">
        <v>8467943</v>
      </c>
      <c r="BW110" s="997"/>
      <c r="BX110" s="997"/>
      <c r="BY110" s="997"/>
      <c r="BZ110" s="997"/>
      <c r="CA110" s="997">
        <v>9583483</v>
      </c>
      <c r="CB110" s="997"/>
      <c r="CC110" s="997"/>
      <c r="CD110" s="997"/>
      <c r="CE110" s="997"/>
      <c r="CF110" s="1011">
        <v>216.4</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235</v>
      </c>
      <c r="DH110" s="997"/>
      <c r="DI110" s="997"/>
      <c r="DJ110" s="997"/>
      <c r="DK110" s="997"/>
      <c r="DL110" s="997" t="s">
        <v>437</v>
      </c>
      <c r="DM110" s="997"/>
      <c r="DN110" s="997"/>
      <c r="DO110" s="997"/>
      <c r="DP110" s="997"/>
      <c r="DQ110" s="997" t="s">
        <v>235</v>
      </c>
      <c r="DR110" s="997"/>
      <c r="DS110" s="997"/>
      <c r="DT110" s="997"/>
      <c r="DU110" s="997"/>
      <c r="DV110" s="998" t="s">
        <v>384</v>
      </c>
      <c r="DW110" s="998"/>
      <c r="DX110" s="998"/>
      <c r="DY110" s="998"/>
      <c r="DZ110" s="999"/>
    </row>
    <row r="111" spans="1:131" s="226" customFormat="1" ht="26.25" customHeight="1" x14ac:dyDescent="0.15">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384</v>
      </c>
      <c r="AB111" s="1004"/>
      <c r="AC111" s="1004"/>
      <c r="AD111" s="1004"/>
      <c r="AE111" s="1005"/>
      <c r="AF111" s="1006" t="s">
        <v>235</v>
      </c>
      <c r="AG111" s="1004"/>
      <c r="AH111" s="1004"/>
      <c r="AI111" s="1004"/>
      <c r="AJ111" s="1005"/>
      <c r="AK111" s="1006" t="s">
        <v>437</v>
      </c>
      <c r="AL111" s="1004"/>
      <c r="AM111" s="1004"/>
      <c r="AN111" s="1004"/>
      <c r="AO111" s="1005"/>
      <c r="AP111" s="1007" t="s">
        <v>437</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865550</v>
      </c>
      <c r="BR111" s="990"/>
      <c r="BS111" s="990"/>
      <c r="BT111" s="990"/>
      <c r="BU111" s="990"/>
      <c r="BV111" s="990">
        <v>2812893</v>
      </c>
      <c r="BW111" s="990"/>
      <c r="BX111" s="990"/>
      <c r="BY111" s="990"/>
      <c r="BZ111" s="990"/>
      <c r="CA111" s="990">
        <v>2762280</v>
      </c>
      <c r="CB111" s="990"/>
      <c r="CC111" s="990"/>
      <c r="CD111" s="990"/>
      <c r="CE111" s="990"/>
      <c r="CF111" s="984">
        <v>62.4</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235</v>
      </c>
      <c r="DH111" s="990"/>
      <c r="DI111" s="990"/>
      <c r="DJ111" s="990"/>
      <c r="DK111" s="990"/>
      <c r="DL111" s="990" t="s">
        <v>437</v>
      </c>
      <c r="DM111" s="990"/>
      <c r="DN111" s="990"/>
      <c r="DO111" s="990"/>
      <c r="DP111" s="990"/>
      <c r="DQ111" s="990" t="s">
        <v>437</v>
      </c>
      <c r="DR111" s="990"/>
      <c r="DS111" s="990"/>
      <c r="DT111" s="990"/>
      <c r="DU111" s="990"/>
      <c r="DV111" s="991" t="s">
        <v>437</v>
      </c>
      <c r="DW111" s="991"/>
      <c r="DX111" s="991"/>
      <c r="DY111" s="991"/>
      <c r="DZ111" s="992"/>
    </row>
    <row r="112" spans="1:131" s="226" customFormat="1" ht="26.25" customHeight="1" x14ac:dyDescent="0.15">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437</v>
      </c>
      <c r="AB112" s="1029"/>
      <c r="AC112" s="1029"/>
      <c r="AD112" s="1029"/>
      <c r="AE112" s="1030"/>
      <c r="AF112" s="1031" t="s">
        <v>384</v>
      </c>
      <c r="AG112" s="1029"/>
      <c r="AH112" s="1029"/>
      <c r="AI112" s="1029"/>
      <c r="AJ112" s="1030"/>
      <c r="AK112" s="1031" t="s">
        <v>437</v>
      </c>
      <c r="AL112" s="1029"/>
      <c r="AM112" s="1029"/>
      <c r="AN112" s="1029"/>
      <c r="AO112" s="1030"/>
      <c r="AP112" s="1032" t="s">
        <v>384</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7457362</v>
      </c>
      <c r="BR112" s="990"/>
      <c r="BS112" s="990"/>
      <c r="BT112" s="990"/>
      <c r="BU112" s="990"/>
      <c r="BV112" s="990">
        <v>6376847</v>
      </c>
      <c r="BW112" s="990"/>
      <c r="BX112" s="990"/>
      <c r="BY112" s="990"/>
      <c r="BZ112" s="990"/>
      <c r="CA112" s="990">
        <v>6091471</v>
      </c>
      <c r="CB112" s="990"/>
      <c r="CC112" s="990"/>
      <c r="CD112" s="990"/>
      <c r="CE112" s="990"/>
      <c r="CF112" s="984">
        <v>137.6</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437</v>
      </c>
      <c r="DH112" s="990"/>
      <c r="DI112" s="990"/>
      <c r="DJ112" s="990"/>
      <c r="DK112" s="990"/>
      <c r="DL112" s="990" t="s">
        <v>235</v>
      </c>
      <c r="DM112" s="990"/>
      <c r="DN112" s="990"/>
      <c r="DO112" s="990"/>
      <c r="DP112" s="990"/>
      <c r="DQ112" s="990" t="s">
        <v>384</v>
      </c>
      <c r="DR112" s="990"/>
      <c r="DS112" s="990"/>
      <c r="DT112" s="990"/>
      <c r="DU112" s="990"/>
      <c r="DV112" s="991" t="s">
        <v>384</v>
      </c>
      <c r="DW112" s="991"/>
      <c r="DX112" s="991"/>
      <c r="DY112" s="991"/>
      <c r="DZ112" s="992"/>
    </row>
    <row r="113" spans="1:130" s="226" customFormat="1" ht="26.25" customHeight="1" x14ac:dyDescent="0.15">
      <c r="A113" s="1024"/>
      <c r="B113" s="1025"/>
      <c r="C113" s="1020" t="s">
        <v>445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992650</v>
      </c>
      <c r="AB113" s="1004"/>
      <c r="AC113" s="1004"/>
      <c r="AD113" s="1004"/>
      <c r="AE113" s="1005"/>
      <c r="AF113" s="1006">
        <v>941515</v>
      </c>
      <c r="AG113" s="1004"/>
      <c r="AH113" s="1004"/>
      <c r="AI113" s="1004"/>
      <c r="AJ113" s="1005"/>
      <c r="AK113" s="1006">
        <v>948526</v>
      </c>
      <c r="AL113" s="1004"/>
      <c r="AM113" s="1004"/>
      <c r="AN113" s="1004"/>
      <c r="AO113" s="1005"/>
      <c r="AP113" s="1007">
        <v>21.4</v>
      </c>
      <c r="AQ113" s="1008"/>
      <c r="AR113" s="1008"/>
      <c r="AS113" s="1008"/>
      <c r="AT113" s="1009"/>
      <c r="AU113" s="970"/>
      <c r="AV113" s="971"/>
      <c r="AW113" s="971"/>
      <c r="AX113" s="971"/>
      <c r="AY113" s="971"/>
      <c r="AZ113" s="1019" t="s">
        <v>446</v>
      </c>
      <c r="BA113" s="1020"/>
      <c r="BB113" s="1020"/>
      <c r="BC113" s="1020"/>
      <c r="BD113" s="1020"/>
      <c r="BE113" s="1020"/>
      <c r="BF113" s="1020"/>
      <c r="BG113" s="1020"/>
      <c r="BH113" s="1020"/>
      <c r="BI113" s="1020"/>
      <c r="BJ113" s="1020"/>
      <c r="BK113" s="1020"/>
      <c r="BL113" s="1020"/>
      <c r="BM113" s="1020"/>
      <c r="BN113" s="1020"/>
      <c r="BO113" s="1020"/>
      <c r="BP113" s="1021"/>
      <c r="BQ113" s="989">
        <v>248444</v>
      </c>
      <c r="BR113" s="990"/>
      <c r="BS113" s="990"/>
      <c r="BT113" s="990"/>
      <c r="BU113" s="990"/>
      <c r="BV113" s="990">
        <v>222165</v>
      </c>
      <c r="BW113" s="990"/>
      <c r="BX113" s="990"/>
      <c r="BY113" s="990"/>
      <c r="BZ113" s="990"/>
      <c r="CA113" s="990">
        <v>174878</v>
      </c>
      <c r="CB113" s="990"/>
      <c r="CC113" s="990"/>
      <c r="CD113" s="990"/>
      <c r="CE113" s="990"/>
      <c r="CF113" s="984">
        <v>3.9</v>
      </c>
      <c r="CG113" s="985"/>
      <c r="CH113" s="985"/>
      <c r="CI113" s="985"/>
      <c r="CJ113" s="985"/>
      <c r="CK113" s="1015"/>
      <c r="CL113" s="1016"/>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235</v>
      </c>
      <c r="DH113" s="1029"/>
      <c r="DI113" s="1029"/>
      <c r="DJ113" s="1029"/>
      <c r="DK113" s="1030"/>
      <c r="DL113" s="1031" t="s">
        <v>235</v>
      </c>
      <c r="DM113" s="1029"/>
      <c r="DN113" s="1029"/>
      <c r="DO113" s="1029"/>
      <c r="DP113" s="1030"/>
      <c r="DQ113" s="1031" t="s">
        <v>384</v>
      </c>
      <c r="DR113" s="1029"/>
      <c r="DS113" s="1029"/>
      <c r="DT113" s="1029"/>
      <c r="DU113" s="1030"/>
      <c r="DV113" s="1032" t="s">
        <v>384</v>
      </c>
      <c r="DW113" s="1033"/>
      <c r="DX113" s="1033"/>
      <c r="DY113" s="1033"/>
      <c r="DZ113" s="1034"/>
    </row>
    <row r="114" spans="1:130" s="226" customFormat="1" ht="26.25" customHeight="1" x14ac:dyDescent="0.15">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57245</v>
      </c>
      <c r="AB114" s="1029"/>
      <c r="AC114" s="1029"/>
      <c r="AD114" s="1029"/>
      <c r="AE114" s="1030"/>
      <c r="AF114" s="1031">
        <v>53434</v>
      </c>
      <c r="AG114" s="1029"/>
      <c r="AH114" s="1029"/>
      <c r="AI114" s="1029"/>
      <c r="AJ114" s="1030"/>
      <c r="AK114" s="1031">
        <v>46394</v>
      </c>
      <c r="AL114" s="1029"/>
      <c r="AM114" s="1029"/>
      <c r="AN114" s="1029"/>
      <c r="AO114" s="1030"/>
      <c r="AP114" s="1032">
        <v>1</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1100047</v>
      </c>
      <c r="BR114" s="990"/>
      <c r="BS114" s="990"/>
      <c r="BT114" s="990"/>
      <c r="BU114" s="990"/>
      <c r="BV114" s="990">
        <v>1119863</v>
      </c>
      <c r="BW114" s="990"/>
      <c r="BX114" s="990"/>
      <c r="BY114" s="990"/>
      <c r="BZ114" s="990"/>
      <c r="CA114" s="990">
        <v>1005134</v>
      </c>
      <c r="CB114" s="990"/>
      <c r="CC114" s="990"/>
      <c r="CD114" s="990"/>
      <c r="CE114" s="990"/>
      <c r="CF114" s="984">
        <v>22.7</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235</v>
      </c>
      <c r="DH114" s="1029"/>
      <c r="DI114" s="1029"/>
      <c r="DJ114" s="1029"/>
      <c r="DK114" s="1030"/>
      <c r="DL114" s="1031" t="s">
        <v>384</v>
      </c>
      <c r="DM114" s="1029"/>
      <c r="DN114" s="1029"/>
      <c r="DO114" s="1029"/>
      <c r="DP114" s="1030"/>
      <c r="DQ114" s="1031" t="s">
        <v>235</v>
      </c>
      <c r="DR114" s="1029"/>
      <c r="DS114" s="1029"/>
      <c r="DT114" s="1029"/>
      <c r="DU114" s="1030"/>
      <c r="DV114" s="1032" t="s">
        <v>437</v>
      </c>
      <c r="DW114" s="1033"/>
      <c r="DX114" s="1033"/>
      <c r="DY114" s="1033"/>
      <c r="DZ114" s="1034"/>
    </row>
    <row r="115" spans="1:130" s="226" customFormat="1" ht="26.25" customHeight="1" x14ac:dyDescent="0.15">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30392</v>
      </c>
      <c r="AB115" s="1004"/>
      <c r="AC115" s="1004"/>
      <c r="AD115" s="1004"/>
      <c r="AE115" s="1005"/>
      <c r="AF115" s="1006">
        <v>30229</v>
      </c>
      <c r="AG115" s="1004"/>
      <c r="AH115" s="1004"/>
      <c r="AI115" s="1004"/>
      <c r="AJ115" s="1005"/>
      <c r="AK115" s="1006">
        <v>30685</v>
      </c>
      <c r="AL115" s="1004"/>
      <c r="AM115" s="1004"/>
      <c r="AN115" s="1004"/>
      <c r="AO115" s="1005"/>
      <c r="AP115" s="1007">
        <v>0.7</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t="s">
        <v>437</v>
      </c>
      <c r="BR115" s="990"/>
      <c r="BS115" s="990"/>
      <c r="BT115" s="990"/>
      <c r="BU115" s="990"/>
      <c r="BV115" s="990" t="s">
        <v>384</v>
      </c>
      <c r="BW115" s="990"/>
      <c r="BX115" s="990"/>
      <c r="BY115" s="990"/>
      <c r="BZ115" s="990"/>
      <c r="CA115" s="990" t="s">
        <v>235</v>
      </c>
      <c r="CB115" s="990"/>
      <c r="CC115" s="990"/>
      <c r="CD115" s="990"/>
      <c r="CE115" s="990"/>
      <c r="CF115" s="984" t="s">
        <v>235</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437</v>
      </c>
      <c r="DH115" s="1029"/>
      <c r="DI115" s="1029"/>
      <c r="DJ115" s="1029"/>
      <c r="DK115" s="1030"/>
      <c r="DL115" s="1031" t="s">
        <v>235</v>
      </c>
      <c r="DM115" s="1029"/>
      <c r="DN115" s="1029"/>
      <c r="DO115" s="1029"/>
      <c r="DP115" s="1030"/>
      <c r="DQ115" s="1031" t="s">
        <v>235</v>
      </c>
      <c r="DR115" s="1029"/>
      <c r="DS115" s="1029"/>
      <c r="DT115" s="1029"/>
      <c r="DU115" s="1030"/>
      <c r="DV115" s="1032" t="s">
        <v>235</v>
      </c>
      <c r="DW115" s="1033"/>
      <c r="DX115" s="1033"/>
      <c r="DY115" s="1033"/>
      <c r="DZ115" s="1034"/>
    </row>
    <row r="116" spans="1:130" s="226" customFormat="1" ht="26.25" customHeight="1" x14ac:dyDescent="0.15">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235</v>
      </c>
      <c r="AB116" s="1029"/>
      <c r="AC116" s="1029"/>
      <c r="AD116" s="1029"/>
      <c r="AE116" s="1030"/>
      <c r="AF116" s="1031" t="s">
        <v>384</v>
      </c>
      <c r="AG116" s="1029"/>
      <c r="AH116" s="1029"/>
      <c r="AI116" s="1029"/>
      <c r="AJ116" s="1030"/>
      <c r="AK116" s="1031" t="s">
        <v>437</v>
      </c>
      <c r="AL116" s="1029"/>
      <c r="AM116" s="1029"/>
      <c r="AN116" s="1029"/>
      <c r="AO116" s="1030"/>
      <c r="AP116" s="1032" t="s">
        <v>235</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384</v>
      </c>
      <c r="BR116" s="990"/>
      <c r="BS116" s="990"/>
      <c r="BT116" s="990"/>
      <c r="BU116" s="990"/>
      <c r="BV116" s="990" t="s">
        <v>437</v>
      </c>
      <c r="BW116" s="990"/>
      <c r="BX116" s="990"/>
      <c r="BY116" s="990"/>
      <c r="BZ116" s="990"/>
      <c r="CA116" s="990" t="s">
        <v>437</v>
      </c>
      <c r="CB116" s="990"/>
      <c r="CC116" s="990"/>
      <c r="CD116" s="990"/>
      <c r="CE116" s="990"/>
      <c r="CF116" s="984" t="s">
        <v>235</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437</v>
      </c>
      <c r="DH116" s="1029"/>
      <c r="DI116" s="1029"/>
      <c r="DJ116" s="1029"/>
      <c r="DK116" s="1030"/>
      <c r="DL116" s="1031" t="s">
        <v>384</v>
      </c>
      <c r="DM116" s="1029"/>
      <c r="DN116" s="1029"/>
      <c r="DO116" s="1029"/>
      <c r="DP116" s="1030"/>
      <c r="DQ116" s="1031" t="s">
        <v>437</v>
      </c>
      <c r="DR116" s="1029"/>
      <c r="DS116" s="1029"/>
      <c r="DT116" s="1029"/>
      <c r="DU116" s="1030"/>
      <c r="DV116" s="1032" t="s">
        <v>235</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1871117</v>
      </c>
      <c r="AB117" s="1047"/>
      <c r="AC117" s="1047"/>
      <c r="AD117" s="1047"/>
      <c r="AE117" s="1048"/>
      <c r="AF117" s="1049">
        <v>1807226</v>
      </c>
      <c r="AG117" s="1047"/>
      <c r="AH117" s="1047"/>
      <c r="AI117" s="1047"/>
      <c r="AJ117" s="1048"/>
      <c r="AK117" s="1049">
        <v>1803225</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384</v>
      </c>
      <c r="BR117" s="990"/>
      <c r="BS117" s="990"/>
      <c r="BT117" s="990"/>
      <c r="BU117" s="990"/>
      <c r="BV117" s="990" t="s">
        <v>235</v>
      </c>
      <c r="BW117" s="990"/>
      <c r="BX117" s="990"/>
      <c r="BY117" s="990"/>
      <c r="BZ117" s="990"/>
      <c r="CA117" s="990" t="s">
        <v>235</v>
      </c>
      <c r="CB117" s="990"/>
      <c r="CC117" s="990"/>
      <c r="CD117" s="990"/>
      <c r="CE117" s="990"/>
      <c r="CF117" s="984" t="s">
        <v>235</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235</v>
      </c>
      <c r="DH117" s="1029"/>
      <c r="DI117" s="1029"/>
      <c r="DJ117" s="1029"/>
      <c r="DK117" s="1030"/>
      <c r="DL117" s="1031" t="s">
        <v>437</v>
      </c>
      <c r="DM117" s="1029"/>
      <c r="DN117" s="1029"/>
      <c r="DO117" s="1029"/>
      <c r="DP117" s="1030"/>
      <c r="DQ117" s="1031" t="s">
        <v>384</v>
      </c>
      <c r="DR117" s="1029"/>
      <c r="DS117" s="1029"/>
      <c r="DT117" s="1029"/>
      <c r="DU117" s="1030"/>
      <c r="DV117" s="1032" t="s">
        <v>235</v>
      </c>
      <c r="DW117" s="1033"/>
      <c r="DX117" s="1033"/>
      <c r="DY117" s="1033"/>
      <c r="DZ117" s="1034"/>
    </row>
    <row r="118" spans="1:130" s="226" customFormat="1" ht="26.25" customHeight="1" x14ac:dyDescent="0.15">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298</v>
      </c>
      <c r="AG118" s="955"/>
      <c r="AH118" s="955"/>
      <c r="AI118" s="955"/>
      <c r="AJ118" s="956"/>
      <c r="AK118" s="954" t="s">
        <v>297</v>
      </c>
      <c r="AL118" s="955"/>
      <c r="AM118" s="955"/>
      <c r="AN118" s="955"/>
      <c r="AO118" s="956"/>
      <c r="AP118" s="1041" t="s">
        <v>431</v>
      </c>
      <c r="AQ118" s="1042"/>
      <c r="AR118" s="1042"/>
      <c r="AS118" s="1042"/>
      <c r="AT118" s="1043"/>
      <c r="AU118" s="970"/>
      <c r="AV118" s="971"/>
      <c r="AW118" s="971"/>
      <c r="AX118" s="971"/>
      <c r="AY118" s="971"/>
      <c r="AZ118" s="1044" t="s">
        <v>460</v>
      </c>
      <c r="BA118" s="1035"/>
      <c r="BB118" s="1035"/>
      <c r="BC118" s="1035"/>
      <c r="BD118" s="1035"/>
      <c r="BE118" s="1035"/>
      <c r="BF118" s="1035"/>
      <c r="BG118" s="1035"/>
      <c r="BH118" s="1035"/>
      <c r="BI118" s="1035"/>
      <c r="BJ118" s="1035"/>
      <c r="BK118" s="1035"/>
      <c r="BL118" s="1035"/>
      <c r="BM118" s="1035"/>
      <c r="BN118" s="1035"/>
      <c r="BO118" s="1035"/>
      <c r="BP118" s="1036"/>
      <c r="BQ118" s="1067" t="s">
        <v>235</v>
      </c>
      <c r="BR118" s="1068"/>
      <c r="BS118" s="1068"/>
      <c r="BT118" s="1068"/>
      <c r="BU118" s="1068"/>
      <c r="BV118" s="1068" t="s">
        <v>235</v>
      </c>
      <c r="BW118" s="1068"/>
      <c r="BX118" s="1068"/>
      <c r="BY118" s="1068"/>
      <c r="BZ118" s="1068"/>
      <c r="CA118" s="1068" t="s">
        <v>437</v>
      </c>
      <c r="CB118" s="1068"/>
      <c r="CC118" s="1068"/>
      <c r="CD118" s="1068"/>
      <c r="CE118" s="1068"/>
      <c r="CF118" s="984" t="s">
        <v>235</v>
      </c>
      <c r="CG118" s="985"/>
      <c r="CH118" s="985"/>
      <c r="CI118" s="985"/>
      <c r="CJ118" s="985"/>
      <c r="CK118" s="1015"/>
      <c r="CL118" s="1016"/>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235</v>
      </c>
      <c r="DH118" s="1029"/>
      <c r="DI118" s="1029"/>
      <c r="DJ118" s="1029"/>
      <c r="DK118" s="1030"/>
      <c r="DL118" s="1031" t="s">
        <v>437</v>
      </c>
      <c r="DM118" s="1029"/>
      <c r="DN118" s="1029"/>
      <c r="DO118" s="1029"/>
      <c r="DP118" s="1030"/>
      <c r="DQ118" s="1031" t="s">
        <v>437</v>
      </c>
      <c r="DR118" s="1029"/>
      <c r="DS118" s="1029"/>
      <c r="DT118" s="1029"/>
      <c r="DU118" s="1030"/>
      <c r="DV118" s="1032" t="s">
        <v>384</v>
      </c>
      <c r="DW118" s="1033"/>
      <c r="DX118" s="1033"/>
      <c r="DY118" s="1033"/>
      <c r="DZ118" s="1034"/>
    </row>
    <row r="119" spans="1:130" s="226" customFormat="1" ht="26.25" customHeight="1" x14ac:dyDescent="0.15">
      <c r="A119" s="1129"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235</v>
      </c>
      <c r="AB119" s="962"/>
      <c r="AC119" s="962"/>
      <c r="AD119" s="962"/>
      <c r="AE119" s="963"/>
      <c r="AF119" s="964" t="s">
        <v>235</v>
      </c>
      <c r="AG119" s="962"/>
      <c r="AH119" s="962"/>
      <c r="AI119" s="962"/>
      <c r="AJ119" s="963"/>
      <c r="AK119" s="964" t="s">
        <v>437</v>
      </c>
      <c r="AL119" s="962"/>
      <c r="AM119" s="962"/>
      <c r="AN119" s="962"/>
      <c r="AO119" s="963"/>
      <c r="AP119" s="965" t="s">
        <v>235</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462</v>
      </c>
      <c r="BP119" s="1076"/>
      <c r="BQ119" s="1067">
        <v>17331683</v>
      </c>
      <c r="BR119" s="1068"/>
      <c r="BS119" s="1068"/>
      <c r="BT119" s="1068"/>
      <c r="BU119" s="1068"/>
      <c r="BV119" s="1068">
        <v>18999711</v>
      </c>
      <c r="BW119" s="1068"/>
      <c r="BX119" s="1068"/>
      <c r="BY119" s="1068"/>
      <c r="BZ119" s="1068"/>
      <c r="CA119" s="1068">
        <v>19617246</v>
      </c>
      <c r="CB119" s="1068"/>
      <c r="CC119" s="1068"/>
      <c r="CD119" s="1068"/>
      <c r="CE119" s="1068"/>
      <c r="CF119" s="1069"/>
      <c r="CG119" s="1070"/>
      <c r="CH119" s="1070"/>
      <c r="CI119" s="1070"/>
      <c r="CJ119" s="1071"/>
      <c r="CK119" s="1017"/>
      <c r="CL119" s="1018"/>
      <c r="CM119" s="1072" t="s">
        <v>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865550</v>
      </c>
      <c r="DH119" s="1054"/>
      <c r="DI119" s="1054"/>
      <c r="DJ119" s="1054"/>
      <c r="DK119" s="1055"/>
      <c r="DL119" s="1053">
        <v>2812893</v>
      </c>
      <c r="DM119" s="1054"/>
      <c r="DN119" s="1054"/>
      <c r="DO119" s="1054"/>
      <c r="DP119" s="1055"/>
      <c r="DQ119" s="1053">
        <v>2762280</v>
      </c>
      <c r="DR119" s="1054"/>
      <c r="DS119" s="1054"/>
      <c r="DT119" s="1054"/>
      <c r="DU119" s="1055"/>
      <c r="DV119" s="1056">
        <v>62.4</v>
      </c>
      <c r="DW119" s="1057"/>
      <c r="DX119" s="1057"/>
      <c r="DY119" s="1057"/>
      <c r="DZ119" s="1058"/>
    </row>
    <row r="120" spans="1:130" s="226" customFormat="1" ht="26.25" customHeight="1" x14ac:dyDescent="0.15">
      <c r="A120" s="1130"/>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437</v>
      </c>
      <c r="AB120" s="1029"/>
      <c r="AC120" s="1029"/>
      <c r="AD120" s="1029"/>
      <c r="AE120" s="1030"/>
      <c r="AF120" s="1031" t="s">
        <v>384</v>
      </c>
      <c r="AG120" s="1029"/>
      <c r="AH120" s="1029"/>
      <c r="AI120" s="1029"/>
      <c r="AJ120" s="1030"/>
      <c r="AK120" s="1031" t="s">
        <v>437</v>
      </c>
      <c r="AL120" s="1029"/>
      <c r="AM120" s="1029"/>
      <c r="AN120" s="1029"/>
      <c r="AO120" s="1030"/>
      <c r="AP120" s="1032" t="s">
        <v>235</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3309469</v>
      </c>
      <c r="BR120" s="997"/>
      <c r="BS120" s="997"/>
      <c r="BT120" s="997"/>
      <c r="BU120" s="997"/>
      <c r="BV120" s="997">
        <v>3402333</v>
      </c>
      <c r="BW120" s="997"/>
      <c r="BX120" s="997"/>
      <c r="BY120" s="997"/>
      <c r="BZ120" s="997"/>
      <c r="CA120" s="997">
        <v>3379258</v>
      </c>
      <c r="CB120" s="997"/>
      <c r="CC120" s="997"/>
      <c r="CD120" s="997"/>
      <c r="CE120" s="997"/>
      <c r="CF120" s="1011">
        <v>76.3</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4852522</v>
      </c>
      <c r="DH120" s="997"/>
      <c r="DI120" s="997"/>
      <c r="DJ120" s="997"/>
      <c r="DK120" s="997"/>
      <c r="DL120" s="997">
        <v>4521515</v>
      </c>
      <c r="DM120" s="997"/>
      <c r="DN120" s="997"/>
      <c r="DO120" s="997"/>
      <c r="DP120" s="997"/>
      <c r="DQ120" s="997">
        <v>4275370</v>
      </c>
      <c r="DR120" s="997"/>
      <c r="DS120" s="997"/>
      <c r="DT120" s="997"/>
      <c r="DU120" s="997"/>
      <c r="DV120" s="998">
        <v>96.6</v>
      </c>
      <c r="DW120" s="998"/>
      <c r="DX120" s="998"/>
      <c r="DY120" s="998"/>
      <c r="DZ120" s="999"/>
    </row>
    <row r="121" spans="1:130" s="226" customFormat="1" ht="26.25" customHeight="1" x14ac:dyDescent="0.15">
      <c r="A121" s="1130"/>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437</v>
      </c>
      <c r="AB121" s="1029"/>
      <c r="AC121" s="1029"/>
      <c r="AD121" s="1029"/>
      <c r="AE121" s="1030"/>
      <c r="AF121" s="1031" t="s">
        <v>235</v>
      </c>
      <c r="AG121" s="1029"/>
      <c r="AH121" s="1029"/>
      <c r="AI121" s="1029"/>
      <c r="AJ121" s="1030"/>
      <c r="AK121" s="1031" t="s">
        <v>437</v>
      </c>
      <c r="AL121" s="1029"/>
      <c r="AM121" s="1029"/>
      <c r="AN121" s="1029"/>
      <c r="AO121" s="1030"/>
      <c r="AP121" s="1032" t="s">
        <v>437</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674917</v>
      </c>
      <c r="BR121" s="990"/>
      <c r="BS121" s="990"/>
      <c r="BT121" s="990"/>
      <c r="BU121" s="990"/>
      <c r="BV121" s="990">
        <v>608108</v>
      </c>
      <c r="BW121" s="990"/>
      <c r="BX121" s="990"/>
      <c r="BY121" s="990"/>
      <c r="BZ121" s="990"/>
      <c r="CA121" s="990">
        <v>526718</v>
      </c>
      <c r="CB121" s="990"/>
      <c r="CC121" s="990"/>
      <c r="CD121" s="990"/>
      <c r="CE121" s="990"/>
      <c r="CF121" s="984">
        <v>11.9</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1907627</v>
      </c>
      <c r="DH121" s="990"/>
      <c r="DI121" s="990"/>
      <c r="DJ121" s="990"/>
      <c r="DK121" s="990"/>
      <c r="DL121" s="990">
        <v>1145998</v>
      </c>
      <c r="DM121" s="990"/>
      <c r="DN121" s="990"/>
      <c r="DO121" s="990"/>
      <c r="DP121" s="990"/>
      <c r="DQ121" s="990">
        <v>1030585</v>
      </c>
      <c r="DR121" s="990"/>
      <c r="DS121" s="990"/>
      <c r="DT121" s="990"/>
      <c r="DU121" s="990"/>
      <c r="DV121" s="991">
        <v>23.3</v>
      </c>
      <c r="DW121" s="991"/>
      <c r="DX121" s="991"/>
      <c r="DY121" s="991"/>
      <c r="DZ121" s="992"/>
    </row>
    <row r="122" spans="1:130" s="226" customFormat="1" ht="26.25" customHeight="1" x14ac:dyDescent="0.15">
      <c r="A122" s="1130"/>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437</v>
      </c>
      <c r="AB122" s="1029"/>
      <c r="AC122" s="1029"/>
      <c r="AD122" s="1029"/>
      <c r="AE122" s="1030"/>
      <c r="AF122" s="1031" t="s">
        <v>384</v>
      </c>
      <c r="AG122" s="1029"/>
      <c r="AH122" s="1029"/>
      <c r="AI122" s="1029"/>
      <c r="AJ122" s="1030"/>
      <c r="AK122" s="1031" t="s">
        <v>437</v>
      </c>
      <c r="AL122" s="1029"/>
      <c r="AM122" s="1029"/>
      <c r="AN122" s="1029"/>
      <c r="AO122" s="1030"/>
      <c r="AP122" s="1032" t="s">
        <v>437</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11804184</v>
      </c>
      <c r="BR122" s="1068"/>
      <c r="BS122" s="1068"/>
      <c r="BT122" s="1068"/>
      <c r="BU122" s="1068"/>
      <c r="BV122" s="1068">
        <v>11974656</v>
      </c>
      <c r="BW122" s="1068"/>
      <c r="BX122" s="1068"/>
      <c r="BY122" s="1068"/>
      <c r="BZ122" s="1068"/>
      <c r="CA122" s="1068">
        <v>12264241</v>
      </c>
      <c r="CB122" s="1068"/>
      <c r="CC122" s="1068"/>
      <c r="CD122" s="1068"/>
      <c r="CE122" s="1068"/>
      <c r="CF122" s="1088">
        <v>277</v>
      </c>
      <c r="CG122" s="1089"/>
      <c r="CH122" s="1089"/>
      <c r="CI122" s="1089"/>
      <c r="CJ122" s="1089"/>
      <c r="CK122" s="1080"/>
      <c r="CL122" s="1081"/>
      <c r="CM122" s="1081"/>
      <c r="CN122" s="1081"/>
      <c r="CO122" s="1082"/>
      <c r="CP122" s="1090" t="s">
        <v>406</v>
      </c>
      <c r="CQ122" s="1091"/>
      <c r="CR122" s="1091"/>
      <c r="CS122" s="1091"/>
      <c r="CT122" s="1091"/>
      <c r="CU122" s="1091"/>
      <c r="CV122" s="1091"/>
      <c r="CW122" s="1091"/>
      <c r="CX122" s="1091"/>
      <c r="CY122" s="1091"/>
      <c r="CZ122" s="1091"/>
      <c r="DA122" s="1091"/>
      <c r="DB122" s="1091"/>
      <c r="DC122" s="1091"/>
      <c r="DD122" s="1091"/>
      <c r="DE122" s="1091"/>
      <c r="DF122" s="1092"/>
      <c r="DG122" s="989">
        <v>455652</v>
      </c>
      <c r="DH122" s="990"/>
      <c r="DI122" s="990"/>
      <c r="DJ122" s="990"/>
      <c r="DK122" s="990"/>
      <c r="DL122" s="990">
        <v>416888</v>
      </c>
      <c r="DM122" s="990"/>
      <c r="DN122" s="990"/>
      <c r="DO122" s="990"/>
      <c r="DP122" s="990"/>
      <c r="DQ122" s="990">
        <v>379882</v>
      </c>
      <c r="DR122" s="990"/>
      <c r="DS122" s="990"/>
      <c r="DT122" s="990"/>
      <c r="DU122" s="990"/>
      <c r="DV122" s="991">
        <v>8.6</v>
      </c>
      <c r="DW122" s="991"/>
      <c r="DX122" s="991"/>
      <c r="DY122" s="991"/>
      <c r="DZ122" s="992"/>
    </row>
    <row r="123" spans="1:130" s="226" customFormat="1" ht="26.25" customHeight="1" x14ac:dyDescent="0.15">
      <c r="A123" s="1130"/>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437</v>
      </c>
      <c r="AB123" s="1029"/>
      <c r="AC123" s="1029"/>
      <c r="AD123" s="1029"/>
      <c r="AE123" s="1030"/>
      <c r="AF123" s="1031" t="s">
        <v>235</v>
      </c>
      <c r="AG123" s="1029"/>
      <c r="AH123" s="1029"/>
      <c r="AI123" s="1029"/>
      <c r="AJ123" s="1030"/>
      <c r="AK123" s="1031" t="s">
        <v>437</v>
      </c>
      <c r="AL123" s="1029"/>
      <c r="AM123" s="1029"/>
      <c r="AN123" s="1029"/>
      <c r="AO123" s="1030"/>
      <c r="AP123" s="1032" t="s">
        <v>384</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472</v>
      </c>
      <c r="BP123" s="1076"/>
      <c r="BQ123" s="1136">
        <v>15788570</v>
      </c>
      <c r="BR123" s="1102"/>
      <c r="BS123" s="1102"/>
      <c r="BT123" s="1102"/>
      <c r="BU123" s="1102"/>
      <c r="BV123" s="1102">
        <v>15985097</v>
      </c>
      <c r="BW123" s="1102"/>
      <c r="BX123" s="1102"/>
      <c r="BY123" s="1102"/>
      <c r="BZ123" s="1102"/>
      <c r="CA123" s="1102">
        <v>16170217</v>
      </c>
      <c r="CB123" s="1102"/>
      <c r="CC123" s="1102"/>
      <c r="CD123" s="1102"/>
      <c r="CE123" s="1102"/>
      <c r="CF123" s="1069"/>
      <c r="CG123" s="1070"/>
      <c r="CH123" s="1070"/>
      <c r="CI123" s="1070"/>
      <c r="CJ123" s="1071"/>
      <c r="CK123" s="1080"/>
      <c r="CL123" s="1081"/>
      <c r="CM123" s="1081"/>
      <c r="CN123" s="1081"/>
      <c r="CO123" s="1082"/>
      <c r="CP123" s="1090" t="s">
        <v>473</v>
      </c>
      <c r="CQ123" s="1091"/>
      <c r="CR123" s="1091"/>
      <c r="CS123" s="1091"/>
      <c r="CT123" s="1091"/>
      <c r="CU123" s="1091"/>
      <c r="CV123" s="1091"/>
      <c r="CW123" s="1091"/>
      <c r="CX123" s="1091"/>
      <c r="CY123" s="1091"/>
      <c r="CZ123" s="1091"/>
      <c r="DA123" s="1091"/>
      <c r="DB123" s="1091"/>
      <c r="DC123" s="1091"/>
      <c r="DD123" s="1091"/>
      <c r="DE123" s="1091"/>
      <c r="DF123" s="1092"/>
      <c r="DG123" s="1028">
        <v>219146</v>
      </c>
      <c r="DH123" s="1029"/>
      <c r="DI123" s="1029"/>
      <c r="DJ123" s="1029"/>
      <c r="DK123" s="1030"/>
      <c r="DL123" s="1031">
        <v>270730</v>
      </c>
      <c r="DM123" s="1029"/>
      <c r="DN123" s="1029"/>
      <c r="DO123" s="1029"/>
      <c r="DP123" s="1030"/>
      <c r="DQ123" s="1031">
        <v>229320</v>
      </c>
      <c r="DR123" s="1029"/>
      <c r="DS123" s="1029"/>
      <c r="DT123" s="1029"/>
      <c r="DU123" s="1030"/>
      <c r="DV123" s="1032">
        <v>5.2</v>
      </c>
      <c r="DW123" s="1033"/>
      <c r="DX123" s="1033"/>
      <c r="DY123" s="1033"/>
      <c r="DZ123" s="1034"/>
    </row>
    <row r="124" spans="1:130" s="226" customFormat="1" ht="26.25" customHeight="1" thickBot="1" x14ac:dyDescent="0.2">
      <c r="A124" s="1130"/>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235</v>
      </c>
      <c r="AB124" s="1029"/>
      <c r="AC124" s="1029"/>
      <c r="AD124" s="1029"/>
      <c r="AE124" s="1030"/>
      <c r="AF124" s="1031" t="s">
        <v>384</v>
      </c>
      <c r="AG124" s="1029"/>
      <c r="AH124" s="1029"/>
      <c r="AI124" s="1029"/>
      <c r="AJ124" s="1030"/>
      <c r="AK124" s="1031" t="s">
        <v>235</v>
      </c>
      <c r="AL124" s="1029"/>
      <c r="AM124" s="1029"/>
      <c r="AN124" s="1029"/>
      <c r="AO124" s="1030"/>
      <c r="AP124" s="1032" t="s">
        <v>235</v>
      </c>
      <c r="AQ124" s="1033"/>
      <c r="AR124" s="1033"/>
      <c r="AS124" s="1033"/>
      <c r="AT124" s="1034"/>
      <c r="AU124" s="1132" t="s">
        <v>474</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33.700000000000003</v>
      </c>
      <c r="BR124" s="1098"/>
      <c r="BS124" s="1098"/>
      <c r="BT124" s="1098"/>
      <c r="BU124" s="1098"/>
      <c r="BV124" s="1098">
        <v>67.8</v>
      </c>
      <c r="BW124" s="1098"/>
      <c r="BX124" s="1098"/>
      <c r="BY124" s="1098"/>
      <c r="BZ124" s="1098"/>
      <c r="CA124" s="1098">
        <v>77.8</v>
      </c>
      <c r="CB124" s="1098"/>
      <c r="CC124" s="1098"/>
      <c r="CD124" s="1098"/>
      <c r="CE124" s="1098"/>
      <c r="CF124" s="1099"/>
      <c r="CG124" s="1100"/>
      <c r="CH124" s="1100"/>
      <c r="CI124" s="1100"/>
      <c r="CJ124" s="1101"/>
      <c r="CK124" s="1083"/>
      <c r="CL124" s="1083"/>
      <c r="CM124" s="1083"/>
      <c r="CN124" s="1083"/>
      <c r="CO124" s="1084"/>
      <c r="CP124" s="1090" t="s">
        <v>475</v>
      </c>
      <c r="CQ124" s="1091"/>
      <c r="CR124" s="1091"/>
      <c r="CS124" s="1091"/>
      <c r="CT124" s="1091"/>
      <c r="CU124" s="1091"/>
      <c r="CV124" s="1091"/>
      <c r="CW124" s="1091"/>
      <c r="CX124" s="1091"/>
      <c r="CY124" s="1091"/>
      <c r="CZ124" s="1091"/>
      <c r="DA124" s="1091"/>
      <c r="DB124" s="1091"/>
      <c r="DC124" s="1091"/>
      <c r="DD124" s="1091"/>
      <c r="DE124" s="1091"/>
      <c r="DF124" s="1092"/>
      <c r="DG124" s="1075">
        <v>22415</v>
      </c>
      <c r="DH124" s="1054"/>
      <c r="DI124" s="1054"/>
      <c r="DJ124" s="1054"/>
      <c r="DK124" s="1055"/>
      <c r="DL124" s="1053">
        <v>21716</v>
      </c>
      <c r="DM124" s="1054"/>
      <c r="DN124" s="1054"/>
      <c r="DO124" s="1054"/>
      <c r="DP124" s="1055"/>
      <c r="DQ124" s="1053">
        <v>176314</v>
      </c>
      <c r="DR124" s="1054"/>
      <c r="DS124" s="1054"/>
      <c r="DT124" s="1054"/>
      <c r="DU124" s="1055"/>
      <c r="DV124" s="1056">
        <v>4</v>
      </c>
      <c r="DW124" s="1057"/>
      <c r="DX124" s="1057"/>
      <c r="DY124" s="1057"/>
      <c r="DZ124" s="1058"/>
    </row>
    <row r="125" spans="1:130" s="226" customFormat="1" ht="26.25" customHeight="1" x14ac:dyDescent="0.15">
      <c r="A125" s="1130"/>
      <c r="B125" s="1016"/>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235</v>
      </c>
      <c r="AB125" s="1029"/>
      <c r="AC125" s="1029"/>
      <c r="AD125" s="1029"/>
      <c r="AE125" s="1030"/>
      <c r="AF125" s="1031" t="s">
        <v>384</v>
      </c>
      <c r="AG125" s="1029"/>
      <c r="AH125" s="1029"/>
      <c r="AI125" s="1029"/>
      <c r="AJ125" s="1030"/>
      <c r="AK125" s="1031" t="s">
        <v>384</v>
      </c>
      <c r="AL125" s="1029"/>
      <c r="AM125" s="1029"/>
      <c r="AN125" s="1029"/>
      <c r="AO125" s="1030"/>
      <c r="AP125" s="1032" t="s">
        <v>235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235</v>
      </c>
      <c r="DH125" s="997"/>
      <c r="DI125" s="997"/>
      <c r="DJ125" s="997"/>
      <c r="DK125" s="997"/>
      <c r="DL125" s="997" t="s">
        <v>235</v>
      </c>
      <c r="DM125" s="997"/>
      <c r="DN125" s="997"/>
      <c r="DO125" s="997"/>
      <c r="DP125" s="997"/>
      <c r="DQ125" s="997" t="s">
        <v>235</v>
      </c>
      <c r="DR125" s="997"/>
      <c r="DS125" s="997"/>
      <c r="DT125" s="997"/>
      <c r="DU125" s="997"/>
      <c r="DV125" s="998" t="s">
        <v>384</v>
      </c>
      <c r="DW125" s="998"/>
      <c r="DX125" s="998"/>
      <c r="DY125" s="998"/>
      <c r="DZ125" s="999"/>
    </row>
    <row r="126" spans="1:130" s="226" customFormat="1" ht="26.25" customHeight="1" thickBot="1" x14ac:dyDescent="0.2">
      <c r="A126" s="1130"/>
      <c r="B126" s="1016"/>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384</v>
      </c>
      <c r="AB126" s="1029"/>
      <c r="AC126" s="1029"/>
      <c r="AD126" s="1029"/>
      <c r="AE126" s="1030"/>
      <c r="AF126" s="1031" t="s">
        <v>384</v>
      </c>
      <c r="AG126" s="1029"/>
      <c r="AH126" s="1029"/>
      <c r="AI126" s="1029"/>
      <c r="AJ126" s="1030"/>
      <c r="AK126" s="1031" t="s">
        <v>235</v>
      </c>
      <c r="AL126" s="1029"/>
      <c r="AM126" s="1029"/>
      <c r="AN126" s="1029"/>
      <c r="AO126" s="1030"/>
      <c r="AP126" s="1032" t="s">
        <v>235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478</v>
      </c>
      <c r="CQ126" s="1020"/>
      <c r="CR126" s="1020"/>
      <c r="CS126" s="1020"/>
      <c r="CT126" s="1020"/>
      <c r="CU126" s="1020"/>
      <c r="CV126" s="1020"/>
      <c r="CW126" s="1020"/>
      <c r="CX126" s="1020"/>
      <c r="CY126" s="1020"/>
      <c r="CZ126" s="1020"/>
      <c r="DA126" s="1020"/>
      <c r="DB126" s="1020"/>
      <c r="DC126" s="1020"/>
      <c r="DD126" s="1020"/>
      <c r="DE126" s="1020"/>
      <c r="DF126" s="1021"/>
      <c r="DG126" s="989" t="s">
        <v>235</v>
      </c>
      <c r="DH126" s="990"/>
      <c r="DI126" s="990"/>
      <c r="DJ126" s="990"/>
      <c r="DK126" s="990"/>
      <c r="DL126" s="990" t="s">
        <v>235</v>
      </c>
      <c r="DM126" s="990"/>
      <c r="DN126" s="990"/>
      <c r="DO126" s="990"/>
      <c r="DP126" s="990"/>
      <c r="DQ126" s="990" t="s">
        <v>235</v>
      </c>
      <c r="DR126" s="990"/>
      <c r="DS126" s="990"/>
      <c r="DT126" s="990"/>
      <c r="DU126" s="990"/>
      <c r="DV126" s="991" t="s">
        <v>235</v>
      </c>
      <c r="DW126" s="991"/>
      <c r="DX126" s="991"/>
      <c r="DY126" s="991"/>
      <c r="DZ126" s="992"/>
    </row>
    <row r="127" spans="1:130" s="226" customFormat="1" ht="26.25" customHeight="1" x14ac:dyDescent="0.15">
      <c r="A127" s="1131"/>
      <c r="B127" s="1018"/>
      <c r="C127" s="1072" t="s">
        <v>479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30392</v>
      </c>
      <c r="AB127" s="1029"/>
      <c r="AC127" s="1029"/>
      <c r="AD127" s="1029"/>
      <c r="AE127" s="1030"/>
      <c r="AF127" s="1031">
        <v>30229</v>
      </c>
      <c r="AG127" s="1029"/>
      <c r="AH127" s="1029"/>
      <c r="AI127" s="1029"/>
      <c r="AJ127" s="1030"/>
      <c r="AK127" s="1031">
        <v>30685</v>
      </c>
      <c r="AL127" s="1029"/>
      <c r="AM127" s="1029"/>
      <c r="AN127" s="1029"/>
      <c r="AO127" s="1030"/>
      <c r="AP127" s="1032">
        <v>0.7</v>
      </c>
      <c r="AQ127" s="1033"/>
      <c r="AR127" s="1033"/>
      <c r="AS127" s="1033"/>
      <c r="AT127" s="1034"/>
      <c r="AU127" s="262"/>
      <c r="AV127" s="262"/>
      <c r="AW127" s="262"/>
      <c r="AX127" s="1103" t="s">
        <v>480</v>
      </c>
      <c r="AY127" s="1104"/>
      <c r="AZ127" s="1104"/>
      <c r="BA127" s="1104"/>
      <c r="BB127" s="1104"/>
      <c r="BC127" s="1104"/>
      <c r="BD127" s="1104"/>
      <c r="BE127" s="1105"/>
      <c r="BF127" s="1106" t="s">
        <v>481</v>
      </c>
      <c r="BG127" s="1104"/>
      <c r="BH127" s="1104"/>
      <c r="BI127" s="1104"/>
      <c r="BJ127" s="1104"/>
      <c r="BK127" s="1104"/>
      <c r="BL127" s="1105"/>
      <c r="BM127" s="1106" t="s">
        <v>482</v>
      </c>
      <c r="BN127" s="1104"/>
      <c r="BO127" s="1104"/>
      <c r="BP127" s="1104"/>
      <c r="BQ127" s="1104"/>
      <c r="BR127" s="1104"/>
      <c r="BS127" s="1105"/>
      <c r="BT127" s="1106" t="s">
        <v>483</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484</v>
      </c>
      <c r="CQ127" s="1020"/>
      <c r="CR127" s="1020"/>
      <c r="CS127" s="1020"/>
      <c r="CT127" s="1020"/>
      <c r="CU127" s="1020"/>
      <c r="CV127" s="1020"/>
      <c r="CW127" s="1020"/>
      <c r="CX127" s="1020"/>
      <c r="CY127" s="1020"/>
      <c r="CZ127" s="1020"/>
      <c r="DA127" s="1020"/>
      <c r="DB127" s="1020"/>
      <c r="DC127" s="1020"/>
      <c r="DD127" s="1020"/>
      <c r="DE127" s="1020"/>
      <c r="DF127" s="1021"/>
      <c r="DG127" s="989" t="s">
        <v>235</v>
      </c>
      <c r="DH127" s="990"/>
      <c r="DI127" s="990"/>
      <c r="DJ127" s="990"/>
      <c r="DK127" s="990"/>
      <c r="DL127" s="990" t="s">
        <v>235</v>
      </c>
      <c r="DM127" s="990"/>
      <c r="DN127" s="990"/>
      <c r="DO127" s="990"/>
      <c r="DP127" s="990"/>
      <c r="DQ127" s="990" t="s">
        <v>235</v>
      </c>
      <c r="DR127" s="990"/>
      <c r="DS127" s="990"/>
      <c r="DT127" s="990"/>
      <c r="DU127" s="990"/>
      <c r="DV127" s="991" t="s">
        <v>235</v>
      </c>
      <c r="DW127" s="991"/>
      <c r="DX127" s="991"/>
      <c r="DY127" s="991"/>
      <c r="DZ127" s="992"/>
    </row>
    <row r="128" spans="1:130" s="226" customFormat="1" ht="26.25" customHeight="1" thickBot="1" x14ac:dyDescent="0.2">
      <c r="A128" s="1114" t="s">
        <v>485</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486</v>
      </c>
      <c r="X128" s="1116"/>
      <c r="Y128" s="1116"/>
      <c r="Z128" s="1117"/>
      <c r="AA128" s="1118">
        <v>64029</v>
      </c>
      <c r="AB128" s="1119"/>
      <c r="AC128" s="1119"/>
      <c r="AD128" s="1119"/>
      <c r="AE128" s="1120"/>
      <c r="AF128" s="1121">
        <v>50380</v>
      </c>
      <c r="AG128" s="1119"/>
      <c r="AH128" s="1119"/>
      <c r="AI128" s="1119"/>
      <c r="AJ128" s="1120"/>
      <c r="AK128" s="1121">
        <v>52770</v>
      </c>
      <c r="AL128" s="1119"/>
      <c r="AM128" s="1119"/>
      <c r="AN128" s="1119"/>
      <c r="AO128" s="1120"/>
      <c r="AP128" s="1122"/>
      <c r="AQ128" s="1123"/>
      <c r="AR128" s="1123"/>
      <c r="AS128" s="1123"/>
      <c r="AT128" s="1124"/>
      <c r="AU128" s="262"/>
      <c r="AV128" s="262"/>
      <c r="AW128" s="262"/>
      <c r="AX128" s="958" t="s">
        <v>487</v>
      </c>
      <c r="AY128" s="959"/>
      <c r="AZ128" s="959"/>
      <c r="BA128" s="959"/>
      <c r="BB128" s="959"/>
      <c r="BC128" s="959"/>
      <c r="BD128" s="959"/>
      <c r="BE128" s="960"/>
      <c r="BF128" s="1125" t="s">
        <v>384</v>
      </c>
      <c r="BG128" s="1126"/>
      <c r="BH128" s="1126"/>
      <c r="BI128" s="1126"/>
      <c r="BJ128" s="1126"/>
      <c r="BK128" s="1126"/>
      <c r="BL128" s="1127"/>
      <c r="BM128" s="1125">
        <v>14.66</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488</v>
      </c>
      <c r="CQ128" s="1108"/>
      <c r="CR128" s="1108"/>
      <c r="CS128" s="1108"/>
      <c r="CT128" s="1108"/>
      <c r="CU128" s="1108"/>
      <c r="CV128" s="1108"/>
      <c r="CW128" s="1108"/>
      <c r="CX128" s="1108"/>
      <c r="CY128" s="1108"/>
      <c r="CZ128" s="1108"/>
      <c r="DA128" s="1108"/>
      <c r="DB128" s="1108"/>
      <c r="DC128" s="1108"/>
      <c r="DD128" s="1108"/>
      <c r="DE128" s="1108"/>
      <c r="DF128" s="1109"/>
      <c r="DG128" s="1110" t="s">
        <v>235</v>
      </c>
      <c r="DH128" s="1111"/>
      <c r="DI128" s="1111"/>
      <c r="DJ128" s="1111"/>
      <c r="DK128" s="1111"/>
      <c r="DL128" s="1111" t="s">
        <v>235</v>
      </c>
      <c r="DM128" s="1111"/>
      <c r="DN128" s="1111"/>
      <c r="DO128" s="1111"/>
      <c r="DP128" s="1111"/>
      <c r="DQ128" s="1111" t="s">
        <v>384</v>
      </c>
      <c r="DR128" s="1111"/>
      <c r="DS128" s="1111"/>
      <c r="DT128" s="1111"/>
      <c r="DU128" s="1111"/>
      <c r="DV128" s="1112" t="s">
        <v>235</v>
      </c>
      <c r="DW128" s="1112"/>
      <c r="DX128" s="1112"/>
      <c r="DY128" s="1112"/>
      <c r="DZ128" s="1113"/>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5788077</v>
      </c>
      <c r="AB129" s="1029"/>
      <c r="AC129" s="1029"/>
      <c r="AD129" s="1029"/>
      <c r="AE129" s="1030"/>
      <c r="AF129" s="1031">
        <v>5657730</v>
      </c>
      <c r="AG129" s="1029"/>
      <c r="AH129" s="1029"/>
      <c r="AI129" s="1029"/>
      <c r="AJ129" s="1030"/>
      <c r="AK129" s="1031">
        <v>5571736</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235</v>
      </c>
      <c r="BG129" s="1139"/>
      <c r="BH129" s="1139"/>
      <c r="BI129" s="1139"/>
      <c r="BJ129" s="1139"/>
      <c r="BK129" s="1139"/>
      <c r="BL129" s="1140"/>
      <c r="BM129" s="1138">
        <v>19.66</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1215063</v>
      </c>
      <c r="AB130" s="1029"/>
      <c r="AC130" s="1029"/>
      <c r="AD130" s="1029"/>
      <c r="AE130" s="1030"/>
      <c r="AF130" s="1031">
        <v>1217568</v>
      </c>
      <c r="AG130" s="1029"/>
      <c r="AH130" s="1029"/>
      <c r="AI130" s="1029"/>
      <c r="AJ130" s="1030"/>
      <c r="AK130" s="1031">
        <v>1143662</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12.9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4573014</v>
      </c>
      <c r="AB131" s="1054"/>
      <c r="AC131" s="1054"/>
      <c r="AD131" s="1054"/>
      <c r="AE131" s="1055"/>
      <c r="AF131" s="1053">
        <v>4440162</v>
      </c>
      <c r="AG131" s="1054"/>
      <c r="AH131" s="1054"/>
      <c r="AI131" s="1054"/>
      <c r="AJ131" s="1055"/>
      <c r="AK131" s="1053">
        <v>4428074</v>
      </c>
      <c r="AL131" s="1054"/>
      <c r="AM131" s="1054"/>
      <c r="AN131" s="1054"/>
      <c r="AO131" s="1055"/>
      <c r="AP131" s="1184"/>
      <c r="AQ131" s="1185"/>
      <c r="AR131" s="1185"/>
      <c r="AS131" s="1185"/>
      <c r="AT131" s="1186"/>
      <c r="AU131" s="264"/>
      <c r="AV131" s="264"/>
      <c r="AW131" s="264"/>
      <c r="AX131" s="1156" t="s">
        <v>495</v>
      </c>
      <c r="AY131" s="1108"/>
      <c r="AZ131" s="1108"/>
      <c r="BA131" s="1108"/>
      <c r="BB131" s="1108"/>
      <c r="BC131" s="1108"/>
      <c r="BD131" s="1108"/>
      <c r="BE131" s="1109"/>
      <c r="BF131" s="1157">
        <v>77.8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12.94605702</v>
      </c>
      <c r="AB132" s="1170"/>
      <c r="AC132" s="1170"/>
      <c r="AD132" s="1170"/>
      <c r="AE132" s="1171"/>
      <c r="AF132" s="1172">
        <v>12.145457759999999</v>
      </c>
      <c r="AG132" s="1170"/>
      <c r="AH132" s="1170"/>
      <c r="AI132" s="1170"/>
      <c r="AJ132" s="1171"/>
      <c r="AK132" s="1172">
        <v>13.70331661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14.1</v>
      </c>
      <c r="AB133" s="1153"/>
      <c r="AC133" s="1153"/>
      <c r="AD133" s="1153"/>
      <c r="AE133" s="1154"/>
      <c r="AF133" s="1152">
        <v>12.9</v>
      </c>
      <c r="AG133" s="1153"/>
      <c r="AH133" s="1153"/>
      <c r="AI133" s="1153"/>
      <c r="AJ133" s="1154"/>
      <c r="AK133" s="1152">
        <v>12.9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H5MCzgCgxWl9I69s5rq/KFxjBkOgiNSaQ6zH5n5U1pgTl7NTXTC78eN5hzDyuBLBTgjBhp0BTu7I2s3y8vdEg==" saltValue="cIbKuTBDflBoKlU+bDAn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gz7NE5kY3J7963tEjUqxSd4aQGJ+VrIO43se0FzF4TW0dTiT8iqqqrU1qtOoNcbWrzHEpSbKOQyyidsgbChxg==" saltValue="MapbmHszRdVNOErLKiidb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h0cqTxx7iUcDpOZGaIFOV1MBoNYh+WbIUzfJ+SbeiNo7OMTTzXcqzruKc1BXiwv+b6HAxSENfowhShLlcY1AA==" saltValue="vBJxPF+TwhJmCWAJgvykJ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1228288</v>
      </c>
      <c r="AP9" s="292">
        <v>84991</v>
      </c>
      <c r="AQ9" s="293">
        <v>86936</v>
      </c>
      <c r="AR9" s="294">
        <v>-2.2000000000000002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246875</v>
      </c>
      <c r="AP10" s="295">
        <v>17082</v>
      </c>
      <c r="AQ10" s="296">
        <v>8644</v>
      </c>
      <c r="AR10" s="297">
        <v>97.6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250987</v>
      </c>
      <c r="AP11" s="295">
        <v>17367</v>
      </c>
      <c r="AQ11" s="296">
        <v>14102</v>
      </c>
      <c r="AR11" s="297">
        <v>23.2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t="s">
        <v>511</v>
      </c>
      <c r="AP12" s="295" t="s">
        <v>511</v>
      </c>
      <c r="AQ12" s="296">
        <v>665</v>
      </c>
      <c r="AR12" s="297" t="s">
        <v>511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512</v>
      </c>
      <c r="AL13" s="1193"/>
      <c r="AM13" s="1193"/>
      <c r="AN13" s="1194"/>
      <c r="AO13" s="295" t="s">
        <v>511</v>
      </c>
      <c r="AP13" s="295" t="s">
        <v>511</v>
      </c>
      <c r="AQ13" s="296" t="s">
        <v>511</v>
      </c>
      <c r="AR13" s="297" t="s">
        <v>511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4440</v>
      </c>
      <c r="AP14" s="295">
        <v>307</v>
      </c>
      <c r="AQ14" s="296">
        <v>4315</v>
      </c>
      <c r="AR14" s="297">
        <v>-92.9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53517</v>
      </c>
      <c r="AP15" s="295">
        <v>3703</v>
      </c>
      <c r="AQ15" s="296">
        <v>2138</v>
      </c>
      <c r="AR15" s="297">
        <v>73.2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-101661</v>
      </c>
      <c r="AP16" s="295">
        <v>-7034</v>
      </c>
      <c r="AQ16" s="296">
        <v>-8691</v>
      </c>
      <c r="AR16" s="297">
        <v>-19.100000000000001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1682446</v>
      </c>
      <c r="AP17" s="295">
        <v>116416</v>
      </c>
      <c r="AQ17" s="296">
        <v>108111</v>
      </c>
      <c r="AR17" s="297">
        <v>7.7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11.62</v>
      </c>
      <c r="AP21" s="308">
        <v>10.32</v>
      </c>
      <c r="AQ21" s="309">
        <v>1.3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94.9</v>
      </c>
      <c r="AP22" s="313">
        <v>96.5</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523</v>
      </c>
      <c r="AO27" s="273"/>
      <c r="AP27" s="273"/>
      <c r="AQ27" s="273"/>
      <c r="AR27" s="273"/>
      <c r="AS27" s="273"/>
      <c r="AT27" s="273"/>
    </row>
    <row r="28" spans="1:46" ht="17.25" x14ac:dyDescent="0.1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777620</v>
      </c>
      <c r="AP32" s="322">
        <v>53807</v>
      </c>
      <c r="AQ32" s="323">
        <v>56558</v>
      </c>
      <c r="AR32" s="324">
        <v>-4.9000000000000004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511</v>
      </c>
      <c r="AP33" s="322" t="s">
        <v>511</v>
      </c>
      <c r="AQ33" s="323" t="s">
        <v>511</v>
      </c>
      <c r="AR33" s="324" t="s">
        <v>511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511</v>
      </c>
      <c r="AP34" s="322" t="s">
        <v>511</v>
      </c>
      <c r="AQ34" s="323">
        <v>4</v>
      </c>
      <c r="AR34" s="324" t="s">
        <v>511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948526</v>
      </c>
      <c r="AP35" s="322">
        <v>65633</v>
      </c>
      <c r="AQ35" s="323">
        <v>21321</v>
      </c>
      <c r="AR35" s="324">
        <v>207.8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46394</v>
      </c>
      <c r="AP36" s="322">
        <v>3210</v>
      </c>
      <c r="AQ36" s="323">
        <v>3744</v>
      </c>
      <c r="AR36" s="324">
        <v>-14.3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v>30685</v>
      </c>
      <c r="AP37" s="322">
        <v>2123</v>
      </c>
      <c r="AQ37" s="323">
        <v>1218</v>
      </c>
      <c r="AR37" s="324">
        <v>74.3</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t="s">
        <v>511</v>
      </c>
      <c r="AP38" s="325" t="s">
        <v>511</v>
      </c>
      <c r="AQ38" s="326">
        <v>4</v>
      </c>
      <c r="AR38" s="314" t="s">
        <v>511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-52770</v>
      </c>
      <c r="AP39" s="322">
        <v>-3651</v>
      </c>
      <c r="AQ39" s="323">
        <v>-1519</v>
      </c>
      <c r="AR39" s="324">
        <v>140.4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-1143662</v>
      </c>
      <c r="AP40" s="322">
        <v>-79135</v>
      </c>
      <c r="AQ40" s="323">
        <v>-54553</v>
      </c>
      <c r="AR40" s="324">
        <v>45.1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606793</v>
      </c>
      <c r="AP41" s="322">
        <v>41987</v>
      </c>
      <c r="AQ41" s="323">
        <v>26777</v>
      </c>
      <c r="AR41" s="324">
        <v>56.8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1005076</v>
      </c>
      <c r="AN51" s="344">
        <v>65700</v>
      </c>
      <c r="AO51" s="345">
        <v>35.700000000000003</v>
      </c>
      <c r="AP51" s="346">
        <v>74444</v>
      </c>
      <c r="AQ51" s="347">
        <v>6.6</v>
      </c>
      <c r="AR51" s="348">
        <v>29.1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789040</v>
      </c>
      <c r="AN52" s="352">
        <v>51578</v>
      </c>
      <c r="AO52" s="353">
        <v>119</v>
      </c>
      <c r="AP52" s="354">
        <v>34175</v>
      </c>
      <c r="AQ52" s="355">
        <v>4.0999999999999996</v>
      </c>
      <c r="AR52" s="356">
        <v>114.9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623305</v>
      </c>
      <c r="AN53" s="344">
        <v>41347</v>
      </c>
      <c r="AO53" s="345">
        <v>-37.1</v>
      </c>
      <c r="AP53" s="346">
        <v>85205</v>
      </c>
      <c r="AQ53" s="347">
        <v>14.5</v>
      </c>
      <c r="AR53" s="348">
        <v>-51.6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457747</v>
      </c>
      <c r="AN54" s="352">
        <v>30365</v>
      </c>
      <c r="AO54" s="353">
        <v>-41.1</v>
      </c>
      <c r="AP54" s="354">
        <v>38847</v>
      </c>
      <c r="AQ54" s="355">
        <v>13.7</v>
      </c>
      <c r="AR54" s="356">
        <v>-54.8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1363846</v>
      </c>
      <c r="AN55" s="344">
        <v>92114</v>
      </c>
      <c r="AO55" s="345">
        <v>122.8</v>
      </c>
      <c r="AP55" s="346">
        <v>106092</v>
      </c>
      <c r="AQ55" s="347">
        <v>24.5</v>
      </c>
      <c r="AR55" s="348">
        <v>98.3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734532</v>
      </c>
      <c r="AN56" s="352">
        <v>49610</v>
      </c>
      <c r="AO56" s="353">
        <v>63.4</v>
      </c>
      <c r="AP56" s="354">
        <v>44299</v>
      </c>
      <c r="AQ56" s="355">
        <v>14</v>
      </c>
      <c r="AR56" s="356">
        <v>49.4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1759861</v>
      </c>
      <c r="AN57" s="344">
        <v>120836</v>
      </c>
      <c r="AO57" s="345">
        <v>31.2</v>
      </c>
      <c r="AP57" s="346">
        <v>78903</v>
      </c>
      <c r="AQ57" s="347">
        <v>-25.6</v>
      </c>
      <c r="AR57" s="348">
        <v>56.8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1231021</v>
      </c>
      <c r="AN58" s="352">
        <v>84525</v>
      </c>
      <c r="AO58" s="353">
        <v>70.400000000000006</v>
      </c>
      <c r="AP58" s="354">
        <v>49201</v>
      </c>
      <c r="AQ58" s="355">
        <v>11.1</v>
      </c>
      <c r="AR58" s="356">
        <v>59.3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2004871</v>
      </c>
      <c r="AN59" s="344">
        <v>138726</v>
      </c>
      <c r="AO59" s="345">
        <v>14.8</v>
      </c>
      <c r="AP59" s="346">
        <v>82993</v>
      </c>
      <c r="AQ59" s="347">
        <v>5.2</v>
      </c>
      <c r="AR59" s="348">
        <v>9.6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1680532</v>
      </c>
      <c r="AN60" s="352">
        <v>116284</v>
      </c>
      <c r="AO60" s="353">
        <v>37.6</v>
      </c>
      <c r="AP60" s="354">
        <v>46787</v>
      </c>
      <c r="AQ60" s="355">
        <v>-4.9000000000000004</v>
      </c>
      <c r="AR60" s="356">
        <v>42.5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1351392</v>
      </c>
      <c r="AN61" s="359">
        <v>91745</v>
      </c>
      <c r="AO61" s="360">
        <v>33.5</v>
      </c>
      <c r="AP61" s="361">
        <v>85527</v>
      </c>
      <c r="AQ61" s="362">
        <v>5</v>
      </c>
      <c r="AR61" s="348">
        <v>28.5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978574</v>
      </c>
      <c r="AN62" s="352">
        <v>66472</v>
      </c>
      <c r="AO62" s="353">
        <v>49.9</v>
      </c>
      <c r="AP62" s="354">
        <v>42662</v>
      </c>
      <c r="AQ62" s="355">
        <v>7.6</v>
      </c>
      <c r="AR62" s="356">
        <v>42.3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ZJq12l6WZmcjdZgulHT/roI+nDXvZ4fn2AlJ7v+ICw+ryf5n2uTvjk1Nf4Du0CoUS4LVjYDC0+GJ4RfFdVSaA==" saltValue="4cDS1tQIvP4TFf1FuqkT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42+7FRioreo5+6C2leaFxx67OgSR2IrsycNkuIGehVTcQxMrQQOmKQh+Dv+wK5Q2HzU4U5yjEfLqp4KvfcJ5w==" saltValue="rvSIC9Azxk8XZETjtLBng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OYj+vs6tYuu2lKXafF35WVKMMkFItKmtEeeZyl0FIpNCDJD097xxPKcnd264fBPpJbEyFLkD4328V8ymDoK7Q==" saltValue="al95G9t0EYdDj4v9NIADz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12" t="s">
        <v>3</v>
      </c>
      <c r="D47" s="1212"/>
      <c r="E47" s="1213"/>
      <c r="F47" s="11">
        <v>35.619999999999997</v>
      </c>
      <c r="G47" s="12">
        <v>37.700000000000003</v>
      </c>
      <c r="H47" s="12">
        <v>37.35</v>
      </c>
      <c r="I47" s="12">
        <v>40.9</v>
      </c>
      <c r="J47" s="13">
        <v>41.28</v>
      </c>
    </row>
    <row r="48" spans="2:10" ht="57.75" customHeight="1" x14ac:dyDescent="0.15">
      <c r="B48" s="14"/>
      <c r="C48" s="1214" t="s">
        <v>4</v>
      </c>
      <c r="D48" s="1214"/>
      <c r="E48" s="1215"/>
      <c r="F48" s="15">
        <v>4.59</v>
      </c>
      <c r="G48" s="16">
        <v>6</v>
      </c>
      <c r="H48" s="16">
        <v>10.76</v>
      </c>
      <c r="I48" s="16">
        <v>7.68</v>
      </c>
      <c r="J48" s="17">
        <v>6.45</v>
      </c>
    </row>
    <row r="49" spans="2:10" ht="57.75" customHeight="1" thickBot="1" x14ac:dyDescent="0.2">
      <c r="B49" s="18"/>
      <c r="C49" s="1216" t="s">
        <v>5</v>
      </c>
      <c r="D49" s="1216"/>
      <c r="E49" s="1217"/>
      <c r="F49" s="19" t="s">
        <v>559</v>
      </c>
      <c r="G49" s="20">
        <v>1.4</v>
      </c>
      <c r="H49" s="20">
        <v>4.92</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i/WZ8IzY7DW518oAF6dZSMjAmsRDywy8K9N5lhGinj3TB64/n+EmocBOPfexkBONLDYqTx6tlh+1YdseNVoQ==" saltValue="Qv+M9EeAsBqMTngVRp4Cw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2019-10-21T01:22:09Z</cp:lastPrinted>
  <dcterms:created xsi:type="dcterms:W3CDTF">2019-06-06T07:32:01Z</dcterms:created>
  <dcterms:modified xsi:type="dcterms:W3CDTF">2020-03-16T05:28:26Z</dcterms:modified>
  <cp:category/>
</cp:coreProperties>
</file>